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ZD Pneu_SUSJMK\ZD\Final\"/>
    </mc:Choice>
  </mc:AlternateContent>
  <xr:revisionPtr revIDLastSave="0" documentId="13_ncr:1_{2FB0B1BE-E04F-467F-BA2A-1EB3FB775F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F5" i="1"/>
  <c r="F74" i="1"/>
  <c r="F71" i="1"/>
  <c r="G71" i="1" s="1"/>
  <c r="F16" i="1" l="1"/>
  <c r="G16" i="1" s="1"/>
  <c r="G11" i="1"/>
  <c r="G62" i="1"/>
  <c r="F55" i="1"/>
  <c r="F56" i="1" s="1"/>
  <c r="F54" i="1"/>
  <c r="G54" i="1" s="1"/>
  <c r="F53" i="1"/>
  <c r="G53" i="1" s="1"/>
  <c r="C56" i="1"/>
  <c r="G55" i="1" l="1"/>
  <c r="F23" i="1" l="1"/>
  <c r="G23" i="1" s="1"/>
  <c r="F24" i="1" l="1"/>
  <c r="G24" i="1" s="1"/>
  <c r="F27" i="1"/>
  <c r="G27" i="1" s="1"/>
  <c r="F6" i="1" l="1"/>
  <c r="F7" i="1"/>
  <c r="F8" i="1"/>
  <c r="F9" i="1"/>
  <c r="F10" i="1"/>
  <c r="F12" i="1"/>
  <c r="F13" i="1"/>
  <c r="F14" i="1"/>
  <c r="F15" i="1"/>
  <c r="F17" i="1"/>
  <c r="F18" i="1"/>
  <c r="F19" i="1"/>
  <c r="F20" i="1"/>
  <c r="F21" i="1"/>
  <c r="F22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8" i="1"/>
  <c r="F49" i="1"/>
  <c r="F50" i="1"/>
  <c r="F51" i="1"/>
  <c r="F52" i="1"/>
  <c r="G6" i="1" l="1"/>
  <c r="G7" i="1"/>
  <c r="G8" i="1"/>
  <c r="G9" i="1"/>
  <c r="G10" i="1"/>
  <c r="G12" i="1"/>
  <c r="G13" i="1"/>
  <c r="D68" i="1" l="1"/>
  <c r="F61" i="1"/>
  <c r="G61" i="1" s="1"/>
  <c r="F63" i="1"/>
  <c r="G63" i="1" s="1"/>
  <c r="F64" i="1"/>
  <c r="G64" i="1" s="1"/>
  <c r="F65" i="1"/>
  <c r="G65" i="1" s="1"/>
  <c r="F66" i="1"/>
  <c r="G66" i="1" s="1"/>
  <c r="F67" i="1"/>
  <c r="G67" i="1" s="1"/>
  <c r="F60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6" i="1"/>
  <c r="G25" i="1"/>
  <c r="G22" i="1"/>
  <c r="G21" i="1"/>
  <c r="G20" i="1"/>
  <c r="G19" i="1"/>
  <c r="G18" i="1"/>
  <c r="G17" i="1"/>
  <c r="G15" i="1"/>
  <c r="G14" i="1"/>
  <c r="G56" i="1" l="1"/>
  <c r="G74" i="1" s="1"/>
  <c r="F68" i="1"/>
  <c r="G60" i="1"/>
  <c r="C68" i="1"/>
  <c r="G68" i="1" l="1"/>
</calcChain>
</file>

<file path=xl/sharedStrings.xml><?xml version="1.0" encoding="utf-8"?>
<sst xmlns="http://schemas.openxmlformats.org/spreadsheetml/2006/main" count="97" uniqueCount="84">
  <si>
    <t>celkem</t>
  </si>
  <si>
    <t>počet pneu celkem</t>
  </si>
  <si>
    <t>Rozměr duší</t>
  </si>
  <si>
    <t>11 x 20</t>
  </si>
  <si>
    <t>16,9/14 x 30</t>
  </si>
  <si>
    <t>4,00 x 8</t>
  </si>
  <si>
    <t>7,50 x 16</t>
  </si>
  <si>
    <t>6 x 9</t>
  </si>
  <si>
    <t>6,50 x 20</t>
  </si>
  <si>
    <t>6,5 x 20</t>
  </si>
  <si>
    <t>počet</t>
  </si>
  <si>
    <t xml:space="preserve"> rozměr a druh pneu</t>
  </si>
  <si>
    <t>cena celkem včetně servisu a dopravy s DPH</t>
  </si>
  <si>
    <t>X</t>
  </si>
  <si>
    <t xml:space="preserve">jednotková cena  
servisu  bez DPH  </t>
  </si>
  <si>
    <t xml:space="preserve">jednotková cena    bez DPH  </t>
  </si>
  <si>
    <t>cena celkem  bez DPH</t>
  </si>
  <si>
    <t>cena celkem s DPH</t>
  </si>
  <si>
    <t>11,00R20 150/146K, TT, NR55 Barum</t>
  </si>
  <si>
    <t>11,00R20 150/146K, TT, FR1 Matador</t>
  </si>
  <si>
    <t>11,00R20 150/146K TT,DR1 Matador</t>
  </si>
  <si>
    <t>11,00R20 150/146K TT BF13 ROAD Barum</t>
  </si>
  <si>
    <t>445/65R22,5 169K BT43 ROAD TL Barum</t>
  </si>
  <si>
    <t>480/80R38 166A8/161D TL TRI 2 Nokian</t>
  </si>
  <si>
    <t>440/80R28 156A8/151D TL TRI 2 Nokian</t>
  </si>
  <si>
    <t>440/80 R30 M550 TL153D Alliance</t>
  </si>
  <si>
    <t>400/70-20 149A8 TL POWER CL Michelin</t>
  </si>
  <si>
    <t>405/70R20 143B/155A2 TL EM-01 Mitas</t>
  </si>
  <si>
    <t>385/65R22,5 160/158L TL SP362 Dunlop</t>
  </si>
  <si>
    <t>385/65 R 22,5 HSW2 SCAN 160K TL Continental zimní</t>
  </si>
  <si>
    <t xml:space="preserve">365/80R20 152K MPT81 Continental </t>
  </si>
  <si>
    <t>315/80R22.5 156/150L TL HDW2 SCAN Continental zimní</t>
  </si>
  <si>
    <t>315/80R22,5 154/150M BD 22 TL Barum</t>
  </si>
  <si>
    <t>295/80R22,5 152/148M DR1 Matador</t>
  </si>
  <si>
    <t>6,00-9 12PR TT FL-01 Mitas</t>
  </si>
  <si>
    <t>6,50-20 10PR TT NB37 Mitas</t>
  </si>
  <si>
    <t>6,50R20 10PR TL NR21 Mitas</t>
  </si>
  <si>
    <t>6,50R20 10PR TL NR36 Mitas</t>
  </si>
  <si>
    <t>6,50-20 10PR TT NB60 Mitas</t>
  </si>
  <si>
    <t>7,50-20 6PR TT TF-03 Mitas</t>
  </si>
  <si>
    <t>7,50-16 10PR TT NB60 SATIM Mitas</t>
  </si>
  <si>
    <t>7,50-16 6PR TT TF-03 Mitas</t>
  </si>
  <si>
    <t>8,25-15 18PR TT FL-08 Mitas</t>
  </si>
  <si>
    <t>8,25-20 14PR TT NB60 Mitas</t>
  </si>
  <si>
    <t>10,0/75-15,3 18PR TL IM-04 Mitas</t>
  </si>
  <si>
    <t>10,50-16 14PR TT IM-01 Mitas</t>
  </si>
  <si>
    <t>12,5R20 147J 22PR MPT80 TL Continental</t>
  </si>
  <si>
    <t>14,00-24 16PR TL TG02 Mitas</t>
  </si>
  <si>
    <t>16,9-34 10PR TT TD-02 Mitas</t>
  </si>
  <si>
    <t>16,9-30 8PR TD-13 TT Mitas</t>
  </si>
  <si>
    <t>245/70R19,5 136/134M TL SP344 Dunlop</t>
  </si>
  <si>
    <t>215/75R17,5 126/124M FR3 Matador</t>
  </si>
  <si>
    <t>205/75R17,5 124/122M FR2 Matador</t>
  </si>
  <si>
    <t>4,00-8 8PR TT FL-08 Mitas</t>
  </si>
  <si>
    <t>razítko a podpis uchazeče</t>
  </si>
  <si>
    <r>
      <t xml:space="preserve">   </t>
    </r>
    <r>
      <rPr>
        <b/>
        <sz val="12"/>
        <color theme="1"/>
        <rFont val="Calibri"/>
        <family val="2"/>
        <charset val="238"/>
        <scheme val="minor"/>
      </rPr>
      <t xml:space="preserve">OCENĚNÍ  PNEUMATIK A DUŠÍ  VČETNĚ  SERVISU A DOPRAVY  PRO  SÚS PK </t>
    </r>
    <r>
      <rPr>
        <sz val="12"/>
        <color theme="1"/>
        <rFont val="Calibri"/>
        <family val="2"/>
        <charset val="238"/>
        <scheme val="minor"/>
      </rPr>
      <t xml:space="preserve">                </t>
    </r>
  </si>
  <si>
    <t>14,00 R24 16 PR Mitas TG02</t>
  </si>
  <si>
    <t>480/80R26 (18,4-26)160A8 Mitas TI20</t>
  </si>
  <si>
    <t>440/80R24 Mitas HCM 154 D</t>
  </si>
  <si>
    <t>480/80 R38 Multiuse 550 166A8/161D TL M+S - Alliance</t>
  </si>
  <si>
    <t>340/80R18 12,5/80-18 Michelin</t>
  </si>
  <si>
    <t xml:space="preserve">185/80 R14 C, 102/100 Q, Matador MPS330 </t>
  </si>
  <si>
    <t xml:space="preserve">185/80 R15 C, 102/100 Q Barum Vanis 2 </t>
  </si>
  <si>
    <t>185/65R14, 86 H Barum Bravuris 5 HM</t>
  </si>
  <si>
    <t>195/70R15 C, Matador MPS400 W 2</t>
  </si>
  <si>
    <t>195/75R16 C, 107/105 R 8prBarum Vanis 2 letní</t>
  </si>
  <si>
    <t>215/75R16C, 116/114 N, Matador MPS530 Sibir Snow Van</t>
  </si>
  <si>
    <t>265/70R19,5  140/138M  14PR EU LRG TL M+S, BD 22 Barum</t>
  </si>
  <si>
    <t>235/65R16C, 115/113R BARUM VANIS 2</t>
  </si>
  <si>
    <t xml:space="preserve">cena celkem včetně servisu a dopravy  bez DPH  </t>
  </si>
  <si>
    <t>Plnění pneu 405/70R20 143B/155A2 TL EM-01 Mitas nemrznoucí kapalinou (cena bez nemrznoucí kapaliny)</t>
  </si>
  <si>
    <t>405/70R20</t>
  </si>
  <si>
    <t>750/65 R26 CM-102 166A8/B TL Rosava (28L R26)</t>
  </si>
  <si>
    <t>455/40 R22,5 160 J M+S GoodYear MARATHON LHT</t>
  </si>
  <si>
    <t>jednotková cena  
servisu  s dopravou bez DPH</t>
  </si>
  <si>
    <t>Servisní cena je včetně závaží, vyvážení</t>
  </si>
  <si>
    <t>cena celkem včetně servisu a dopravy  s DPH</t>
  </si>
  <si>
    <t>cena bez DPH</t>
  </si>
  <si>
    <t>cena s DPH</t>
  </si>
  <si>
    <t xml:space="preserve">Celková cena za pneu, duše  a servis </t>
  </si>
  <si>
    <r>
      <t xml:space="preserve">        </t>
    </r>
    <r>
      <rPr>
        <u/>
        <sz val="12"/>
        <rFont val="Calibri"/>
        <family val="2"/>
        <charset val="238"/>
        <scheme val="minor"/>
      </rPr>
      <t>!!!  UCHAZEČ  DOPLNÍ  NABÍDKOVOU  CENU  ZA  KUSY  K  JEDNOTLIVÝM  POLOŽKÁM  !!!</t>
    </r>
  </si>
  <si>
    <t>Příloha č. 2</t>
  </si>
  <si>
    <t xml:space="preserve">jednotková cena  pneu
včetně dopravy  bez DPH  </t>
  </si>
  <si>
    <t>cena pneu celkem včetně servisu a dopravy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</si>
</sst>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name val="Ariel ce"/>
      <charset val="238"/>
    </font>
    <font>
      <u/>
      <sz val="12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5"/>
      </top>
      <bottom/>
      <diagonal/>
    </border>
    <border>
      <left/>
      <right style="medium">
        <color indexed="64"/>
      </right>
      <top style="thin">
        <color indexed="65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8">
    <xf numFmtId="0" fontId="0" fillId="0" borderId="0" xfId="0"/>
    <xf numFmtId="0" fontId="20" fillId="0" borderId="1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1" xfId="0" applyBorder="1"/>
    <xf numFmtId="0" fontId="0" fillId="0" borderId="25" xfId="0" applyBorder="1"/>
    <xf numFmtId="0" fontId="19" fillId="0" borderId="0" xfId="0" applyFont="1"/>
    <xf numFmtId="0" fontId="20" fillId="0" borderId="28" xfId="0" applyFont="1" applyFill="1" applyBorder="1" applyAlignment="1">
      <alignment horizontal="center" vertical="center" wrapText="1"/>
    </xf>
    <xf numFmtId="0" fontId="0" fillId="0" borderId="33" xfId="0" applyBorder="1"/>
    <xf numFmtId="0" fontId="0" fillId="0" borderId="34" xfId="0" applyBorder="1"/>
    <xf numFmtId="0" fontId="22" fillId="0" borderId="24" xfId="0" applyFont="1" applyFill="1" applyBorder="1"/>
    <xf numFmtId="0" fontId="22" fillId="0" borderId="0" xfId="0" applyFont="1" applyFill="1" applyBorder="1"/>
    <xf numFmtId="0" fontId="0" fillId="0" borderId="35" xfId="0" applyBorder="1"/>
    <xf numFmtId="4" fontId="0" fillId="0" borderId="17" xfId="0" applyNumberFormat="1" applyBorder="1"/>
    <xf numFmtId="4" fontId="0" fillId="0" borderId="11" xfId="0" applyNumberFormat="1" applyBorder="1"/>
    <xf numFmtId="0" fontId="16" fillId="0" borderId="26" xfId="0" applyFont="1" applyBorder="1"/>
    <xf numFmtId="0" fontId="0" fillId="0" borderId="37" xfId="0" applyBorder="1"/>
    <xf numFmtId="164" fontId="0" fillId="0" borderId="37" xfId="0" applyNumberFormat="1" applyBorder="1"/>
    <xf numFmtId="4" fontId="0" fillId="0" borderId="27" xfId="0" applyNumberFormat="1" applyBorder="1"/>
    <xf numFmtId="4" fontId="0" fillId="0" borderId="12" xfId="0" applyNumberFormat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18" fillId="0" borderId="33" xfId="0" applyFont="1" applyBorder="1"/>
    <xf numFmtId="0" fontId="18" fillId="0" borderId="0" xfId="0" applyFont="1"/>
    <xf numFmtId="164" fontId="0" fillId="0" borderId="17" xfId="0" applyNumberFormat="1" applyFont="1" applyBorder="1"/>
    <xf numFmtId="0" fontId="18" fillId="0" borderId="18" xfId="0" applyFont="1" applyBorder="1"/>
    <xf numFmtId="164" fontId="18" fillId="0" borderId="10" xfId="0" applyNumberFormat="1" applyFont="1" applyBorder="1"/>
    <xf numFmtId="164" fontId="18" fillId="0" borderId="17" xfId="0" applyNumberFormat="1" applyFont="1" applyBorder="1"/>
    <xf numFmtId="164" fontId="18" fillId="0" borderId="19" xfId="0" applyNumberFormat="1" applyFont="1" applyBorder="1"/>
    <xf numFmtId="0" fontId="0" fillId="0" borderId="32" xfId="0" applyFont="1" applyBorder="1"/>
    <xf numFmtId="0" fontId="0" fillId="0" borderId="29" xfId="0" applyFont="1" applyBorder="1"/>
    <xf numFmtId="164" fontId="0" fillId="0" borderId="30" xfId="0" applyNumberFormat="1" applyFont="1" applyBorder="1"/>
    <xf numFmtId="164" fontId="0" fillId="0" borderId="12" xfId="0" applyNumberFormat="1" applyFont="1" applyBorder="1"/>
    <xf numFmtId="0" fontId="19" fillId="0" borderId="0" xfId="0" applyFont="1" applyAlignment="1">
      <alignment horizontal="left" indent="3"/>
    </xf>
    <xf numFmtId="0" fontId="18" fillId="0" borderId="23" xfId="0" applyFont="1" applyBorder="1"/>
    <xf numFmtId="0" fontId="18" fillId="0" borderId="10" xfId="0" applyFont="1" applyBorder="1"/>
    <xf numFmtId="0" fontId="22" fillId="0" borderId="13" xfId="0" applyFont="1" applyBorder="1"/>
    <xf numFmtId="0" fontId="18" fillId="0" borderId="17" xfId="0" applyFont="1" applyBorder="1"/>
    <xf numFmtId="0" fontId="22" fillId="0" borderId="15" xfId="0" applyFont="1" applyBorder="1"/>
    <xf numFmtId="0" fontId="22" fillId="0" borderId="14" xfId="0" applyFont="1" applyBorder="1"/>
    <xf numFmtId="0" fontId="22" fillId="0" borderId="18" xfId="0" applyFont="1" applyBorder="1"/>
    <xf numFmtId="0" fontId="18" fillId="0" borderId="30" xfId="0" applyFont="1" applyBorder="1"/>
    <xf numFmtId="0" fontId="0" fillId="0" borderId="0" xfId="0" applyAlignment="1">
      <alignment horizontal="center" wrapText="1"/>
    </xf>
    <xf numFmtId="4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26" xfId="0" applyNumberFormat="1" applyBorder="1"/>
    <xf numFmtId="0" fontId="0" fillId="0" borderId="13" xfId="0" applyBorder="1"/>
    <xf numFmtId="0" fontId="25" fillId="0" borderId="32" xfId="0" applyFont="1" applyBorder="1" applyAlignment="1">
      <alignment horizontal="left" wrapText="1"/>
    </xf>
    <xf numFmtId="4" fontId="0" fillId="0" borderId="30" xfId="0" applyNumberFormat="1" applyFont="1" applyBorder="1"/>
    <xf numFmtId="4" fontId="0" fillId="0" borderId="40" xfId="0" applyNumberFormat="1" applyBorder="1"/>
    <xf numFmtId="0" fontId="0" fillId="0" borderId="24" xfId="0" applyFont="1" applyBorder="1"/>
    <xf numFmtId="0" fontId="14" fillId="0" borderId="33" xfId="0" applyFont="1" applyBorder="1"/>
    <xf numFmtId="0" fontId="14" fillId="0" borderId="0" xfId="0" applyFont="1"/>
    <xf numFmtId="4" fontId="0" fillId="0" borderId="30" xfId="0" applyNumberFormat="1" applyFont="1" applyBorder="1" applyAlignment="1">
      <alignment horizontal="center"/>
    </xf>
    <xf numFmtId="0" fontId="21" fillId="0" borderId="16" xfId="0" applyFont="1" applyFill="1" applyBorder="1"/>
    <xf numFmtId="4" fontId="16" fillId="0" borderId="25" xfId="0" applyNumberFormat="1" applyFont="1" applyBorder="1"/>
    <xf numFmtId="4" fontId="16" fillId="0" borderId="12" xfId="0" applyNumberFormat="1" applyFont="1" applyBorder="1"/>
    <xf numFmtId="0" fontId="22" fillId="0" borderId="37" xfId="0" applyFont="1" applyFill="1" applyBorder="1"/>
    <xf numFmtId="0" fontId="26" fillId="0" borderId="41" xfId="0" applyFont="1" applyFill="1" applyBorder="1"/>
    <xf numFmtId="0" fontId="27" fillId="0" borderId="16" xfId="0" applyFont="1" applyBorder="1" applyAlignment="1">
      <alignment vertical="top" wrapText="1"/>
    </xf>
    <xf numFmtId="0" fontId="28" fillId="0" borderId="28" xfId="0" applyFont="1" applyFill="1" applyBorder="1" applyAlignment="1">
      <alignment horizontal="center" vertical="top" wrapText="1"/>
    </xf>
    <xf numFmtId="0" fontId="28" fillId="0" borderId="16" xfId="0" applyFont="1" applyFill="1" applyBorder="1" applyAlignment="1">
      <alignment horizontal="center" vertical="top" wrapText="1"/>
    </xf>
    <xf numFmtId="0" fontId="28" fillId="0" borderId="28" xfId="0" applyFont="1" applyFill="1" applyBorder="1"/>
    <xf numFmtId="0" fontId="27" fillId="0" borderId="26" xfId="0" applyFont="1" applyBorder="1"/>
    <xf numFmtId="0" fontId="29" fillId="0" borderId="28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 wrapText="1"/>
    </xf>
    <xf numFmtId="4" fontId="0" fillId="0" borderId="0" xfId="0" applyNumberFormat="1" applyFont="1" applyBorder="1"/>
    <xf numFmtId="4" fontId="0" fillId="0" borderId="0" xfId="0" applyNumberFormat="1" applyFont="1" applyBorder="1" applyAlignment="1">
      <alignment horizontal="center"/>
    </xf>
    <xf numFmtId="4" fontId="0" fillId="0" borderId="35" xfId="0" applyNumberFormat="1" applyFont="1" applyBorder="1"/>
    <xf numFmtId="0" fontId="0" fillId="0" borderId="40" xfId="0" applyBorder="1"/>
    <xf numFmtId="4" fontId="0" fillId="0" borderId="37" xfId="0" applyNumberFormat="1" applyFont="1" applyBorder="1"/>
    <xf numFmtId="4" fontId="0" fillId="0" borderId="35" xfId="0" applyNumberFormat="1" applyBorder="1"/>
    <xf numFmtId="0" fontId="30" fillId="0" borderId="16" xfId="0" applyFont="1" applyBorder="1" applyAlignment="1">
      <alignment horizontal="right"/>
    </xf>
    <xf numFmtId="0" fontId="31" fillId="0" borderId="24" xfId="0" applyFont="1" applyBorder="1"/>
    <xf numFmtId="0" fontId="28" fillId="0" borderId="16" xfId="0" applyFont="1" applyBorder="1" applyAlignment="1">
      <alignment vertical="top" wrapText="1"/>
    </xf>
    <xf numFmtId="0" fontId="18" fillId="0" borderId="22" xfId="0" applyFont="1" applyBorder="1"/>
    <xf numFmtId="164" fontId="18" fillId="0" borderId="27" xfId="0" applyNumberFormat="1" applyFont="1" applyBorder="1"/>
    <xf numFmtId="164" fontId="18" fillId="0" borderId="36" xfId="0" applyNumberFormat="1" applyFont="1" applyBorder="1"/>
    <xf numFmtId="164" fontId="18" fillId="0" borderId="27" xfId="0" applyNumberFormat="1" applyFont="1" applyFill="1" applyBorder="1"/>
    <xf numFmtId="0" fontId="18" fillId="0" borderId="20" xfId="0" applyFont="1" applyBorder="1"/>
    <xf numFmtId="0" fontId="18" fillId="0" borderId="39" xfId="0" applyFont="1" applyBorder="1"/>
    <xf numFmtId="164" fontId="18" fillId="0" borderId="21" xfId="0" applyNumberFormat="1" applyFont="1" applyBorder="1"/>
    <xf numFmtId="164" fontId="18" fillId="0" borderId="38" xfId="0" applyNumberFormat="1" applyFont="1" applyBorder="1"/>
    <xf numFmtId="0" fontId="18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28" fillId="33" borderId="28" xfId="0" applyFont="1" applyFill="1" applyBorder="1" applyAlignment="1">
      <alignment horizontal="center" vertical="top" wrapText="1"/>
    </xf>
    <xf numFmtId="0" fontId="28" fillId="33" borderId="16" xfId="0" applyFont="1" applyFill="1" applyBorder="1" applyAlignment="1">
      <alignment horizontal="center" vertical="top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9"/>
  <sheetViews>
    <sheetView tabSelected="1" topLeftCell="A37" workbookViewId="0">
      <selection activeCell="F4" sqref="F4"/>
    </sheetView>
  </sheetViews>
  <sheetFormatPr defaultRowHeight="15"/>
  <cols>
    <col min="1" max="1" width="0.5703125" customWidth="1"/>
    <col min="2" max="2" width="50.28515625" customWidth="1"/>
    <col min="3" max="3" width="6" bestFit="1" customWidth="1"/>
    <col min="4" max="5" width="12.28515625" bestFit="1" customWidth="1"/>
    <col min="6" max="7" width="16.7109375" customWidth="1"/>
  </cols>
  <sheetData>
    <row r="1" spans="1:8" ht="15.75">
      <c r="G1" s="32" t="s">
        <v>81</v>
      </c>
    </row>
    <row r="2" spans="1:8" ht="14.25" customHeight="1">
      <c r="B2" s="84" t="s">
        <v>55</v>
      </c>
      <c r="C2" s="84"/>
      <c r="D2" s="84"/>
      <c r="E2" s="84"/>
      <c r="F2" s="84"/>
      <c r="G2" s="84"/>
      <c r="H2" s="5"/>
    </row>
    <row r="3" spans="1:8" ht="18" customHeight="1" thickBot="1">
      <c r="B3" s="82" t="s">
        <v>80</v>
      </c>
      <c r="C3" s="22"/>
      <c r="D3" s="22"/>
      <c r="E3" s="22"/>
      <c r="F3" s="22"/>
    </row>
    <row r="4" spans="1:8" ht="34.5" customHeight="1" thickBot="1">
      <c r="A4" s="3"/>
      <c r="B4" s="72" t="s">
        <v>11</v>
      </c>
      <c r="C4" s="73" t="s">
        <v>1</v>
      </c>
      <c r="D4" s="86" t="s">
        <v>82</v>
      </c>
      <c r="E4" s="59" t="s">
        <v>14</v>
      </c>
      <c r="F4" s="87" t="s">
        <v>83</v>
      </c>
      <c r="G4" s="60" t="s">
        <v>12</v>
      </c>
    </row>
    <row r="5" spans="1:8" ht="15" customHeight="1">
      <c r="A5" s="2"/>
      <c r="B5" s="74" t="s">
        <v>18</v>
      </c>
      <c r="C5" s="33">
        <v>40</v>
      </c>
      <c r="D5" s="26">
        <v>0</v>
      </c>
      <c r="E5" s="26">
        <v>0</v>
      </c>
      <c r="F5" s="25">
        <f>(D5+E5)*C5</f>
        <v>0</v>
      </c>
      <c r="G5" s="27">
        <f>SUM(F5*1.21)</f>
        <v>0</v>
      </c>
    </row>
    <row r="6" spans="1:8">
      <c r="A6" s="7"/>
      <c r="B6" s="24" t="s">
        <v>19</v>
      </c>
      <c r="C6" s="34">
        <v>25</v>
      </c>
      <c r="D6" s="26">
        <v>0</v>
      </c>
      <c r="E6" s="26">
        <v>0</v>
      </c>
      <c r="F6" s="25">
        <f t="shared" ref="F6:F46" si="0">(D6+E6)*C6</f>
        <v>0</v>
      </c>
      <c r="G6" s="27">
        <f t="shared" ref="G6" si="1">SUM(F6*1.21)</f>
        <v>0</v>
      </c>
    </row>
    <row r="7" spans="1:8">
      <c r="A7" s="7"/>
      <c r="B7" s="24" t="s">
        <v>20</v>
      </c>
      <c r="C7" s="33">
        <v>20</v>
      </c>
      <c r="D7" s="26">
        <v>0</v>
      </c>
      <c r="E7" s="26">
        <v>0</v>
      </c>
      <c r="F7" s="25">
        <f t="shared" si="0"/>
        <v>0</v>
      </c>
      <c r="G7" s="27">
        <f t="shared" ref="G7" si="2">SUM(F7*1.21)</f>
        <v>0</v>
      </c>
    </row>
    <row r="8" spans="1:8">
      <c r="A8" s="7"/>
      <c r="B8" s="24" t="s">
        <v>21</v>
      </c>
      <c r="C8" s="33">
        <v>16</v>
      </c>
      <c r="D8" s="26">
        <v>0</v>
      </c>
      <c r="E8" s="26">
        <v>0</v>
      </c>
      <c r="F8" s="25">
        <f t="shared" si="0"/>
        <v>0</v>
      </c>
      <c r="G8" s="75">
        <f t="shared" ref="G8" si="3">SUM(F8*1.21)</f>
        <v>0</v>
      </c>
    </row>
    <row r="9" spans="1:8">
      <c r="A9" s="7"/>
      <c r="B9" s="24" t="s">
        <v>56</v>
      </c>
      <c r="C9" s="33">
        <v>20</v>
      </c>
      <c r="D9" s="26">
        <v>0</v>
      </c>
      <c r="E9" s="26">
        <v>0</v>
      </c>
      <c r="F9" s="25">
        <f t="shared" si="0"/>
        <v>0</v>
      </c>
      <c r="G9" s="27">
        <f t="shared" ref="G9" si="4">SUM(F9*1.21)</f>
        <v>0</v>
      </c>
    </row>
    <row r="10" spans="1:8">
      <c r="A10" s="7"/>
      <c r="B10" s="24" t="s">
        <v>22</v>
      </c>
      <c r="C10" s="33">
        <v>20</v>
      </c>
      <c r="D10" s="26">
        <v>0</v>
      </c>
      <c r="E10" s="26">
        <v>0</v>
      </c>
      <c r="F10" s="25">
        <f t="shared" si="0"/>
        <v>0</v>
      </c>
      <c r="G10" s="27">
        <f t="shared" ref="G10:G11" si="5">SUM(F10*1.21)</f>
        <v>0</v>
      </c>
    </row>
    <row r="11" spans="1:8" s="51" customFormat="1">
      <c r="A11" s="50"/>
      <c r="B11" s="24" t="s">
        <v>72</v>
      </c>
      <c r="C11" s="33">
        <v>25</v>
      </c>
      <c r="D11" s="26">
        <v>0</v>
      </c>
      <c r="E11" s="26">
        <v>0</v>
      </c>
      <c r="F11" s="25">
        <v>0</v>
      </c>
      <c r="G11" s="27">
        <f t="shared" si="5"/>
        <v>0</v>
      </c>
    </row>
    <row r="12" spans="1:8">
      <c r="A12" s="7"/>
      <c r="B12" s="24" t="s">
        <v>57</v>
      </c>
      <c r="C12" s="33">
        <v>8</v>
      </c>
      <c r="D12" s="26">
        <v>0</v>
      </c>
      <c r="E12" s="26">
        <v>0</v>
      </c>
      <c r="F12" s="25">
        <f t="shared" si="0"/>
        <v>0</v>
      </c>
      <c r="G12" s="27">
        <f t="shared" ref="G12" si="6">SUM(F12*1.21)</f>
        <v>0</v>
      </c>
    </row>
    <row r="13" spans="1:8">
      <c r="A13" s="7"/>
      <c r="B13" s="24" t="s">
        <v>58</v>
      </c>
      <c r="C13" s="33">
        <v>8</v>
      </c>
      <c r="D13" s="26">
        <v>0</v>
      </c>
      <c r="E13" s="26">
        <v>0</v>
      </c>
      <c r="F13" s="25">
        <f t="shared" si="0"/>
        <v>0</v>
      </c>
      <c r="G13" s="75">
        <f t="shared" ref="G13" si="7">SUM(F13*1.21)</f>
        <v>0</v>
      </c>
    </row>
    <row r="14" spans="1:8">
      <c r="A14" s="7"/>
      <c r="B14" s="24" t="s">
        <v>59</v>
      </c>
      <c r="C14" s="33">
        <v>10</v>
      </c>
      <c r="D14" s="26">
        <v>0</v>
      </c>
      <c r="E14" s="26">
        <v>0</v>
      </c>
      <c r="F14" s="25">
        <f t="shared" si="0"/>
        <v>0</v>
      </c>
      <c r="G14" s="27">
        <f t="shared" ref="G14:G52" si="8">SUM(F14*1.21)</f>
        <v>0</v>
      </c>
    </row>
    <row r="15" spans="1:8">
      <c r="A15" s="7"/>
      <c r="B15" s="24" t="s">
        <v>23</v>
      </c>
      <c r="C15" s="33">
        <v>8</v>
      </c>
      <c r="D15" s="26">
        <v>0</v>
      </c>
      <c r="E15" s="26">
        <v>0</v>
      </c>
      <c r="F15" s="25">
        <f t="shared" si="0"/>
        <v>0</v>
      </c>
      <c r="G15" s="27">
        <f t="shared" si="8"/>
        <v>0</v>
      </c>
    </row>
    <row r="16" spans="1:8" s="51" customFormat="1">
      <c r="A16" s="50"/>
      <c r="B16" s="24" t="s">
        <v>73</v>
      </c>
      <c r="C16" s="33">
        <v>15</v>
      </c>
      <c r="D16" s="26">
        <v>0</v>
      </c>
      <c r="E16" s="26">
        <v>0</v>
      </c>
      <c r="F16" s="25">
        <f t="shared" si="0"/>
        <v>0</v>
      </c>
      <c r="G16" s="27">
        <f t="shared" si="8"/>
        <v>0</v>
      </c>
    </row>
    <row r="17" spans="1:7">
      <c r="A17" s="7"/>
      <c r="B17" s="24" t="s">
        <v>24</v>
      </c>
      <c r="C17" s="33">
        <v>8</v>
      </c>
      <c r="D17" s="26">
        <v>0</v>
      </c>
      <c r="E17" s="26">
        <v>0</v>
      </c>
      <c r="F17" s="25">
        <f t="shared" si="0"/>
        <v>0</v>
      </c>
      <c r="G17" s="76">
        <f t="shared" si="8"/>
        <v>0</v>
      </c>
    </row>
    <row r="18" spans="1:7">
      <c r="A18" s="7"/>
      <c r="B18" s="24" t="s">
        <v>25</v>
      </c>
      <c r="C18" s="33">
        <v>10</v>
      </c>
      <c r="D18" s="26">
        <v>0</v>
      </c>
      <c r="E18" s="26">
        <v>0</v>
      </c>
      <c r="F18" s="25">
        <f t="shared" si="0"/>
        <v>0</v>
      </c>
      <c r="G18" s="27">
        <f t="shared" si="8"/>
        <v>0</v>
      </c>
    </row>
    <row r="19" spans="1:7">
      <c r="A19" s="7"/>
      <c r="B19" s="24" t="s">
        <v>26</v>
      </c>
      <c r="C19" s="33">
        <v>6</v>
      </c>
      <c r="D19" s="26">
        <v>0</v>
      </c>
      <c r="E19" s="26">
        <v>0</v>
      </c>
      <c r="F19" s="25">
        <f t="shared" si="0"/>
        <v>0</v>
      </c>
      <c r="G19" s="77">
        <f t="shared" si="8"/>
        <v>0</v>
      </c>
    </row>
    <row r="20" spans="1:7">
      <c r="A20" s="7"/>
      <c r="B20" s="24" t="s">
        <v>27</v>
      </c>
      <c r="C20" s="33">
        <v>10</v>
      </c>
      <c r="D20" s="26">
        <v>0</v>
      </c>
      <c r="E20" s="26">
        <v>0</v>
      </c>
      <c r="F20" s="25">
        <f t="shared" si="0"/>
        <v>0</v>
      </c>
      <c r="G20" s="27">
        <f t="shared" si="8"/>
        <v>0</v>
      </c>
    </row>
    <row r="21" spans="1:7">
      <c r="A21" s="7"/>
      <c r="B21" s="24" t="s">
        <v>28</v>
      </c>
      <c r="C21" s="33">
        <v>20</v>
      </c>
      <c r="D21" s="26">
        <v>0</v>
      </c>
      <c r="E21" s="26">
        <v>0</v>
      </c>
      <c r="F21" s="25">
        <f t="shared" si="0"/>
        <v>0</v>
      </c>
      <c r="G21" s="75">
        <f t="shared" si="8"/>
        <v>0</v>
      </c>
    </row>
    <row r="22" spans="1:7">
      <c r="A22" s="7"/>
      <c r="B22" s="24" t="s">
        <v>29</v>
      </c>
      <c r="C22" s="33">
        <v>40</v>
      </c>
      <c r="D22" s="26">
        <v>0</v>
      </c>
      <c r="E22" s="26">
        <v>0</v>
      </c>
      <c r="F22" s="25">
        <f t="shared" si="0"/>
        <v>0</v>
      </c>
      <c r="G22" s="27">
        <f t="shared" si="8"/>
        <v>0</v>
      </c>
    </row>
    <row r="23" spans="1:7">
      <c r="A23" s="7"/>
      <c r="B23" s="24" t="s">
        <v>30</v>
      </c>
      <c r="C23" s="33">
        <v>26</v>
      </c>
      <c r="D23" s="26">
        <v>0</v>
      </c>
      <c r="E23" s="26">
        <v>0</v>
      </c>
      <c r="F23" s="25">
        <f t="shared" si="0"/>
        <v>0</v>
      </c>
      <c r="G23" s="27">
        <f t="shared" ref="G23" si="9">SUM(F23*1.21)</f>
        <v>0</v>
      </c>
    </row>
    <row r="24" spans="1:7">
      <c r="A24" s="7"/>
      <c r="B24" s="24" t="s">
        <v>60</v>
      </c>
      <c r="C24" s="33">
        <v>10</v>
      </c>
      <c r="D24" s="26">
        <v>0</v>
      </c>
      <c r="E24" s="26">
        <v>0</v>
      </c>
      <c r="F24" s="25">
        <f t="shared" si="0"/>
        <v>0</v>
      </c>
      <c r="G24" s="27">
        <f t="shared" si="8"/>
        <v>0</v>
      </c>
    </row>
    <row r="25" spans="1:7">
      <c r="A25" s="7"/>
      <c r="B25" s="24" t="s">
        <v>31</v>
      </c>
      <c r="C25" s="33">
        <v>85</v>
      </c>
      <c r="D25" s="26">
        <v>0</v>
      </c>
      <c r="E25" s="26">
        <v>0</v>
      </c>
      <c r="F25" s="25">
        <f t="shared" si="0"/>
        <v>0</v>
      </c>
      <c r="G25" s="27">
        <f t="shared" si="8"/>
        <v>0</v>
      </c>
    </row>
    <row r="26" spans="1:7">
      <c r="A26" s="7"/>
      <c r="B26" s="24" t="s">
        <v>32</v>
      </c>
      <c r="C26" s="33">
        <v>30</v>
      </c>
      <c r="D26" s="26">
        <v>0</v>
      </c>
      <c r="E26" s="26">
        <v>0</v>
      </c>
      <c r="F26" s="25">
        <f t="shared" si="0"/>
        <v>0</v>
      </c>
      <c r="G26" s="75">
        <f t="shared" si="8"/>
        <v>0</v>
      </c>
    </row>
    <row r="27" spans="1:7">
      <c r="A27" s="7"/>
      <c r="B27" s="24" t="s">
        <v>33</v>
      </c>
      <c r="C27" s="33">
        <v>12</v>
      </c>
      <c r="D27" s="26">
        <v>0</v>
      </c>
      <c r="E27" s="26">
        <v>0</v>
      </c>
      <c r="F27" s="25">
        <f t="shared" si="0"/>
        <v>0</v>
      </c>
      <c r="G27" s="75">
        <f t="shared" si="8"/>
        <v>0</v>
      </c>
    </row>
    <row r="28" spans="1:7">
      <c r="A28" s="7"/>
      <c r="B28" s="24" t="s">
        <v>34</v>
      </c>
      <c r="C28" s="33">
        <v>22</v>
      </c>
      <c r="D28" s="26">
        <v>0</v>
      </c>
      <c r="E28" s="26">
        <v>0</v>
      </c>
      <c r="F28" s="25">
        <f t="shared" si="0"/>
        <v>0</v>
      </c>
      <c r="G28" s="27">
        <v>0</v>
      </c>
    </row>
    <row r="29" spans="1:7">
      <c r="A29" s="7"/>
      <c r="B29" s="24" t="s">
        <v>35</v>
      </c>
      <c r="C29" s="33">
        <v>20</v>
      </c>
      <c r="D29" s="26">
        <v>0</v>
      </c>
      <c r="E29" s="26">
        <v>0</v>
      </c>
      <c r="F29" s="25">
        <f t="shared" si="0"/>
        <v>0</v>
      </c>
      <c r="G29" s="27">
        <f t="shared" si="8"/>
        <v>0</v>
      </c>
    </row>
    <row r="30" spans="1:7">
      <c r="A30" s="7"/>
      <c r="B30" s="24" t="s">
        <v>36</v>
      </c>
      <c r="C30" s="33">
        <v>10</v>
      </c>
      <c r="D30" s="26">
        <v>0</v>
      </c>
      <c r="E30" s="26">
        <v>0</v>
      </c>
      <c r="F30" s="25">
        <f t="shared" si="0"/>
        <v>0</v>
      </c>
      <c r="G30" s="27">
        <f t="shared" si="8"/>
        <v>0</v>
      </c>
    </row>
    <row r="31" spans="1:7">
      <c r="A31" s="7"/>
      <c r="B31" s="24" t="s">
        <v>37</v>
      </c>
      <c r="C31" s="33">
        <v>10</v>
      </c>
      <c r="D31" s="26">
        <v>0</v>
      </c>
      <c r="E31" s="26">
        <v>0</v>
      </c>
      <c r="F31" s="25">
        <f t="shared" si="0"/>
        <v>0</v>
      </c>
      <c r="G31" s="75">
        <f t="shared" si="8"/>
        <v>0</v>
      </c>
    </row>
    <row r="32" spans="1:7">
      <c r="A32" s="7"/>
      <c r="B32" s="24" t="s">
        <v>38</v>
      </c>
      <c r="C32" s="33">
        <v>20</v>
      </c>
      <c r="D32" s="26">
        <v>0</v>
      </c>
      <c r="E32" s="26">
        <v>0</v>
      </c>
      <c r="F32" s="25">
        <f t="shared" si="0"/>
        <v>0</v>
      </c>
      <c r="G32" s="27">
        <f t="shared" si="8"/>
        <v>0</v>
      </c>
    </row>
    <row r="33" spans="1:7">
      <c r="A33" s="7"/>
      <c r="B33" s="24" t="s">
        <v>39</v>
      </c>
      <c r="C33" s="33">
        <v>24</v>
      </c>
      <c r="D33" s="26">
        <v>0</v>
      </c>
      <c r="E33" s="26">
        <v>0</v>
      </c>
      <c r="F33" s="25">
        <f t="shared" si="0"/>
        <v>0</v>
      </c>
      <c r="G33" s="27">
        <f t="shared" si="8"/>
        <v>0</v>
      </c>
    </row>
    <row r="34" spans="1:7">
      <c r="A34" s="7"/>
      <c r="B34" s="24" t="s">
        <v>40</v>
      </c>
      <c r="C34" s="33">
        <v>32</v>
      </c>
      <c r="D34" s="26">
        <v>0</v>
      </c>
      <c r="E34" s="26">
        <v>0</v>
      </c>
      <c r="F34" s="25">
        <f t="shared" si="0"/>
        <v>0</v>
      </c>
      <c r="G34" s="27">
        <f t="shared" si="8"/>
        <v>0</v>
      </c>
    </row>
    <row r="35" spans="1:7" s="22" customFormat="1">
      <c r="A35" s="21"/>
      <c r="B35" s="24" t="s">
        <v>41</v>
      </c>
      <c r="C35" s="33">
        <v>28</v>
      </c>
      <c r="D35" s="26">
        <v>0</v>
      </c>
      <c r="E35" s="26">
        <v>0</v>
      </c>
      <c r="F35" s="25">
        <f t="shared" si="0"/>
        <v>0</v>
      </c>
      <c r="G35" s="27">
        <f t="shared" si="8"/>
        <v>0</v>
      </c>
    </row>
    <row r="36" spans="1:7">
      <c r="A36" s="7"/>
      <c r="B36" s="24" t="s">
        <v>42</v>
      </c>
      <c r="C36" s="33">
        <v>12</v>
      </c>
      <c r="D36" s="26">
        <v>0</v>
      </c>
      <c r="E36" s="26">
        <v>0</v>
      </c>
      <c r="F36" s="25">
        <f t="shared" si="0"/>
        <v>0</v>
      </c>
      <c r="G36" s="27">
        <f t="shared" si="8"/>
        <v>0</v>
      </c>
    </row>
    <row r="37" spans="1:7">
      <c r="A37" s="7"/>
      <c r="B37" s="24" t="s">
        <v>43</v>
      </c>
      <c r="C37" s="33">
        <v>14</v>
      </c>
      <c r="D37" s="26">
        <v>0</v>
      </c>
      <c r="E37" s="26">
        <v>0</v>
      </c>
      <c r="F37" s="25">
        <f t="shared" si="0"/>
        <v>0</v>
      </c>
      <c r="G37" s="27">
        <f t="shared" si="8"/>
        <v>0</v>
      </c>
    </row>
    <row r="38" spans="1:7">
      <c r="A38" s="7"/>
      <c r="B38" s="24" t="s">
        <v>44</v>
      </c>
      <c r="C38" s="33">
        <v>16</v>
      </c>
      <c r="D38" s="26">
        <v>0</v>
      </c>
      <c r="E38" s="26">
        <v>0</v>
      </c>
      <c r="F38" s="25">
        <f t="shared" si="0"/>
        <v>0</v>
      </c>
      <c r="G38" s="27">
        <f t="shared" si="8"/>
        <v>0</v>
      </c>
    </row>
    <row r="39" spans="1:7">
      <c r="A39" s="7"/>
      <c r="B39" s="24" t="s">
        <v>45</v>
      </c>
      <c r="C39" s="33">
        <v>16</v>
      </c>
      <c r="D39" s="26">
        <v>0</v>
      </c>
      <c r="E39" s="26">
        <v>0</v>
      </c>
      <c r="F39" s="25">
        <f t="shared" si="0"/>
        <v>0</v>
      </c>
      <c r="G39" s="27">
        <f t="shared" si="8"/>
        <v>0</v>
      </c>
    </row>
    <row r="40" spans="1:7">
      <c r="A40" s="7"/>
      <c r="B40" s="24" t="s">
        <v>46</v>
      </c>
      <c r="C40" s="33">
        <v>10</v>
      </c>
      <c r="D40" s="26">
        <v>0</v>
      </c>
      <c r="E40" s="26">
        <v>0</v>
      </c>
      <c r="F40" s="25">
        <f t="shared" si="0"/>
        <v>0</v>
      </c>
      <c r="G40" s="27">
        <f t="shared" si="8"/>
        <v>0</v>
      </c>
    </row>
    <row r="41" spans="1:7">
      <c r="A41" s="7"/>
      <c r="B41" s="24" t="s">
        <v>47</v>
      </c>
      <c r="C41" s="33">
        <v>10</v>
      </c>
      <c r="D41" s="26">
        <v>0</v>
      </c>
      <c r="E41" s="26">
        <v>0</v>
      </c>
      <c r="F41" s="25">
        <f t="shared" si="0"/>
        <v>0</v>
      </c>
      <c r="G41" s="27">
        <f t="shared" si="8"/>
        <v>0</v>
      </c>
    </row>
    <row r="42" spans="1:7">
      <c r="A42" s="7"/>
      <c r="B42" s="24" t="s">
        <v>48</v>
      </c>
      <c r="C42" s="33">
        <v>12</v>
      </c>
      <c r="D42" s="26">
        <v>0</v>
      </c>
      <c r="E42" s="26">
        <v>0</v>
      </c>
      <c r="F42" s="25">
        <f t="shared" si="0"/>
        <v>0</v>
      </c>
      <c r="G42" s="27">
        <f t="shared" si="8"/>
        <v>0</v>
      </c>
    </row>
    <row r="43" spans="1:7">
      <c r="A43" s="7"/>
      <c r="B43" s="24" t="s">
        <v>49</v>
      </c>
      <c r="C43" s="33">
        <v>20</v>
      </c>
      <c r="D43" s="26">
        <v>0</v>
      </c>
      <c r="E43" s="26">
        <v>0</v>
      </c>
      <c r="F43" s="25">
        <f t="shared" si="0"/>
        <v>0</v>
      </c>
      <c r="G43" s="75">
        <f t="shared" si="8"/>
        <v>0</v>
      </c>
    </row>
    <row r="44" spans="1:7">
      <c r="A44" s="7"/>
      <c r="B44" s="24" t="s">
        <v>61</v>
      </c>
      <c r="C44" s="33">
        <v>22</v>
      </c>
      <c r="D44" s="26">
        <v>0</v>
      </c>
      <c r="E44" s="26">
        <v>0</v>
      </c>
      <c r="F44" s="25">
        <f t="shared" si="0"/>
        <v>0</v>
      </c>
      <c r="G44" s="27">
        <f t="shared" si="8"/>
        <v>0</v>
      </c>
    </row>
    <row r="45" spans="1:7">
      <c r="A45" s="7"/>
      <c r="B45" s="24" t="s">
        <v>62</v>
      </c>
      <c r="C45" s="33">
        <v>20</v>
      </c>
      <c r="D45" s="26">
        <v>0</v>
      </c>
      <c r="E45" s="26">
        <v>0</v>
      </c>
      <c r="F45" s="25">
        <f t="shared" si="0"/>
        <v>0</v>
      </c>
      <c r="G45" s="27">
        <f t="shared" si="8"/>
        <v>0</v>
      </c>
    </row>
    <row r="46" spans="1:7">
      <c r="A46" s="7"/>
      <c r="B46" s="24" t="s">
        <v>63</v>
      </c>
      <c r="C46" s="33">
        <v>16</v>
      </c>
      <c r="D46" s="26">
        <v>0</v>
      </c>
      <c r="E46" s="26">
        <v>0</v>
      </c>
      <c r="F46" s="25">
        <f t="shared" si="0"/>
        <v>0</v>
      </c>
      <c r="G46" s="27">
        <f t="shared" si="8"/>
        <v>0</v>
      </c>
    </row>
    <row r="47" spans="1:7">
      <c r="A47" s="7"/>
      <c r="B47" s="24" t="s">
        <v>64</v>
      </c>
      <c r="C47" s="33">
        <v>16</v>
      </c>
      <c r="D47" s="26">
        <v>0</v>
      </c>
      <c r="E47" s="26">
        <v>0</v>
      </c>
      <c r="F47" s="25">
        <v>0</v>
      </c>
      <c r="G47" s="27">
        <f t="shared" si="8"/>
        <v>0</v>
      </c>
    </row>
    <row r="48" spans="1:7">
      <c r="A48" s="7"/>
      <c r="B48" s="24" t="s">
        <v>65</v>
      </c>
      <c r="C48" s="33">
        <v>18</v>
      </c>
      <c r="D48" s="26">
        <v>0</v>
      </c>
      <c r="E48" s="26">
        <v>0</v>
      </c>
      <c r="F48" s="25">
        <f t="shared" ref="F48:F52" si="10">(D48+E48)*C48</f>
        <v>0</v>
      </c>
      <c r="G48" s="27">
        <f t="shared" si="8"/>
        <v>0</v>
      </c>
    </row>
    <row r="49" spans="1:12">
      <c r="A49" s="7"/>
      <c r="B49" s="24" t="s">
        <v>66</v>
      </c>
      <c r="C49" s="33">
        <v>36</v>
      </c>
      <c r="D49" s="26">
        <v>0</v>
      </c>
      <c r="E49" s="26">
        <v>0</v>
      </c>
      <c r="F49" s="25">
        <f t="shared" si="10"/>
        <v>0</v>
      </c>
      <c r="G49" s="27">
        <f t="shared" si="8"/>
        <v>0</v>
      </c>
      <c r="H49" s="45"/>
    </row>
    <row r="50" spans="1:12">
      <c r="A50" s="7"/>
      <c r="B50" s="24" t="s">
        <v>67</v>
      </c>
      <c r="C50" s="33">
        <v>12</v>
      </c>
      <c r="D50" s="26">
        <v>0</v>
      </c>
      <c r="E50" s="26">
        <v>0</v>
      </c>
      <c r="F50" s="25">
        <f t="shared" si="10"/>
        <v>0</v>
      </c>
      <c r="G50" s="27">
        <f t="shared" si="8"/>
        <v>0</v>
      </c>
    </row>
    <row r="51" spans="1:12">
      <c r="A51" s="7"/>
      <c r="B51" s="24" t="s">
        <v>50</v>
      </c>
      <c r="C51" s="33">
        <v>20</v>
      </c>
      <c r="D51" s="26">
        <v>0</v>
      </c>
      <c r="E51" s="26">
        <v>0</v>
      </c>
      <c r="F51" s="25">
        <f t="shared" si="10"/>
        <v>0</v>
      </c>
      <c r="G51" s="75">
        <f t="shared" si="8"/>
        <v>0</v>
      </c>
    </row>
    <row r="52" spans="1:12">
      <c r="A52" s="7"/>
      <c r="B52" s="24" t="s">
        <v>51</v>
      </c>
      <c r="C52" s="33">
        <v>20</v>
      </c>
      <c r="D52" s="26">
        <v>0</v>
      </c>
      <c r="E52" s="26">
        <v>0</v>
      </c>
      <c r="F52" s="25">
        <f t="shared" si="10"/>
        <v>0</v>
      </c>
      <c r="G52" s="27">
        <f t="shared" si="8"/>
        <v>0</v>
      </c>
    </row>
    <row r="53" spans="1:12">
      <c r="A53" s="7"/>
      <c r="B53" s="24" t="s">
        <v>52</v>
      </c>
      <c r="C53" s="33">
        <v>10</v>
      </c>
      <c r="D53" s="26">
        <v>0</v>
      </c>
      <c r="E53" s="26">
        <v>0</v>
      </c>
      <c r="F53" s="25">
        <f>(D53+E53)*C53</f>
        <v>0</v>
      </c>
      <c r="G53" s="27">
        <f>SUM(F53*1.21)</f>
        <v>0</v>
      </c>
    </row>
    <row r="54" spans="1:12">
      <c r="A54" s="8"/>
      <c r="B54" s="24" t="s">
        <v>68</v>
      </c>
      <c r="C54" s="33">
        <v>14</v>
      </c>
      <c r="D54" s="25">
        <v>0</v>
      </c>
      <c r="E54" s="25">
        <v>0</v>
      </c>
      <c r="F54" s="25">
        <f>(C54*D54)+E54</f>
        <v>0</v>
      </c>
      <c r="G54" s="27">
        <f>SUM(F54*1.21)</f>
        <v>0</v>
      </c>
      <c r="L54" s="2"/>
    </row>
    <row r="55" spans="1:12" ht="15.75" thickBot="1">
      <c r="A55" s="2"/>
      <c r="B55" s="78" t="s">
        <v>53</v>
      </c>
      <c r="C55" s="79">
        <v>10</v>
      </c>
      <c r="D55" s="80">
        <v>0</v>
      </c>
      <c r="E55" s="80">
        <v>0</v>
      </c>
      <c r="F55" s="80">
        <f>(C55*D55)+E55</f>
        <v>0</v>
      </c>
      <c r="G55" s="81">
        <f>F55*1.21</f>
        <v>0</v>
      </c>
      <c r="L55" s="2"/>
    </row>
    <row r="56" spans="1:12" ht="14.25" customHeight="1" thickBot="1">
      <c r="A56" s="2"/>
      <c r="B56" s="28" t="s">
        <v>0</v>
      </c>
      <c r="C56" s="29">
        <f>SUM(C5:C55)</f>
        <v>962</v>
      </c>
      <c r="D56" s="30">
        <v>0</v>
      </c>
      <c r="E56" s="23">
        <v>0</v>
      </c>
      <c r="F56" s="30">
        <f>SUM(F55)</f>
        <v>0</v>
      </c>
      <c r="G56" s="31">
        <f>SUM(G5:G55)</f>
        <v>0</v>
      </c>
    </row>
    <row r="57" spans="1:12">
      <c r="A57" s="2"/>
      <c r="B57" s="2"/>
      <c r="C57" s="15"/>
      <c r="D57" s="16"/>
      <c r="E57" s="16"/>
      <c r="F57" s="16"/>
      <c r="G57" s="16"/>
    </row>
    <row r="58" spans="1:12" ht="15.75" thickBot="1">
      <c r="A58" s="2"/>
      <c r="C58" s="11"/>
      <c r="D58" s="11"/>
      <c r="E58" s="2"/>
      <c r="F58" s="2"/>
      <c r="G58" s="11"/>
    </row>
    <row r="59" spans="1:12" ht="23.25" thickBot="1">
      <c r="A59" s="2"/>
      <c r="B59" s="53" t="s">
        <v>2</v>
      </c>
      <c r="C59" s="61" t="s">
        <v>10</v>
      </c>
      <c r="D59" s="6" t="s">
        <v>15</v>
      </c>
      <c r="E59" s="62"/>
      <c r="F59" s="1" t="s">
        <v>16</v>
      </c>
      <c r="G59" s="1" t="s">
        <v>17</v>
      </c>
    </row>
    <row r="60" spans="1:12">
      <c r="A60" s="2"/>
      <c r="B60" s="35" t="s">
        <v>3</v>
      </c>
      <c r="C60" s="36">
        <v>70</v>
      </c>
      <c r="D60" s="12">
        <v>0</v>
      </c>
      <c r="E60" s="19" t="s">
        <v>13</v>
      </c>
      <c r="F60" s="12">
        <f t="shared" ref="F60:F67" si="11">SUM(D60*C60)</f>
        <v>0</v>
      </c>
      <c r="G60" s="17">
        <f t="shared" ref="G60:G68" si="12">SUM(F60*1.21)</f>
        <v>0</v>
      </c>
      <c r="I60" s="2"/>
    </row>
    <row r="61" spans="1:12">
      <c r="A61" s="2"/>
      <c r="B61" s="37" t="s">
        <v>4</v>
      </c>
      <c r="C61" s="36">
        <v>11</v>
      </c>
      <c r="D61" s="12">
        <v>0</v>
      </c>
      <c r="E61" s="19" t="s">
        <v>13</v>
      </c>
      <c r="F61" s="12">
        <f t="shared" si="11"/>
        <v>0</v>
      </c>
      <c r="G61" s="17">
        <f t="shared" si="12"/>
        <v>0</v>
      </c>
    </row>
    <row r="62" spans="1:12">
      <c r="A62" s="2"/>
      <c r="B62" s="38" t="s">
        <v>71</v>
      </c>
      <c r="C62" s="36">
        <v>10</v>
      </c>
      <c r="D62" s="12">
        <v>0</v>
      </c>
      <c r="E62" s="19" t="s">
        <v>13</v>
      </c>
      <c r="F62" s="12">
        <v>0</v>
      </c>
      <c r="G62" s="17">
        <f t="shared" si="12"/>
        <v>0</v>
      </c>
    </row>
    <row r="63" spans="1:12">
      <c r="A63" s="2"/>
      <c r="B63" s="38" t="s">
        <v>5</v>
      </c>
      <c r="C63" s="36">
        <v>10</v>
      </c>
      <c r="D63" s="12">
        <v>0</v>
      </c>
      <c r="E63" s="19" t="s">
        <v>13</v>
      </c>
      <c r="F63" s="12">
        <f t="shared" si="11"/>
        <v>0</v>
      </c>
      <c r="G63" s="17">
        <f t="shared" si="12"/>
        <v>0</v>
      </c>
    </row>
    <row r="64" spans="1:12">
      <c r="A64" s="2"/>
      <c r="B64" s="38" t="s">
        <v>6</v>
      </c>
      <c r="C64" s="34">
        <v>10</v>
      </c>
      <c r="D64" s="12">
        <v>0</v>
      </c>
      <c r="E64" s="19" t="s">
        <v>13</v>
      </c>
      <c r="F64" s="12">
        <f t="shared" si="11"/>
        <v>0</v>
      </c>
      <c r="G64" s="17">
        <f t="shared" si="12"/>
        <v>0</v>
      </c>
    </row>
    <row r="65" spans="1:16">
      <c r="A65" s="2"/>
      <c r="B65" s="39" t="s">
        <v>9</v>
      </c>
      <c r="C65" s="36">
        <v>12</v>
      </c>
      <c r="D65" s="12">
        <v>0</v>
      </c>
      <c r="E65" s="19" t="s">
        <v>13</v>
      </c>
      <c r="F65" s="12">
        <f t="shared" si="11"/>
        <v>0</v>
      </c>
      <c r="G65" s="17">
        <f t="shared" si="12"/>
        <v>0</v>
      </c>
    </row>
    <row r="66" spans="1:16">
      <c r="A66" s="2"/>
      <c r="B66" s="35" t="s">
        <v>7</v>
      </c>
      <c r="C66" s="34">
        <v>10</v>
      </c>
      <c r="D66" s="12">
        <v>0</v>
      </c>
      <c r="E66" s="19" t="s">
        <v>13</v>
      </c>
      <c r="F66" s="12">
        <f t="shared" si="11"/>
        <v>0</v>
      </c>
      <c r="G66" s="17">
        <f t="shared" si="12"/>
        <v>0</v>
      </c>
    </row>
    <row r="67" spans="1:16" ht="15.75" thickBot="1">
      <c r="A67" s="3"/>
      <c r="B67" s="38" t="s">
        <v>8</v>
      </c>
      <c r="C67" s="40">
        <v>14</v>
      </c>
      <c r="D67" s="12">
        <v>0</v>
      </c>
      <c r="E67" s="19" t="s">
        <v>13</v>
      </c>
      <c r="F67" s="12">
        <f t="shared" si="11"/>
        <v>0</v>
      </c>
      <c r="G67" s="17">
        <f t="shared" si="12"/>
        <v>0</v>
      </c>
    </row>
    <row r="68" spans="1:16" ht="15" customHeight="1" thickBot="1">
      <c r="A68" s="2"/>
      <c r="B68" s="9" t="s">
        <v>0</v>
      </c>
      <c r="C68" s="4">
        <f>SUM(C60:C67)</f>
        <v>147</v>
      </c>
      <c r="D68" s="13">
        <f>SUM(D60:D67)</f>
        <v>0</v>
      </c>
      <c r="E68" s="20" t="s">
        <v>13</v>
      </c>
      <c r="F68" s="13">
        <f>SUM(F60:F67)</f>
        <v>0</v>
      </c>
      <c r="G68" s="18">
        <f t="shared" si="12"/>
        <v>0</v>
      </c>
    </row>
    <row r="69" spans="1:16" ht="15" customHeight="1" thickBot="1">
      <c r="A69" s="2"/>
      <c r="B69" s="10"/>
      <c r="C69" s="2"/>
      <c r="D69" s="42"/>
      <c r="E69" s="43"/>
      <c r="F69" s="42"/>
      <c r="G69" s="44"/>
    </row>
    <row r="70" spans="1:16" ht="45.75" customHeight="1" thickBot="1">
      <c r="A70" s="2"/>
      <c r="B70" s="49" t="s">
        <v>11</v>
      </c>
      <c r="C70" s="58" t="s">
        <v>1</v>
      </c>
      <c r="D70" s="63" t="s">
        <v>13</v>
      </c>
      <c r="E70" s="59" t="s">
        <v>74</v>
      </c>
      <c r="F70" s="60" t="s">
        <v>69</v>
      </c>
      <c r="G70" s="60" t="s">
        <v>76</v>
      </c>
    </row>
    <row r="71" spans="1:16" ht="27.75" customHeight="1" thickBot="1">
      <c r="A71" s="3"/>
      <c r="B71" s="46" t="s">
        <v>70</v>
      </c>
      <c r="C71" s="47">
        <v>20</v>
      </c>
      <c r="D71" s="52" t="s">
        <v>13</v>
      </c>
      <c r="E71" s="47">
        <v>0</v>
      </c>
      <c r="F71" s="47">
        <f>E71*C71</f>
        <v>0</v>
      </c>
      <c r="G71" s="48">
        <f>F71*1.21</f>
        <v>0</v>
      </c>
    </row>
    <row r="72" spans="1:16" ht="27.75" customHeight="1" thickBot="1">
      <c r="A72" s="2"/>
      <c r="B72" s="64"/>
      <c r="C72" s="65"/>
      <c r="D72" s="66"/>
      <c r="E72" s="69"/>
      <c r="F72" s="67"/>
      <c r="G72" s="70"/>
      <c r="H72" s="2"/>
    </row>
    <row r="73" spans="1:16" ht="15.75" thickBot="1">
      <c r="B73" s="2"/>
      <c r="C73" s="2"/>
      <c r="D73" s="2"/>
      <c r="E73" s="68"/>
      <c r="F73" s="71" t="s">
        <v>77</v>
      </c>
      <c r="G73" s="71" t="s">
        <v>78</v>
      </c>
    </row>
    <row r="74" spans="1:16" ht="15.75" thickBot="1">
      <c r="B74" s="57" t="s">
        <v>79</v>
      </c>
      <c r="C74" s="14"/>
      <c r="D74" s="14"/>
      <c r="E74" s="14"/>
      <c r="F74" s="54">
        <f>F71+F68+F56</f>
        <v>0</v>
      </c>
      <c r="G74" s="55">
        <f>G71+G68+G56</f>
        <v>0</v>
      </c>
    </row>
    <row r="75" spans="1:16">
      <c r="B75" s="56"/>
      <c r="C75" s="2"/>
      <c r="D75" s="2"/>
      <c r="E75" s="2"/>
      <c r="F75" s="2"/>
      <c r="G75" s="2"/>
      <c r="P75" s="2"/>
    </row>
    <row r="76" spans="1:16" ht="15.75" customHeight="1">
      <c r="B76" s="85" t="s">
        <v>75</v>
      </c>
      <c r="C76" s="85"/>
      <c r="D76" s="85"/>
      <c r="E76" s="85"/>
      <c r="F76" s="85"/>
      <c r="G76" s="85"/>
    </row>
    <row r="77" spans="1:16" ht="15" customHeight="1">
      <c r="B77" s="41"/>
      <c r="G77" s="2"/>
    </row>
    <row r="78" spans="1:16" ht="15" customHeight="1">
      <c r="B78" s="41"/>
      <c r="G78" s="2"/>
    </row>
    <row r="79" spans="1:16">
      <c r="E79" s="83" t="s">
        <v>54</v>
      </c>
      <c r="F79" s="83"/>
    </row>
  </sheetData>
  <mergeCells count="3">
    <mergeCell ref="E79:F79"/>
    <mergeCell ref="B2:G2"/>
    <mergeCell ref="B76:G76"/>
  </mergeCells>
  <pageMargins left="0.98425196850393704" right="0.19685039370078741" top="0.39370078740157483" bottom="0.39370078740157483" header="0.11811023622047245" footer="0.1181102362204724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Vinkler Marek</dc:creator>
  <cp:lastModifiedBy>Neumann</cp:lastModifiedBy>
  <cp:lastPrinted>2022-02-22T11:19:11Z</cp:lastPrinted>
  <dcterms:created xsi:type="dcterms:W3CDTF">2013-04-08T06:22:05Z</dcterms:created>
  <dcterms:modified xsi:type="dcterms:W3CDTF">2022-04-01T07:49:19Z</dcterms:modified>
</cp:coreProperties>
</file>