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595" windowHeight="12075" activeTab="0"/>
  </bookViews>
  <sheets>
    <sheet name="Část 1" sheetId="1" r:id="rId1"/>
    <sheet name="Část 2" sheetId="2" r:id="rId2"/>
    <sheet name="Část 3" sheetId="3" r:id="rId3"/>
  </sheets>
  <definedNames/>
  <calcPr fullCalcOnLoad="1"/>
</workbook>
</file>

<file path=xl/sharedStrings.xml><?xml version="1.0" encoding="utf-8"?>
<sst xmlns="http://schemas.openxmlformats.org/spreadsheetml/2006/main" count="102" uniqueCount="43">
  <si>
    <t xml:space="preserve">DODÁVKA KAMENIVA NA POSYP PRO SÚSPk </t>
  </si>
  <si>
    <t>Část</t>
  </si>
  <si>
    <t>Nejnižší celková nabídková cena bez dopravy a bez DPH/1 rok:</t>
  </si>
  <si>
    <t>Název provozovny - lom</t>
  </si>
  <si>
    <t>CELKEM</t>
  </si>
  <si>
    <t>DPH 21%</t>
  </si>
  <si>
    <t>HDK 4/8 mm třídy D
2 000 tun za 1 rok</t>
  </si>
  <si>
    <t>HDK 8/16 mm třídy D
300 tun za 1 rok</t>
  </si>
  <si>
    <t>Kč bez DPH za 1 t</t>
  </si>
  <si>
    <t>Kč bez DPH celkem</t>
  </si>
  <si>
    <t>Kč včetně DPH celkem</t>
  </si>
  <si>
    <t>-</t>
  </si>
  <si>
    <t>Informace o dopravní vzdálenosti z místa plnění (lom) do místa objednatele</t>
  </si>
  <si>
    <t>Název provozovny – lom (identifikační údaje)</t>
  </si>
  <si>
    <t>Dopravní vzdálenost (v km) z místa plnění (lom) do místa objednatele – cestmistrovství Chrudim, Tovární 1150, 537 83 Chrudim.</t>
  </si>
  <si>
    <t>GPS 49°57'27.515"N, 15°48'17.920"E</t>
  </si>
  <si>
    <t>XXXXXXXX</t>
  </si>
  <si>
    <t>GPS: XXXXXXXXXXXXXXX</t>
  </si>
  <si>
    <t>Dopravní náklady</t>
  </si>
  <si>
    <t>Celkové množství kameniva</t>
  </si>
  <si>
    <t>Potřebný počet cest</t>
  </si>
  <si>
    <t>t</t>
  </si>
  <si>
    <t>Kč</t>
  </si>
  <si>
    <t>Roční dopravní náklady</t>
  </si>
  <si>
    <t>Limitní cena (kamenivo+doprava)</t>
  </si>
  <si>
    <t>&lt;</t>
  </si>
  <si>
    <t>Vypracovala: Ing. Jana Chaloupková</t>
  </si>
  <si>
    <t>Nabídka č.</t>
  </si>
  <si>
    <t>Firma, identifikační údaje</t>
  </si>
  <si>
    <t>XXXXXXXXXXXXXXXXXX</t>
  </si>
  <si>
    <t>Dopravní náklady budou kalkulované: (ujeté km tam a zpět vzdálenosti z místa plnění-lom do místa objednatele, cena 35,- Kč bez DPH/1 km, za předpokladu naložení 20 tun na vozidlo).</t>
  </si>
  <si>
    <t>1.</t>
  </si>
  <si>
    <r>
      <t xml:space="preserve">V Pardubicích dne </t>
    </r>
    <r>
      <rPr>
        <sz val="10"/>
        <color indexed="10"/>
        <rFont val="Arial"/>
        <family val="2"/>
      </rPr>
      <t>27.1.2013</t>
    </r>
  </si>
  <si>
    <t>Okres Pardubice a Chrudim</t>
  </si>
  <si>
    <t>Okres Ústí nad Orlicí</t>
  </si>
  <si>
    <r>
      <t>Dopravní vzdálenost (v km) z místa plnění (lom) do místa objednatele – cestmistrovství Ústí nad Orlicí, Třebovská 333/II, 562</t>
    </r>
    <r>
      <rPr>
        <sz val="10"/>
        <rFont val="Arial"/>
        <family val="0"/>
      </rPr>
      <t> </t>
    </r>
    <r>
      <rPr>
        <sz val="10"/>
        <rFont val="Arial"/>
        <family val="2"/>
      </rPr>
      <t xml:space="preserve">03 Ústí nad Orlicí, GPS 49°57'31.892"N, 16°24'21.027"E
</t>
    </r>
  </si>
  <si>
    <t>Okres Svitavy</t>
  </si>
  <si>
    <t xml:space="preserve">Dopravní vzdálenost (v km) z místa plnění (lom) do místa objednatele – cestmistrovství Svitavy, Lačnov 302, 568 02 Svitavy,
GPS 49°46'0.595"N, 16°28'30.417"E
</t>
  </si>
  <si>
    <t>Skanska a.s., divize silniční stavitelství - lom Zárubka - Cejřov</t>
  </si>
  <si>
    <t>GPS: 49°50'33.654''N, 15°57'24.104''E</t>
  </si>
  <si>
    <r>
      <t xml:space="preserve">V Pardubicích dne </t>
    </r>
    <r>
      <rPr>
        <sz val="10"/>
        <color indexed="10"/>
        <rFont val="Arial"/>
        <family val="2"/>
      </rPr>
      <t>27.1.2014</t>
    </r>
  </si>
  <si>
    <t>2.</t>
  </si>
  <si>
    <t>SKANSKA a.s., Líbalova 1/2348, 149 00 Praha 4 - Chodov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</si>
</sst>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4">
    <font>
      <sz val="10"/>
      <name val="Arial"/>
      <family val="0"/>
    </font>
    <font>
      <sz val="10"/>
      <color indexed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1" fontId="5" fillId="0" borderId="0" xfId="0" applyNumberFormat="1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0" fillId="0" borderId="10" xfId="0" applyNumberFormat="1" applyBorder="1" applyAlignment="1">
      <alignment/>
    </xf>
    <xf numFmtId="4" fontId="0" fillId="0" borderId="11" xfId="0" applyNumberFormat="1" applyFont="1" applyBorder="1" applyAlignment="1">
      <alignment vertical="top" wrapText="1"/>
    </xf>
    <xf numFmtId="4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vertical="top" wrapText="1"/>
    </xf>
    <xf numFmtId="4" fontId="7" fillId="0" borderId="12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vertical="top" wrapText="1"/>
    </xf>
    <xf numFmtId="4" fontId="7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4.7109375" style="0" customWidth="1"/>
    <col min="2" max="2" width="14.57421875" style="0" customWidth="1"/>
    <col min="3" max="3" width="14.7109375" style="0" customWidth="1"/>
    <col min="4" max="4" width="11.421875" style="0" bestFit="1" customWidth="1"/>
    <col min="5" max="5" width="15.00390625" style="0" customWidth="1"/>
  </cols>
  <sheetData>
    <row r="2" spans="1:5" ht="18">
      <c r="A2" s="36" t="s">
        <v>0</v>
      </c>
      <c r="B2" s="36"/>
      <c r="C2" s="36"/>
      <c r="D2" s="36"/>
      <c r="E2" s="36"/>
    </row>
    <row r="4" spans="1:2" ht="15.75">
      <c r="A4" t="s">
        <v>27</v>
      </c>
      <c r="B4" s="34" t="s">
        <v>41</v>
      </c>
    </row>
    <row r="5" ht="15.75">
      <c r="B5" s="24"/>
    </row>
    <row r="6" spans="1:5" ht="15.75">
      <c r="A6" t="s">
        <v>28</v>
      </c>
      <c r="B6" s="38" t="s">
        <v>42</v>
      </c>
      <c r="C6" s="38"/>
      <c r="D6" s="38"/>
      <c r="E6" s="38"/>
    </row>
    <row r="8" spans="1:5" ht="15.75">
      <c r="A8" s="22" t="s">
        <v>1</v>
      </c>
      <c r="B8" s="23">
        <v>1</v>
      </c>
      <c r="C8" s="57" t="s">
        <v>33</v>
      </c>
      <c r="D8" s="57"/>
      <c r="E8" s="57"/>
    </row>
    <row r="9" spans="1:2" ht="12.75">
      <c r="A9" s="3"/>
      <c r="B9" s="5"/>
    </row>
    <row r="10" spans="1:2" ht="15">
      <c r="A10" s="2" t="s">
        <v>2</v>
      </c>
      <c r="B10" s="5"/>
    </row>
    <row r="11" ht="13.5" thickBot="1">
      <c r="B11" s="1"/>
    </row>
    <row r="12" spans="1:5" ht="26.25" thickBot="1">
      <c r="A12" s="4" t="s">
        <v>3</v>
      </c>
      <c r="B12" s="6" t="s">
        <v>8</v>
      </c>
      <c r="C12" s="13" t="s">
        <v>9</v>
      </c>
      <c r="D12" s="6" t="s">
        <v>5</v>
      </c>
      <c r="E12" s="7" t="s">
        <v>10</v>
      </c>
    </row>
    <row r="13" spans="1:5" ht="27" customHeight="1" thickBot="1">
      <c r="A13" s="6" t="s">
        <v>6</v>
      </c>
      <c r="B13" s="16">
        <v>200</v>
      </c>
      <c r="C13" s="14">
        <f>B13*2000</f>
        <v>400000</v>
      </c>
      <c r="D13" s="8">
        <f>E13-C13</f>
        <v>84000</v>
      </c>
      <c r="E13" s="10">
        <f>C13*1.21</f>
        <v>484000</v>
      </c>
    </row>
    <row r="14" spans="1:5" ht="26.25" thickBot="1">
      <c r="A14" s="6" t="s">
        <v>7</v>
      </c>
      <c r="B14" s="17">
        <v>260</v>
      </c>
      <c r="C14" s="15">
        <f>B14*300</f>
        <v>78000</v>
      </c>
      <c r="D14" s="9">
        <f>E14-C14</f>
        <v>16380</v>
      </c>
      <c r="E14" s="11">
        <f>C14*1.21</f>
        <v>94380</v>
      </c>
    </row>
    <row r="15" spans="1:5" ht="24.75" customHeight="1" thickBot="1">
      <c r="A15" s="6" t="s">
        <v>4</v>
      </c>
      <c r="B15" s="12" t="s">
        <v>11</v>
      </c>
      <c r="C15" s="15">
        <f>SUM(C13:C14)</f>
        <v>478000</v>
      </c>
      <c r="D15" s="9">
        <f>SUM(D13:D14)</f>
        <v>100380</v>
      </c>
      <c r="E15" s="9">
        <f>SUM(E13:E14)</f>
        <v>578380</v>
      </c>
    </row>
    <row r="17" spans="1:5" ht="15">
      <c r="A17" s="39" t="s">
        <v>12</v>
      </c>
      <c r="B17" s="39"/>
      <c r="C17" s="39"/>
      <c r="D17" s="39"/>
      <c r="E17" s="39"/>
    </row>
    <row r="18" ht="13.5" thickBot="1"/>
    <row r="19" spans="1:5" ht="38.25" customHeight="1" thickBot="1">
      <c r="A19" s="40" t="s">
        <v>13</v>
      </c>
      <c r="B19" s="43" t="s">
        <v>14</v>
      </c>
      <c r="C19" s="44"/>
      <c r="D19" s="44"/>
      <c r="E19" s="45"/>
    </row>
    <row r="20" spans="1:5" ht="39" hidden="1" thickBot="1">
      <c r="A20" s="41"/>
      <c r="B20" s="28" t="s">
        <v>15</v>
      </c>
      <c r="C20" s="29"/>
      <c r="D20" s="29"/>
      <c r="E20" s="30"/>
    </row>
    <row r="21" spans="1:5" ht="13.5" hidden="1" thickBot="1">
      <c r="A21" s="42"/>
      <c r="B21" s="31"/>
      <c r="C21" s="25"/>
      <c r="D21" s="25"/>
      <c r="E21" s="26"/>
    </row>
    <row r="22" spans="1:5" ht="12.75">
      <c r="A22" s="55" t="s">
        <v>38</v>
      </c>
      <c r="B22" s="46">
        <v>22.5</v>
      </c>
      <c r="C22" s="47"/>
      <c r="D22" s="47"/>
      <c r="E22" s="48"/>
    </row>
    <row r="23" spans="1:5" ht="24" customHeight="1" thickBot="1">
      <c r="A23" s="56"/>
      <c r="B23" s="49"/>
      <c r="C23" s="50"/>
      <c r="D23" s="50"/>
      <c r="E23" s="51"/>
    </row>
    <row r="24" spans="1:5" ht="40.5" customHeight="1" thickBot="1">
      <c r="A24" s="27" t="s">
        <v>39</v>
      </c>
      <c r="B24" s="52"/>
      <c r="C24" s="53"/>
      <c r="D24" s="53"/>
      <c r="E24" s="54"/>
    </row>
    <row r="26" spans="1:5" ht="12.75">
      <c r="A26" t="s">
        <v>18</v>
      </c>
      <c r="B26" s="35" t="s">
        <v>30</v>
      </c>
      <c r="C26" s="35"/>
      <c r="D26" s="35"/>
      <c r="E26" s="35"/>
    </row>
    <row r="27" spans="2:5" ht="12.75">
      <c r="B27" s="35"/>
      <c r="C27" s="35"/>
      <c r="D27" s="35"/>
      <c r="E27" s="35"/>
    </row>
    <row r="28" spans="2:5" ht="12.75">
      <c r="B28" s="35"/>
      <c r="C28" s="35"/>
      <c r="D28" s="35"/>
      <c r="E28" s="35"/>
    </row>
    <row r="29" spans="2:5" ht="12.75">
      <c r="B29" s="18"/>
      <c r="C29" s="18"/>
      <c r="D29" s="18"/>
      <c r="E29" s="18"/>
    </row>
    <row r="30" spans="1:5" ht="12.75">
      <c r="A30" t="s">
        <v>19</v>
      </c>
      <c r="B30" s="19">
        <v>2300</v>
      </c>
      <c r="C30" s="18" t="s">
        <v>21</v>
      </c>
      <c r="D30" s="18"/>
      <c r="E30" s="18"/>
    </row>
    <row r="31" spans="1:5" ht="12.75">
      <c r="A31" t="s">
        <v>20</v>
      </c>
      <c r="B31" s="19">
        <f>B30/20</f>
        <v>115</v>
      </c>
      <c r="C31" s="18"/>
      <c r="D31" s="18"/>
      <c r="E31" s="18"/>
    </row>
    <row r="32" spans="2:5" ht="12.75">
      <c r="B32" s="19"/>
      <c r="C32" s="18"/>
      <c r="D32" s="18"/>
      <c r="E32" s="18"/>
    </row>
    <row r="33" spans="2:5" ht="12.75">
      <c r="B33" s="18"/>
      <c r="C33" s="18"/>
      <c r="D33" s="18"/>
      <c r="E33" s="18"/>
    </row>
    <row r="34" spans="1:3" ht="12.75">
      <c r="A34" t="s">
        <v>23</v>
      </c>
      <c r="B34" s="33">
        <f>(B22*2)*35*B31</f>
        <v>181125</v>
      </c>
      <c r="C34" t="s">
        <v>22</v>
      </c>
    </row>
    <row r="36" spans="1:5" ht="12.75">
      <c r="A36" s="37" t="s">
        <v>24</v>
      </c>
      <c r="B36" s="37"/>
      <c r="C36" s="32">
        <f>C15+B34</f>
        <v>659125</v>
      </c>
      <c r="D36" s="21" t="s">
        <v>25</v>
      </c>
      <c r="E36" s="20">
        <v>1000000</v>
      </c>
    </row>
    <row r="38" ht="12.75">
      <c r="A38" s="58" t="s">
        <v>40</v>
      </c>
    </row>
    <row r="39" ht="12.75">
      <c r="A39" t="s">
        <v>26</v>
      </c>
    </row>
  </sheetData>
  <sheetProtection/>
  <mergeCells count="10">
    <mergeCell ref="B26:E28"/>
    <mergeCell ref="A2:E2"/>
    <mergeCell ref="A36:B36"/>
    <mergeCell ref="B6:E6"/>
    <mergeCell ref="A17:E17"/>
    <mergeCell ref="A19:A21"/>
    <mergeCell ref="B19:E19"/>
    <mergeCell ref="B22:E24"/>
    <mergeCell ref="A22:A23"/>
    <mergeCell ref="C8:E8"/>
  </mergeCells>
  <conditionalFormatting sqref="C36">
    <cfRule type="cellIs" priority="1" dxfId="0" operator="greaterThan" stopIfTrue="1">
      <formula>$E$36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9"/>
  <sheetViews>
    <sheetView zoomScalePageLayoutView="0" workbookViewId="0" topLeftCell="A4">
      <selection activeCell="H26" sqref="H26"/>
    </sheetView>
  </sheetViews>
  <sheetFormatPr defaultColWidth="9.140625" defaultRowHeight="12.75"/>
  <cols>
    <col min="1" max="1" width="24.7109375" style="0" customWidth="1"/>
    <col min="2" max="2" width="14.57421875" style="0" customWidth="1"/>
    <col min="3" max="3" width="14.7109375" style="0" customWidth="1"/>
    <col min="4" max="4" width="11.421875" style="0" bestFit="1" customWidth="1"/>
    <col min="5" max="5" width="15.00390625" style="0" customWidth="1"/>
  </cols>
  <sheetData>
    <row r="2" spans="1:5" ht="18">
      <c r="A2" s="36" t="s">
        <v>0</v>
      </c>
      <c r="B2" s="36"/>
      <c r="C2" s="36"/>
      <c r="D2" s="36"/>
      <c r="E2" s="36"/>
    </row>
    <row r="4" spans="1:2" ht="15.75">
      <c r="A4" t="s">
        <v>27</v>
      </c>
      <c r="B4" s="34" t="s">
        <v>31</v>
      </c>
    </row>
    <row r="5" ht="15.75">
      <c r="B5" s="24"/>
    </row>
    <row r="6" spans="1:5" ht="15.75">
      <c r="A6" t="s">
        <v>28</v>
      </c>
      <c r="B6" s="38" t="s">
        <v>29</v>
      </c>
      <c r="C6" s="38"/>
      <c r="D6" s="38"/>
      <c r="E6" s="38"/>
    </row>
    <row r="8" spans="1:5" ht="15.75">
      <c r="A8" s="22" t="s">
        <v>1</v>
      </c>
      <c r="B8" s="23">
        <v>2</v>
      </c>
      <c r="C8" s="57" t="s">
        <v>34</v>
      </c>
      <c r="D8" s="57"/>
      <c r="E8" s="57"/>
    </row>
    <row r="9" spans="1:2" ht="12.75">
      <c r="A9" s="3"/>
      <c r="B9" s="5"/>
    </row>
    <row r="10" spans="1:2" ht="15">
      <c r="A10" s="2" t="s">
        <v>2</v>
      </c>
      <c r="B10" s="5"/>
    </row>
    <row r="11" ht="13.5" thickBot="1">
      <c r="B11" s="1"/>
    </row>
    <row r="12" spans="1:5" ht="26.25" thickBot="1">
      <c r="A12" s="4" t="s">
        <v>3</v>
      </c>
      <c r="B12" s="6" t="s">
        <v>8</v>
      </c>
      <c r="C12" s="13" t="s">
        <v>9</v>
      </c>
      <c r="D12" s="6" t="s">
        <v>5</v>
      </c>
      <c r="E12" s="7" t="s">
        <v>10</v>
      </c>
    </row>
    <row r="13" spans="1:5" ht="27" customHeight="1" thickBot="1">
      <c r="A13" s="6" t="s">
        <v>6</v>
      </c>
      <c r="B13" s="16">
        <v>300</v>
      </c>
      <c r="C13" s="14">
        <f>B13*2000</f>
        <v>600000</v>
      </c>
      <c r="D13" s="8">
        <f>E13-C13</f>
        <v>126000</v>
      </c>
      <c r="E13" s="10">
        <f>C13*1.21</f>
        <v>726000</v>
      </c>
    </row>
    <row r="14" spans="1:5" ht="26.25" thickBot="1">
      <c r="A14" s="6" t="s">
        <v>7</v>
      </c>
      <c r="B14" s="17">
        <v>300</v>
      </c>
      <c r="C14" s="15">
        <f>B14*300</f>
        <v>90000</v>
      </c>
      <c r="D14" s="9">
        <f>E14-C14</f>
        <v>18900</v>
      </c>
      <c r="E14" s="11">
        <f>C14*1.21</f>
        <v>108900</v>
      </c>
    </row>
    <row r="15" spans="1:5" ht="24.75" customHeight="1" thickBot="1">
      <c r="A15" s="6" t="s">
        <v>4</v>
      </c>
      <c r="B15" s="12" t="s">
        <v>11</v>
      </c>
      <c r="C15" s="15">
        <f>SUM(C13:C14)</f>
        <v>690000</v>
      </c>
      <c r="D15" s="9">
        <f>SUM(D13:D14)</f>
        <v>144900</v>
      </c>
      <c r="E15" s="9">
        <f>SUM(E13:E14)</f>
        <v>834900</v>
      </c>
    </row>
    <row r="17" spans="1:5" ht="15">
      <c r="A17" s="39" t="s">
        <v>12</v>
      </c>
      <c r="B17" s="39"/>
      <c r="C17" s="39"/>
      <c r="D17" s="39"/>
      <c r="E17" s="39"/>
    </row>
    <row r="18" ht="13.5" thickBot="1"/>
    <row r="19" spans="1:5" ht="38.25" customHeight="1" thickBot="1">
      <c r="A19" s="40" t="s">
        <v>13</v>
      </c>
      <c r="B19" s="43" t="s">
        <v>35</v>
      </c>
      <c r="C19" s="44"/>
      <c r="D19" s="44"/>
      <c r="E19" s="45"/>
    </row>
    <row r="20" spans="1:5" ht="39" hidden="1" thickBot="1">
      <c r="A20" s="41"/>
      <c r="B20" s="28" t="s">
        <v>15</v>
      </c>
      <c r="C20" s="29"/>
      <c r="D20" s="29"/>
      <c r="E20" s="30"/>
    </row>
    <row r="21" spans="1:5" ht="13.5" hidden="1" thickBot="1">
      <c r="A21" s="42"/>
      <c r="B21" s="31"/>
      <c r="C21" s="25"/>
      <c r="D21" s="25"/>
      <c r="E21" s="26"/>
    </row>
    <row r="22" spans="1:5" ht="12.75">
      <c r="A22" s="55" t="s">
        <v>16</v>
      </c>
      <c r="B22" s="46">
        <v>15</v>
      </c>
      <c r="C22" s="47"/>
      <c r="D22" s="47"/>
      <c r="E22" s="48"/>
    </row>
    <row r="23" spans="1:5" ht="24" customHeight="1" thickBot="1">
      <c r="A23" s="56"/>
      <c r="B23" s="49"/>
      <c r="C23" s="50"/>
      <c r="D23" s="50"/>
      <c r="E23" s="51"/>
    </row>
    <row r="24" spans="1:5" ht="40.5" customHeight="1" thickBot="1">
      <c r="A24" s="27" t="s">
        <v>17</v>
      </c>
      <c r="B24" s="52"/>
      <c r="C24" s="53"/>
      <c r="D24" s="53"/>
      <c r="E24" s="54"/>
    </row>
    <row r="26" spans="1:5" ht="12.75">
      <c r="A26" t="s">
        <v>18</v>
      </c>
      <c r="B26" s="35" t="s">
        <v>30</v>
      </c>
      <c r="C26" s="35"/>
      <c r="D26" s="35"/>
      <c r="E26" s="35"/>
    </row>
    <row r="27" spans="2:5" ht="12.75">
      <c r="B27" s="35"/>
      <c r="C27" s="35"/>
      <c r="D27" s="35"/>
      <c r="E27" s="35"/>
    </row>
    <row r="28" spans="2:5" ht="12.75">
      <c r="B28" s="35"/>
      <c r="C28" s="35"/>
      <c r="D28" s="35"/>
      <c r="E28" s="35"/>
    </row>
    <row r="29" spans="2:5" ht="12.75">
      <c r="B29" s="18"/>
      <c r="C29" s="18"/>
      <c r="D29" s="18"/>
      <c r="E29" s="18"/>
    </row>
    <row r="30" spans="1:5" ht="12.75">
      <c r="A30" t="s">
        <v>19</v>
      </c>
      <c r="B30" s="19">
        <v>2300</v>
      </c>
      <c r="C30" s="18" t="s">
        <v>21</v>
      </c>
      <c r="D30" s="18"/>
      <c r="E30" s="18"/>
    </row>
    <row r="31" spans="1:5" ht="12.75">
      <c r="A31" t="s">
        <v>20</v>
      </c>
      <c r="B31" s="19">
        <f>B30/20</f>
        <v>115</v>
      </c>
      <c r="C31" s="18"/>
      <c r="D31" s="18"/>
      <c r="E31" s="18"/>
    </row>
    <row r="32" spans="2:5" ht="12.75">
      <c r="B32" s="19"/>
      <c r="C32" s="18"/>
      <c r="D32" s="18"/>
      <c r="E32" s="18"/>
    </row>
    <row r="33" spans="2:5" ht="12.75">
      <c r="B33" s="18"/>
      <c r="C33" s="18"/>
      <c r="D33" s="18"/>
      <c r="E33" s="18"/>
    </row>
    <row r="34" spans="1:3" ht="12.75">
      <c r="A34" t="s">
        <v>23</v>
      </c>
      <c r="B34" s="33">
        <f>(B22*2)*35*B31</f>
        <v>120750</v>
      </c>
      <c r="C34" t="s">
        <v>22</v>
      </c>
    </row>
    <row r="36" spans="1:5" ht="12.75">
      <c r="A36" s="37" t="s">
        <v>24</v>
      </c>
      <c r="B36" s="37"/>
      <c r="C36" s="32">
        <f>C15+B34</f>
        <v>810750</v>
      </c>
      <c r="D36" s="21" t="s">
        <v>25</v>
      </c>
      <c r="E36" s="20">
        <v>1000000</v>
      </c>
    </row>
    <row r="38" ht="12.75">
      <c r="A38" t="s">
        <v>32</v>
      </c>
    </row>
    <row r="39" ht="12.75">
      <c r="A39" t="s">
        <v>26</v>
      </c>
    </row>
  </sheetData>
  <sheetProtection/>
  <mergeCells count="10">
    <mergeCell ref="B26:E28"/>
    <mergeCell ref="A2:E2"/>
    <mergeCell ref="A36:B36"/>
    <mergeCell ref="B6:E6"/>
    <mergeCell ref="A17:E17"/>
    <mergeCell ref="A19:A21"/>
    <mergeCell ref="B19:E19"/>
    <mergeCell ref="B22:E24"/>
    <mergeCell ref="A22:A23"/>
    <mergeCell ref="C8:E8"/>
  </mergeCells>
  <conditionalFormatting sqref="C36">
    <cfRule type="cellIs" priority="1" dxfId="0" operator="greaterThan" stopIfTrue="1">
      <formula>$E$36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9"/>
  <sheetViews>
    <sheetView zoomScalePageLayoutView="0" workbookViewId="0" topLeftCell="A4">
      <selection activeCell="I25" sqref="I25"/>
    </sheetView>
  </sheetViews>
  <sheetFormatPr defaultColWidth="9.140625" defaultRowHeight="12.75"/>
  <cols>
    <col min="1" max="1" width="24.7109375" style="0" customWidth="1"/>
    <col min="2" max="2" width="14.57421875" style="0" customWidth="1"/>
    <col min="3" max="3" width="14.7109375" style="0" customWidth="1"/>
    <col min="4" max="4" width="11.421875" style="0" bestFit="1" customWidth="1"/>
    <col min="5" max="5" width="15.00390625" style="0" customWidth="1"/>
  </cols>
  <sheetData>
    <row r="2" spans="1:5" ht="18">
      <c r="A2" s="36" t="s">
        <v>0</v>
      </c>
      <c r="B2" s="36"/>
      <c r="C2" s="36"/>
      <c r="D2" s="36"/>
      <c r="E2" s="36"/>
    </row>
    <row r="4" spans="1:2" ht="15.75">
      <c r="A4" t="s">
        <v>27</v>
      </c>
      <c r="B4" s="34" t="s">
        <v>31</v>
      </c>
    </row>
    <row r="5" ht="15.75">
      <c r="B5" s="24"/>
    </row>
    <row r="6" spans="1:5" ht="15.75">
      <c r="A6" t="s">
        <v>28</v>
      </c>
      <c r="B6" s="38" t="s">
        <v>29</v>
      </c>
      <c r="C6" s="38"/>
      <c r="D6" s="38"/>
      <c r="E6" s="38"/>
    </row>
    <row r="8" spans="1:5" ht="15.75">
      <c r="A8" s="22" t="s">
        <v>1</v>
      </c>
      <c r="B8" s="23">
        <v>3</v>
      </c>
      <c r="C8" s="57" t="s">
        <v>36</v>
      </c>
      <c r="D8" s="57"/>
      <c r="E8" s="57"/>
    </row>
    <row r="9" spans="1:2" ht="12.75">
      <c r="A9" s="3"/>
      <c r="B9" s="5"/>
    </row>
    <row r="10" spans="1:2" ht="15">
      <c r="A10" s="2" t="s">
        <v>2</v>
      </c>
      <c r="B10" s="5"/>
    </row>
    <row r="11" ht="13.5" thickBot="1">
      <c r="B11" s="1"/>
    </row>
    <row r="12" spans="1:5" ht="26.25" thickBot="1">
      <c r="A12" s="4" t="s">
        <v>3</v>
      </c>
      <c r="B12" s="6" t="s">
        <v>8</v>
      </c>
      <c r="C12" s="13" t="s">
        <v>9</v>
      </c>
      <c r="D12" s="6" t="s">
        <v>5</v>
      </c>
      <c r="E12" s="7" t="s">
        <v>10</v>
      </c>
    </row>
    <row r="13" spans="1:5" ht="27" customHeight="1" thickBot="1">
      <c r="A13" s="6" t="s">
        <v>6</v>
      </c>
      <c r="B13" s="16">
        <v>300</v>
      </c>
      <c r="C13" s="14">
        <f>B13*2000</f>
        <v>600000</v>
      </c>
      <c r="D13" s="8">
        <f>E13-C13</f>
        <v>126000</v>
      </c>
      <c r="E13" s="10">
        <f>C13*1.21</f>
        <v>726000</v>
      </c>
    </row>
    <row r="14" spans="1:5" ht="26.25" thickBot="1">
      <c r="A14" s="6" t="s">
        <v>7</v>
      </c>
      <c r="B14" s="17">
        <v>300</v>
      </c>
      <c r="C14" s="15">
        <f>B14*300</f>
        <v>90000</v>
      </c>
      <c r="D14" s="9">
        <f>E14-C14</f>
        <v>18900</v>
      </c>
      <c r="E14" s="11">
        <f>C14*1.21</f>
        <v>108900</v>
      </c>
    </row>
    <row r="15" spans="1:5" ht="24.75" customHeight="1" thickBot="1">
      <c r="A15" s="6" t="s">
        <v>4</v>
      </c>
      <c r="B15" s="12" t="s">
        <v>11</v>
      </c>
      <c r="C15" s="15">
        <f>SUM(C13:C14)</f>
        <v>690000</v>
      </c>
      <c r="D15" s="9">
        <f>SUM(D13:D14)</f>
        <v>144900</v>
      </c>
      <c r="E15" s="9">
        <f>SUM(E13:E14)</f>
        <v>834900</v>
      </c>
    </row>
    <row r="17" spans="1:5" ht="15">
      <c r="A17" s="39" t="s">
        <v>12</v>
      </c>
      <c r="B17" s="39"/>
      <c r="C17" s="39"/>
      <c r="D17" s="39"/>
      <c r="E17" s="39"/>
    </row>
    <row r="18" ht="13.5" thickBot="1"/>
    <row r="19" spans="1:5" ht="38.25" customHeight="1" thickBot="1">
      <c r="A19" s="40" t="s">
        <v>13</v>
      </c>
      <c r="B19" s="43" t="s">
        <v>37</v>
      </c>
      <c r="C19" s="44"/>
      <c r="D19" s="44"/>
      <c r="E19" s="45"/>
    </row>
    <row r="20" spans="1:5" ht="39" hidden="1" thickBot="1">
      <c r="A20" s="41"/>
      <c r="B20" s="28" t="s">
        <v>15</v>
      </c>
      <c r="C20" s="29"/>
      <c r="D20" s="29"/>
      <c r="E20" s="30"/>
    </row>
    <row r="21" spans="1:5" ht="13.5" hidden="1" thickBot="1">
      <c r="A21" s="42"/>
      <c r="B21" s="31"/>
      <c r="C21" s="25"/>
      <c r="D21" s="25"/>
      <c r="E21" s="26"/>
    </row>
    <row r="22" spans="1:5" ht="12.75">
      <c r="A22" s="55" t="s">
        <v>16</v>
      </c>
      <c r="B22" s="46">
        <v>15</v>
      </c>
      <c r="C22" s="47"/>
      <c r="D22" s="47"/>
      <c r="E22" s="48"/>
    </row>
    <row r="23" spans="1:5" ht="24" customHeight="1" thickBot="1">
      <c r="A23" s="56"/>
      <c r="B23" s="49"/>
      <c r="C23" s="50"/>
      <c r="D23" s="50"/>
      <c r="E23" s="51"/>
    </row>
    <row r="24" spans="1:5" ht="40.5" customHeight="1" thickBot="1">
      <c r="A24" s="27" t="s">
        <v>17</v>
      </c>
      <c r="B24" s="52"/>
      <c r="C24" s="53"/>
      <c r="D24" s="53"/>
      <c r="E24" s="54"/>
    </row>
    <row r="26" spans="1:5" ht="12.75">
      <c r="A26" t="s">
        <v>18</v>
      </c>
      <c r="B26" s="35" t="s">
        <v>30</v>
      </c>
      <c r="C26" s="35"/>
      <c r="D26" s="35"/>
      <c r="E26" s="35"/>
    </row>
    <row r="27" spans="2:5" ht="12.75">
      <c r="B27" s="35"/>
      <c r="C27" s="35"/>
      <c r="D27" s="35"/>
      <c r="E27" s="35"/>
    </row>
    <row r="28" spans="2:5" ht="12.75">
      <c r="B28" s="35"/>
      <c r="C28" s="35"/>
      <c r="D28" s="35"/>
      <c r="E28" s="35"/>
    </row>
    <row r="29" spans="2:5" ht="12.75">
      <c r="B29" s="18"/>
      <c r="C29" s="18"/>
      <c r="D29" s="18"/>
      <c r="E29" s="18"/>
    </row>
    <row r="30" spans="1:5" ht="12.75">
      <c r="A30" t="s">
        <v>19</v>
      </c>
      <c r="B30" s="19">
        <v>2300</v>
      </c>
      <c r="C30" s="18" t="s">
        <v>21</v>
      </c>
      <c r="D30" s="18"/>
      <c r="E30" s="18"/>
    </row>
    <row r="31" spans="1:5" ht="12.75">
      <c r="A31" t="s">
        <v>20</v>
      </c>
      <c r="B31" s="19">
        <f>B30/20</f>
        <v>115</v>
      </c>
      <c r="C31" s="18"/>
      <c r="D31" s="18"/>
      <c r="E31" s="18"/>
    </row>
    <row r="32" spans="2:5" ht="12.75">
      <c r="B32" s="19"/>
      <c r="C32" s="18"/>
      <c r="D32" s="18"/>
      <c r="E32" s="18"/>
    </row>
    <row r="33" spans="2:5" ht="12.75">
      <c r="B33" s="18"/>
      <c r="C33" s="18"/>
      <c r="D33" s="18"/>
      <c r="E33" s="18"/>
    </row>
    <row r="34" spans="1:3" ht="12.75">
      <c r="A34" t="s">
        <v>23</v>
      </c>
      <c r="B34" s="33">
        <f>(B22*2)*35*B31</f>
        <v>120750</v>
      </c>
      <c r="C34" t="s">
        <v>22</v>
      </c>
    </row>
    <row r="36" spans="1:5" ht="12.75">
      <c r="A36" s="37" t="s">
        <v>24</v>
      </c>
      <c r="B36" s="37"/>
      <c r="C36" s="32">
        <f>C15+B34</f>
        <v>810750</v>
      </c>
      <c r="D36" s="21" t="s">
        <v>25</v>
      </c>
      <c r="E36" s="20">
        <v>1000000</v>
      </c>
    </row>
    <row r="38" ht="12.75">
      <c r="A38" t="s">
        <v>32</v>
      </c>
    </row>
    <row r="39" ht="12.75">
      <c r="A39" t="s">
        <v>26</v>
      </c>
    </row>
  </sheetData>
  <sheetProtection/>
  <mergeCells count="10">
    <mergeCell ref="B26:E28"/>
    <mergeCell ref="A2:E2"/>
    <mergeCell ref="A36:B36"/>
    <mergeCell ref="B6:E6"/>
    <mergeCell ref="A17:E17"/>
    <mergeCell ref="A19:A21"/>
    <mergeCell ref="B19:E19"/>
    <mergeCell ref="B22:E24"/>
    <mergeCell ref="A22:A23"/>
    <mergeCell ref="C8:E8"/>
  </mergeCells>
  <conditionalFormatting sqref="C36">
    <cfRule type="cellIs" priority="1" dxfId="0" operator="greaterThan" stopIfTrue="1">
      <formula>$E$36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chaloupkova</dc:creator>
  <cp:keywords/>
  <dc:description/>
  <cp:lastModifiedBy>Filipkova</cp:lastModifiedBy>
  <cp:lastPrinted>2014-01-27T07:11:57Z</cp:lastPrinted>
  <dcterms:created xsi:type="dcterms:W3CDTF">2014-01-08T13:08:46Z</dcterms:created>
  <dcterms:modified xsi:type="dcterms:W3CDTF">2014-01-27T07:12:11Z</dcterms:modified>
  <cp:category/>
  <cp:version/>
  <cp:contentType/>
  <cp:contentStatus/>
</cp:coreProperties>
</file>