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240" yWindow="120" windowWidth="14940" windowHeight="9225" activeTab="0"/>
  </bookViews>
  <sheets>
    <sheet name="Souhrn" sheetId="1" r:id="rId1"/>
    <sheet name="0 - SO010" sheetId="2" r:id="rId2"/>
  </sheets>
  <definedNames>
    <definedName name="_xlnm.Print_Area" localSheetId="0">'Souhrn'!$A$1:$G$24</definedName>
    <definedName name="_xlnm.Print_Area" localSheetId="1">'0 - SO010'!$A$1:$M$79</definedName>
    <definedName name="_xlnm.Print_Titles" localSheetId="0">'Souhrn'!$17:$19</definedName>
    <definedName name="_xlnm.Print_Titles" localSheetId="1">'0 - SO010'!$22:$24</definedName>
  </definedNames>
  <calcPr fullCalcOnLoad="1"/>
</workbook>
</file>

<file path=xl/sharedStrings.xml><?xml version="1.0" encoding="utf-8"?>
<sst xmlns="http://schemas.openxmlformats.org/spreadsheetml/2006/main" count="155" uniqueCount="76">
  <si>
    <t>SOUHRNNÝ LIST STAVBY</t>
  </si>
  <si>
    <t>STAVBA</t>
  </si>
  <si>
    <t>01/2023 - Přeložka silnice II/322 Černá za Bory - Dašice, ZAV</t>
  </si>
  <si>
    <t/>
  </si>
  <si>
    <t>ZÁKLADNÍ ÚDAJE</t>
  </si>
  <si>
    <t xml:space="preserve">Objednatel: </t>
  </si>
  <si>
    <t xml:space="preserve">Cena (bez DPH): </t>
  </si>
  <si>
    <t xml:space="preserve">Zhotovitel: </t>
  </si>
  <si>
    <t xml:space="preserve">Cena (s DPH): </t>
  </si>
  <si>
    <t xml:space="preserve">IČ: </t>
  </si>
  <si>
    <t xml:space="preserve">Nabídku vypracoval: </t>
  </si>
  <si>
    <t xml:space="preserve">DIČ: </t>
  </si>
  <si>
    <t xml:space="preserve">, </t>
  </si>
  <si>
    <t>SKUPINY STAVEBNÍCH DÍLŮ</t>
  </si>
  <si>
    <t>Objekt</t>
  </si>
  <si>
    <t>Popis</t>
  </si>
  <si>
    <t>Cena (bez DPH)</t>
  </si>
  <si>
    <t>Cena (s DPH)</t>
  </si>
  <si>
    <t>SO010</t>
  </si>
  <si>
    <t>Archeologický výzkum</t>
  </si>
  <si>
    <t>SOUPIS PRACÍ</t>
  </si>
  <si>
    <t xml:space="preserve">Objekt: </t>
  </si>
  <si>
    <t xml:space="preserve">Celková cena (bez DPH): </t>
  </si>
  <si>
    <t>SO010 - Archeologický výzkum</t>
  </si>
  <si>
    <t xml:space="preserve">Celková cena (s DPH): </t>
  </si>
  <si>
    <t>SOUHRN</t>
  </si>
  <si>
    <t>Kód</t>
  </si>
  <si>
    <t>Název</t>
  </si>
  <si>
    <t>všeobecné podmínky</t>
  </si>
  <si>
    <t>POLOŽKY ROZPOČTU</t>
  </si>
  <si>
    <t>P.č.</t>
  </si>
  <si>
    <t>Var</t>
  </si>
  <si>
    <t>Skupina měření</t>
  </si>
  <si>
    <t>MJ</t>
  </si>
  <si>
    <t>Množství MJ</t>
  </si>
  <si>
    <t>JOC</t>
  </si>
  <si>
    <t>DPH %</t>
  </si>
  <si>
    <t>0 - všeobecné podmínky</t>
  </si>
  <si>
    <t>02730</t>
  </si>
  <si>
    <t>POMOC PRÁCE ZŘÍZ NEBO ZAJIŠŤ OCHRANU INŽENÝRSKÝCH SÍTÍ</t>
  </si>
  <si>
    <t>KPL</t>
  </si>
  <si>
    <t>doplňující popis</t>
  </si>
  <si>
    <t>Vytyčení a ochrana inženýrských sítí  předpoklad 9 ks</t>
  </si>
  <si>
    <t>výměra</t>
  </si>
  <si>
    <t>03100</t>
  </si>
  <si>
    <t>ZAŘÍZENÍ STAVENIŠTĚ - ZŘÍZENÍ, PROVOZ, DEMONTÁŽ</t>
  </si>
  <si>
    <t>5 ks buněk a 5 ks mobilní WC</t>
  </si>
  <si>
    <t>R1</t>
  </si>
  <si>
    <t>Archeolog</t>
  </si>
  <si>
    <t>HOD</t>
  </si>
  <si>
    <t>R10</t>
  </si>
  <si>
    <t>Zpracování a vyhodnocení výzkumu</t>
  </si>
  <si>
    <t>R2</t>
  </si>
  <si>
    <t>Vedoucí technik</t>
  </si>
  <si>
    <t>R3</t>
  </si>
  <si>
    <t>Dokumentátor</t>
  </si>
  <si>
    <t>R4</t>
  </si>
  <si>
    <t>Terénní pracovník</t>
  </si>
  <si>
    <t>R5</t>
  </si>
  <si>
    <t>Antropolog</t>
  </si>
  <si>
    <t>R6</t>
  </si>
  <si>
    <t>Environmentalista</t>
  </si>
  <si>
    <t>R7</t>
  </si>
  <si>
    <t>Geolog, geotechnik</t>
  </si>
  <si>
    <t>R8</t>
  </si>
  <si>
    <t>Geodet</t>
  </si>
  <si>
    <t>geodetická činnost při provádění ZAV - část arechologická</t>
  </si>
  <si>
    <t>R9</t>
  </si>
  <si>
    <t>Biologický (ekologický) dozor stavby</t>
  </si>
  <si>
    <t>osoba schválená krajským úřadem Pardubického kraje
oprávněna stanovovat vhodné termíny pro minimalizaci negativních vlivů záměru na životní prostředí (upřesnění termínů terénních prací, kácení dřevin, záchranných transferů)</t>
  </si>
  <si>
    <t xml:space="preserve">Celkem (bez DPH): </t>
  </si>
  <si>
    <t xml:space="preserve">za DPH 21 %: </t>
  </si>
  <si>
    <t xml:space="preserve">Celkem (s DPH): </t>
  </si>
  <si>
    <t>Celkový součet (bez DPH):</t>
  </si>
  <si>
    <t>Celkový součet DPH:</t>
  </si>
  <si>
    <t>Celkový součet (s DPH):</t>
  </si>
</sst>
</file>

<file path=xl/styles.xml><?xml version="1.0" encoding="utf-8"?>
<styleSheet xmlns="http://schemas.openxmlformats.org/spreadsheetml/2006/main">
  <numFmts count="2">
    <numFmt numFmtId="164" formatCode="#,##0.00 Kč;[Red]-#,##0.00 Kč"/>
    <numFmt numFmtId="165" formatCode="#,##0.000"/>
  </numFmts>
  <fonts count="10">
    <font>
      <sz val="10"/>
      <color theme="1"/>
      <name val="Arial"/>
      <family val="2"/>
    </font>
    <font>
      <sz val="10"/>
      <name val="Arial"/>
      <family val="2"/>
    </font>
    <font>
      <b/>
      <sz val="16"/>
      <color rgb="FF2B2E91"/>
      <name val="Roboto"/>
      <family val="2"/>
    </font>
    <font>
      <sz val="10"/>
      <color rgb="FF2B2E91"/>
      <name val="Roboto"/>
      <family val="2"/>
    </font>
    <font>
      <b/>
      <sz val="20"/>
      <color theme="1"/>
      <name val="Roboto"/>
      <family val="2"/>
    </font>
    <font>
      <sz val="10"/>
      <color theme="1"/>
      <name val="Roboto"/>
      <family val="2"/>
    </font>
    <font>
      <sz val="8"/>
      <color theme="1"/>
      <name val="Roboto"/>
      <family val="2"/>
    </font>
    <font>
      <b/>
      <sz val="10"/>
      <color theme="1"/>
      <name val="Roboto"/>
      <family val="2"/>
    </font>
    <font>
      <b/>
      <sz val="12"/>
      <color theme="1"/>
      <name val="Roboto"/>
      <family val="2"/>
    </font>
    <font>
      <i/>
      <sz val="10"/>
      <color theme="1"/>
      <name val="Roboto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2B2E91"/>
      </bottom>
    </border>
    <border>
      <left style="thin">
        <color rgb="FF2B2E91"/>
      </left>
      <right/>
      <top style="thin">
        <color rgb="FF2B2E91"/>
      </top>
      <bottom/>
    </border>
    <border>
      <left/>
      <right/>
      <top style="thin">
        <color rgb="FF2B2E91"/>
      </top>
      <bottom/>
    </border>
    <border>
      <left/>
      <right style="thin">
        <color rgb="FF2B2E91"/>
      </right>
      <top style="thin">
        <color rgb="FF2B2E91"/>
      </top>
      <bottom/>
    </border>
    <border>
      <left style="thin">
        <color rgb="FF2B2E91"/>
      </left>
      <right/>
      <top/>
      <bottom/>
    </border>
    <border>
      <left/>
      <right style="thin">
        <color rgb="FF2B2E91"/>
      </right>
      <top/>
      <bottom/>
    </border>
    <border>
      <left style="thin">
        <color rgb="FF2B2E91"/>
      </left>
      <right/>
      <top/>
      <bottom style="thin">
        <color rgb="FF2B2E91"/>
      </bottom>
    </border>
    <border>
      <left/>
      <right style="thin">
        <color rgb="FF2B2E91"/>
      </right>
      <top/>
      <bottom style="thin">
        <color rgb="FF2B2E91"/>
      </bottom>
    </border>
    <border>
      <left/>
      <right/>
      <top/>
      <bottom style="thin"/>
    </border>
    <border>
      <left/>
      <right/>
      <top/>
      <bottom style="thick">
        <color rgb="FFF2F2F2"/>
      </bottom>
    </border>
    <border>
      <left/>
      <right/>
      <top style="thick">
        <color rgb="FFF2F2F2"/>
      </top>
      <bottom/>
    </border>
    <border>
      <left/>
      <right/>
      <top/>
      <bottom style="medium"/>
    </border>
    <border>
      <left/>
      <right/>
      <top style="thick">
        <color rgb="FFF2F2F2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 applyProtection="1">
      <protection/>
    </xf>
    <xf numFmtId="0" fontId="0" fillId="0" borderId="0" xfId="0" applyProtection="1">
      <protection/>
    </xf>
    <xf numFmtId="0" fontId="2" fillId="2" borderId="0" xfId="0" applyFont="1" applyFill="1" applyProtection="1">
      <protection/>
    </xf>
    <xf numFmtId="0" fontId="0" fillId="2" borderId="1" xfId="0" applyFill="1" applyBorder="1" applyProtection="1">
      <protection/>
    </xf>
    <xf numFmtId="0" fontId="3" fillId="2" borderId="1" xfId="0" applyFont="1" applyFill="1" applyBorder="1" applyAlignment="1" applyProtection="1">
      <alignment horizontal="center" shrinkToFit="1"/>
      <protection/>
    </xf>
    <xf numFmtId="0" fontId="0" fillId="2" borderId="2" xfId="0" applyFill="1" applyBorder="1" applyProtection="1">
      <protection/>
    </xf>
    <xf numFmtId="0" fontId="0" fillId="2" borderId="3" xfId="0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4" fillId="2" borderId="0" xfId="0" applyFont="1" applyFill="1" applyAlignment="1" applyProtection="1">
      <alignment shrinkToFit="1"/>
      <protection/>
    </xf>
    <xf numFmtId="0" fontId="5" fillId="2" borderId="0" xfId="0" applyFont="1" applyFill="1" applyAlignment="1" applyProtection="1">
      <alignment horizontal="right" vertical="top"/>
      <protection/>
    </xf>
    <xf numFmtId="0" fontId="0" fillId="2" borderId="6" xfId="0" applyFill="1" applyBorder="1" applyProtection="1">
      <protection/>
    </xf>
    <xf numFmtId="0" fontId="0" fillId="2" borderId="7" xfId="0" applyFill="1" applyBorder="1" applyProtection="1">
      <protection/>
    </xf>
    <xf numFmtId="0" fontId="0" fillId="2" borderId="8" xfId="0" applyFill="1" applyBorder="1" applyProtection="1">
      <protection/>
    </xf>
    <xf numFmtId="0" fontId="6" fillId="2" borderId="5" xfId="0" applyFont="1" applyFill="1" applyBorder="1" applyAlignment="1" applyProtection="1">
      <alignment horizontal="left" indent="1"/>
      <protection/>
    </xf>
    <xf numFmtId="0" fontId="5" fillId="2" borderId="0" xfId="0" applyFont="1" applyFill="1" applyAlignment="1" applyProtection="1">
      <alignment horizontal="left" indent="1"/>
      <protection/>
    </xf>
    <xf numFmtId="0" fontId="6" fillId="2" borderId="0" xfId="0" applyFont="1" applyFill="1" applyAlignment="1" applyProtection="1">
      <alignment horizontal="left" indent="1"/>
      <protection/>
    </xf>
    <xf numFmtId="0" fontId="7" fillId="2" borderId="5" xfId="0" applyFont="1" applyFill="1" applyBorder="1" applyAlignment="1" applyProtection="1">
      <alignment horizontal="left" indent="3"/>
      <protection/>
    </xf>
    <xf numFmtId="164" fontId="7" fillId="2" borderId="0" xfId="0" applyNumberFormat="1" applyFont="1" applyFill="1" applyAlignment="1" applyProtection="1">
      <alignment horizontal="right"/>
      <protection/>
    </xf>
    <xf numFmtId="0" fontId="3" fillId="2" borderId="1" xfId="0" applyFont="1" applyFill="1" applyBorder="1" applyAlignment="1" applyProtection="1">
      <alignment horizontal="center" wrapText="1"/>
      <protection/>
    </xf>
    <xf numFmtId="0" fontId="7" fillId="2" borderId="9" xfId="0" applyFont="1" applyFill="1" applyBorder="1" applyProtection="1">
      <protection/>
    </xf>
    <xf numFmtId="0" fontId="7" fillId="2" borderId="9" xfId="0" applyFont="1" applyFill="1" applyBorder="1" applyAlignment="1" applyProtection="1">
      <alignment horizontal="right"/>
      <protection/>
    </xf>
    <xf numFmtId="0" fontId="7" fillId="3" borderId="0" xfId="0" applyFont="1" applyFill="1" applyProtection="1" quotePrefix="1">
      <protection/>
    </xf>
    <xf numFmtId="164" fontId="5" fillId="3" borderId="0" xfId="0" applyNumberFormat="1" applyFont="1" applyFill="1" applyProtection="1">
      <protection/>
    </xf>
    <xf numFmtId="0" fontId="0" fillId="3" borderId="0" xfId="0" applyFill="1" applyProtection="1">
      <protection/>
    </xf>
    <xf numFmtId="164" fontId="5" fillId="0" borderId="0" xfId="0" applyNumberFormat="1" applyFont="1"/>
    <xf numFmtId="0" fontId="3" fillId="2" borderId="0" xfId="0" applyFont="1" applyFill="1" applyAlignment="1" applyProtection="1">
      <alignment horizontal="center" wrapText="1" shrinkToFit="1"/>
      <protection/>
    </xf>
    <xf numFmtId="0" fontId="4" fillId="2" borderId="0" xfId="0" applyFont="1" applyFill="1" applyProtection="1">
      <protection/>
    </xf>
    <xf numFmtId="0" fontId="3" fillId="2" borderId="1" xfId="0" applyFont="1" applyFill="1" applyBorder="1" applyAlignment="1" applyProtection="1">
      <alignment horizontal="center" wrapText="1" shrinkToFit="1"/>
      <protection/>
    </xf>
    <xf numFmtId="0" fontId="7" fillId="2" borderId="0" xfId="0" applyFont="1" applyFill="1" applyAlignment="1" applyProtection="1">
      <alignment horizontal="right"/>
      <protection/>
    </xf>
    <xf numFmtId="164" fontId="5" fillId="2" borderId="0" xfId="0" applyNumberFormat="1" applyFont="1" applyFill="1" applyAlignment="1" applyProtection="1">
      <alignment horizontal="left" indent="1"/>
      <protection/>
    </xf>
    <xf numFmtId="164" fontId="5" fillId="0" borderId="0" xfId="0" applyNumberFormat="1" applyFont="1" applyProtection="1">
      <protection/>
    </xf>
    <xf numFmtId="0" fontId="7" fillId="2" borderId="9" xfId="0" applyFont="1" applyFill="1" applyBorder="1" applyAlignment="1" applyProtection="1">
      <alignment horizontal="left"/>
      <protection/>
    </xf>
    <xf numFmtId="0" fontId="7" fillId="2" borderId="9" xfId="0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left"/>
      <protection/>
    </xf>
    <xf numFmtId="0" fontId="7" fillId="2" borderId="0" xfId="0" applyFont="1" applyFill="1" applyProtection="1">
      <protection/>
    </xf>
    <xf numFmtId="164" fontId="5" fillId="2" borderId="0" xfId="0" applyNumberFormat="1" applyFont="1" applyFill="1" applyProtection="1">
      <protection/>
    </xf>
    <xf numFmtId="0" fontId="8" fillId="2" borderId="0" xfId="0" applyFont="1" applyFill="1" applyAlignment="1" applyProtection="1">
      <alignment horizontal="center"/>
      <protection/>
    </xf>
    <xf numFmtId="0" fontId="0" fillId="2" borderId="0" xfId="0" applyFill="1" applyProtection="1">
      <protection locked="0"/>
    </xf>
    <xf numFmtId="0" fontId="5" fillId="3" borderId="0" xfId="0" applyFont="1" applyFill="1" applyAlignment="1" applyProtection="1">
      <alignment horizontal="left"/>
      <protection/>
    </xf>
    <xf numFmtId="0" fontId="7" fillId="3" borderId="0" xfId="0" applyFont="1" applyFill="1" applyAlignment="1" applyProtection="1">
      <alignment horizontal="left"/>
      <protection/>
    </xf>
    <xf numFmtId="0" fontId="5" fillId="3" borderId="0" xfId="0" applyFont="1" applyFill="1" applyAlignment="1" applyProtection="1">
      <alignment horizontal="center"/>
      <protection/>
    </xf>
    <xf numFmtId="165" fontId="5" fillId="3" borderId="0" xfId="0" applyNumberFormat="1" applyFont="1" applyFill="1" applyProtection="1">
      <protection locked="0"/>
    </xf>
    <xf numFmtId="164" fontId="5" fillId="3" borderId="0" xfId="0" applyNumberFormat="1" applyFont="1" applyFill="1" applyAlignment="1" applyProtection="1">
      <alignment horizontal="right"/>
      <protection locked="0"/>
    </xf>
    <xf numFmtId="9" fontId="5" fillId="3" borderId="0" xfId="0" applyNumberFormat="1" applyFont="1" applyFill="1" applyAlignment="1" applyProtection="1">
      <alignment horizontal="center"/>
      <protection/>
    </xf>
    <xf numFmtId="164" fontId="5" fillId="3" borderId="0" xfId="0" applyNumberFormat="1" applyFont="1" applyFill="1" applyAlignment="1" applyProtection="1">
      <alignment horizontal="right"/>
      <protection/>
    </xf>
    <xf numFmtId="0" fontId="9" fillId="2" borderId="0" xfId="0" applyFont="1" applyFill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wrapText="1"/>
      <protection/>
    </xf>
    <xf numFmtId="0" fontId="9" fillId="2" borderId="10" xfId="0" applyFont="1" applyFill="1" applyBorder="1" applyAlignment="1" applyProtection="1">
      <alignment horizontal="center" vertical="center"/>
      <protection/>
    </xf>
    <xf numFmtId="0" fontId="0" fillId="2" borderId="10" xfId="0" applyFill="1" applyBorder="1" applyProtection="1">
      <protection/>
    </xf>
    <xf numFmtId="0" fontId="5" fillId="2" borderId="10" xfId="0" applyFont="1" applyFill="1" applyBorder="1" applyAlignment="1" applyProtection="1">
      <alignment wrapText="1"/>
      <protection/>
    </xf>
    <xf numFmtId="0" fontId="0" fillId="2" borderId="10" xfId="0" applyFill="1" applyBorder="1" applyProtection="1">
      <protection locked="0"/>
    </xf>
    <xf numFmtId="165" fontId="5" fillId="3" borderId="11" xfId="0" applyNumberFormat="1" applyFont="1" applyFill="1" applyBorder="1" applyProtection="1">
      <protection locked="0"/>
    </xf>
    <xf numFmtId="164" fontId="5" fillId="3" borderId="11" xfId="0" applyNumberFormat="1" applyFont="1" applyFill="1" applyBorder="1" applyProtection="1">
      <protection/>
    </xf>
    <xf numFmtId="164" fontId="5" fillId="3" borderId="11" xfId="0" applyNumberFormat="1" applyFont="1" applyFill="1" applyBorder="1" applyAlignment="1" applyProtection="1">
      <alignment horizontal="right"/>
      <protection locked="0"/>
    </xf>
    <xf numFmtId="9" fontId="5" fillId="3" borderId="11" xfId="0" applyNumberFormat="1" applyFont="1" applyFill="1" applyBorder="1" applyAlignment="1" applyProtection="1">
      <alignment horizontal="center"/>
      <protection/>
    </xf>
    <xf numFmtId="164" fontId="5" fillId="3" borderId="11" xfId="0" applyNumberFormat="1" applyFont="1" applyFill="1" applyBorder="1" applyAlignment="1" applyProtection="1">
      <alignment horizontal="right"/>
      <protection/>
    </xf>
    <xf numFmtId="0" fontId="7" fillId="2" borderId="11" xfId="0" applyFont="1" applyFill="1" applyBorder="1" applyProtection="1">
      <protection/>
    </xf>
    <xf numFmtId="0" fontId="7" fillId="2" borderId="11" xfId="0" applyFont="1" applyFill="1" applyBorder="1" applyAlignment="1" applyProtection="1">
      <alignment wrapText="1"/>
      <protection/>
    </xf>
    <xf numFmtId="0" fontId="7" fillId="2" borderId="11" xfId="0" applyFont="1" applyFill="1" applyBorder="1" applyAlignment="1" applyProtection="1">
      <alignment horizontal="right"/>
      <protection/>
    </xf>
    <xf numFmtId="164" fontId="7" fillId="2" borderId="11" xfId="0" applyNumberFormat="1" applyFont="1" applyFill="1" applyBorder="1" applyAlignment="1" applyProtection="1">
      <alignment horizontal="left"/>
      <protection locked="0"/>
    </xf>
    <xf numFmtId="164" fontId="7" fillId="2" borderId="11" xfId="0" applyNumberFormat="1" applyFont="1" applyFill="1" applyBorder="1" applyProtection="1">
      <protection locked="0"/>
    </xf>
    <xf numFmtId="164" fontId="7" fillId="2" borderId="11" xfId="0" applyNumberFormat="1" applyFont="1" applyFill="1" applyBorder="1" applyAlignment="1" applyProtection="1">
      <alignment horizontal="left"/>
      <protection/>
    </xf>
    <xf numFmtId="164" fontId="7" fillId="0" borderId="0" xfId="0" applyNumberFormat="1" applyFont="1"/>
    <xf numFmtId="0" fontId="0" fillId="2" borderId="12" xfId="0" applyFill="1" applyBorder="1" applyProtection="1">
      <protection/>
    </xf>
    <xf numFmtId="0" fontId="5" fillId="2" borderId="12" xfId="0" applyFont="1" applyFill="1" applyBorder="1" applyAlignment="1" applyProtection="1">
      <alignment wrapText="1"/>
      <protection/>
    </xf>
    <xf numFmtId="0" fontId="7" fillId="2" borderId="13" xfId="0" applyFont="1" applyFill="1" applyBorder="1" applyAlignment="1" applyProtection="1">
      <alignment horizontal="right"/>
      <protection/>
    </xf>
    <xf numFmtId="164" fontId="7" fillId="2" borderId="13" xfId="0" applyNumberFormat="1" applyFont="1" applyFill="1" applyBorder="1" applyAlignment="1" applyProtection="1">
      <alignment horizontal="left"/>
      <protection locked="0"/>
    </xf>
    <xf numFmtId="164" fontId="7" fillId="2" borderId="12" xfId="0" applyNumberFormat="1" applyFont="1" applyFill="1" applyBorder="1" applyProtection="1">
      <protection locked="0"/>
    </xf>
    <xf numFmtId="164" fontId="7" fillId="2" borderId="13" xfId="0" applyNumberFormat="1" applyFont="1" applyFill="1" applyBorder="1" applyAlignment="1" applyProtection="1">
      <alignment horizontal="left"/>
      <protection/>
    </xf>
    <xf numFmtId="0" fontId="0" fillId="2" borderId="1" xfId="0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1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247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1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247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workbookViewId="0" topLeftCell="A1">
      <pane ySplit="19" topLeftCell="A20" activePane="bottomLeft" state="frozen"/>
      <selection pane="bottomLeft" activeCell="A20" sqref="A20"/>
    </sheetView>
  </sheetViews>
  <sheetFormatPr defaultColWidth="9.140625" defaultRowHeight="12.75"/>
  <cols>
    <col min="1" max="1" width="4.7109375" style="0" customWidth="1"/>
    <col min="2" max="2" width="21.7109375" style="0" customWidth="1"/>
    <col min="3" max="3" width="140.7109375" style="0" customWidth="1"/>
    <col min="4" max="6" width="17.7109375" style="0" customWidth="1"/>
    <col min="7" max="7" width="4.7109375" style="0" customWidth="1"/>
    <col min="19" max="19" width="9.140625" style="0" hidden="1" customWidth="1"/>
  </cols>
  <sheetData>
    <row r="1" spans="1:9" ht="12.75">
      <c r="A1" s="1"/>
      <c r="B1" s="1"/>
      <c r="C1" s="1"/>
      <c r="D1" s="1"/>
      <c r="E1" s="1"/>
      <c r="F1" s="1"/>
      <c r="G1" s="1"/>
      <c r="H1" s="2"/>
      <c r="I1" s="2"/>
    </row>
    <row r="2" spans="1:9" ht="12.75">
      <c r="A2" s="1"/>
      <c r="B2" s="1"/>
      <c r="C2" s="1"/>
      <c r="D2" s="1"/>
      <c r="E2" s="1"/>
      <c r="F2" s="1"/>
      <c r="G2" s="1"/>
      <c r="H2" s="2"/>
      <c r="I2" s="2"/>
    </row>
    <row r="3" spans="1:9" ht="24" customHeight="1">
      <c r="A3" s="3" t="s">
        <v>0</v>
      </c>
      <c r="B3" s="1"/>
      <c r="C3" s="1"/>
      <c r="D3" s="1"/>
      <c r="E3" s="1"/>
      <c r="F3" s="1"/>
      <c r="G3" s="1"/>
      <c r="H3" s="2"/>
      <c r="I3" s="2"/>
    </row>
    <row r="4" spans="1:9" ht="6" customHeight="1">
      <c r="A4" s="4"/>
      <c r="B4" s="5" t="s">
        <v>1</v>
      </c>
      <c r="C4" s="4"/>
      <c r="D4" s="4"/>
      <c r="E4" s="4"/>
      <c r="F4" s="4"/>
      <c r="G4" s="4"/>
      <c r="H4" s="2"/>
      <c r="I4" s="2"/>
    </row>
    <row r="5" spans="1:9" ht="6" customHeight="1">
      <c r="A5" s="6"/>
      <c r="B5" s="7"/>
      <c r="C5" s="7"/>
      <c r="D5" s="7"/>
      <c r="E5" s="7"/>
      <c r="F5" s="7"/>
      <c r="G5" s="8"/>
      <c r="H5" s="2"/>
      <c r="I5" s="2"/>
    </row>
    <row r="6" spans="1:9" ht="34" customHeight="1">
      <c r="A6" s="9"/>
      <c r="B6" s="10" t="s">
        <v>2</v>
      </c>
      <c r="C6" s="1"/>
      <c r="D6" s="1"/>
      <c r="E6" s="1"/>
      <c r="F6" s="11" t="s">
        <v>3</v>
      </c>
      <c r="G6" s="12"/>
      <c r="H6" s="2"/>
      <c r="I6" s="2"/>
    </row>
    <row r="7" spans="1:9" ht="12.75">
      <c r="A7" s="13"/>
      <c r="B7" s="4"/>
      <c r="C7" s="4"/>
      <c r="D7" s="4"/>
      <c r="E7" s="4"/>
      <c r="F7" s="4"/>
      <c r="G7" s="14"/>
      <c r="H7" s="2"/>
      <c r="I7" s="2"/>
    </row>
    <row r="8" spans="1:9" ht="14" customHeight="1">
      <c r="A8" s="4"/>
      <c r="B8" s="5" t="s">
        <v>4</v>
      </c>
      <c r="C8" s="4"/>
      <c r="D8" s="4"/>
      <c r="E8" s="4"/>
      <c r="F8" s="4"/>
      <c r="G8" s="4"/>
      <c r="H8" s="2"/>
      <c r="I8" s="2"/>
    </row>
    <row r="9" spans="1:9" ht="6" customHeight="1">
      <c r="A9" s="6"/>
      <c r="B9" s="7"/>
      <c r="C9" s="7"/>
      <c r="D9" s="7"/>
      <c r="E9" s="7"/>
      <c r="F9" s="7"/>
      <c r="G9" s="8"/>
      <c r="H9" s="2"/>
      <c r="I9" s="2"/>
    </row>
    <row r="10" spans="1:9" ht="12.75">
      <c r="A10" s="15" t="s">
        <v>5</v>
      </c>
      <c r="B10" s="1"/>
      <c r="C10" s="16"/>
      <c r="D10" s="1"/>
      <c r="E10" s="1"/>
      <c r="F10" s="17" t="s">
        <v>6</v>
      </c>
      <c r="G10" s="12"/>
      <c r="H10" s="2"/>
      <c r="I10" s="2"/>
    </row>
    <row r="11" spans="1:9" ht="16" customHeight="1">
      <c r="A11" s="18" t="s">
        <v>3</v>
      </c>
      <c r="B11" s="1"/>
      <c r="C11" s="1"/>
      <c r="D11" s="1"/>
      <c r="E11" s="1"/>
      <c r="F11" s="19">
        <v>0</v>
      </c>
      <c r="G11" s="12"/>
      <c r="H11" s="2"/>
      <c r="I11" s="2"/>
    </row>
    <row r="12" spans="1:9" ht="12.75">
      <c r="A12" s="15" t="s">
        <v>7</v>
      </c>
      <c r="B12" s="1"/>
      <c r="C12" s="16"/>
      <c r="D12" s="1"/>
      <c r="E12" s="17"/>
      <c r="F12" s="17" t="s">
        <v>8</v>
      </c>
      <c r="G12" s="12"/>
      <c r="H12" s="2"/>
      <c r="I12" s="2"/>
    </row>
    <row r="13" spans="1:9" ht="16" customHeight="1">
      <c r="A13" s="18" t="s">
        <v>3</v>
      </c>
      <c r="B13" s="1"/>
      <c r="C13" s="1"/>
      <c r="D13" s="19" t="s">
        <v>9</v>
      </c>
      <c r="E13" s="16"/>
      <c r="F13" s="19">
        <v>0</v>
      </c>
      <c r="G13" s="12"/>
      <c r="H13" s="2"/>
      <c r="I13" s="2"/>
    </row>
    <row r="14" spans="1:9" ht="12.75">
      <c r="A14" s="15" t="s">
        <v>10</v>
      </c>
      <c r="B14" s="1"/>
      <c r="C14" s="1"/>
      <c r="D14" s="19" t="s">
        <v>11</v>
      </c>
      <c r="E14" s="16"/>
      <c r="F14" s="1"/>
      <c r="G14" s="12"/>
      <c r="H14" s="2"/>
      <c r="I14" s="2"/>
    </row>
    <row r="15" spans="1:9" ht="14" customHeight="1">
      <c r="A15" s="18" t="s">
        <v>12</v>
      </c>
      <c r="B15" s="1"/>
      <c r="C15" s="1"/>
      <c r="D15" s="1"/>
      <c r="E15" s="1"/>
      <c r="F15" s="1"/>
      <c r="G15" s="12"/>
      <c r="H15" s="2"/>
      <c r="I15" s="2"/>
    </row>
    <row r="16" spans="1:9" ht="10" customHeight="1">
      <c r="A16" s="13"/>
      <c r="B16" s="4"/>
      <c r="C16" s="4"/>
      <c r="D16" s="4"/>
      <c r="E16" s="4"/>
      <c r="F16" s="4"/>
      <c r="G16" s="14"/>
      <c r="H16" s="2"/>
      <c r="I16" s="2"/>
    </row>
    <row r="17" spans="1:9" ht="14" customHeight="1">
      <c r="A17" s="4"/>
      <c r="B17" s="20" t="s">
        <v>13</v>
      </c>
      <c r="C17" s="4"/>
      <c r="D17" s="4"/>
      <c r="E17" s="4"/>
      <c r="F17" s="4"/>
      <c r="G17" s="4"/>
      <c r="H17" s="2"/>
      <c r="I17" s="2"/>
    </row>
    <row r="18" spans="1:9" ht="18" customHeight="1">
      <c r="A18" s="6"/>
      <c r="B18" s="7"/>
      <c r="C18" s="7"/>
      <c r="D18" s="7"/>
      <c r="E18" s="7"/>
      <c r="F18" s="7"/>
      <c r="G18" s="8"/>
      <c r="H18" s="2"/>
      <c r="I18" s="2"/>
    </row>
    <row r="19" spans="1:9" ht="18" customHeight="1">
      <c r="A19" s="9"/>
      <c r="B19" s="21" t="s">
        <v>14</v>
      </c>
      <c r="C19" s="21" t="s">
        <v>15</v>
      </c>
      <c r="D19" s="22" t="s">
        <v>16</v>
      </c>
      <c r="E19" s="22"/>
      <c r="F19" s="22" t="s">
        <v>17</v>
      </c>
      <c r="G19" s="12"/>
      <c r="H19" s="2"/>
      <c r="I19" s="2"/>
    </row>
    <row r="20" spans="1:19" ht="12.75">
      <c r="A20" s="9"/>
      <c r="B20" s="23" t="s">
        <v>18</v>
      </c>
      <c r="C20" s="23" t="s">
        <v>19</v>
      </c>
      <c r="D20" s="24">
        <f>'0 - SO010'!J10</f>
        <v>0</v>
      </c>
      <c r="E20" s="25"/>
      <c r="F20" s="24">
        <f>('0 - SO010'!J11)</f>
        <v>0</v>
      </c>
      <c r="G20" s="12"/>
      <c r="H20" s="2"/>
      <c r="I20" s="2"/>
      <c r="S20" s="26">
        <f>ROUND('0 - SO010'!S11,4)</f>
        <v>0</v>
      </c>
    </row>
    <row r="21" spans="1:9" ht="12.75">
      <c r="A21" s="13"/>
      <c r="B21" s="4"/>
      <c r="C21" s="4"/>
      <c r="D21" s="4"/>
      <c r="E21" s="4"/>
      <c r="F21" s="4"/>
      <c r="G21" s="14"/>
      <c r="H21" s="2"/>
      <c r="I21" s="2"/>
    </row>
  </sheetData>
  <mergeCells count="12">
    <mergeCell ref="A1:A2"/>
    <mergeCell ref="A3:F3"/>
    <mergeCell ref="B4:B5"/>
    <mergeCell ref="B6:E6"/>
    <mergeCell ref="B8:B9"/>
    <mergeCell ref="A10:B10"/>
    <mergeCell ref="A11:D11"/>
    <mergeCell ref="A12:B12"/>
    <mergeCell ref="A13:C13"/>
    <mergeCell ref="A14:B14"/>
    <mergeCell ref="A15:C15"/>
    <mergeCell ref="B17:B18"/>
  </mergeCells>
  <printOptions/>
  <pageMargins left="0.39375" right="0.39375" top="0.5902778" bottom="0.39375" header="0.1965278" footer="0.1576389"/>
  <pageSetup fitToHeight="0" fitToWidth="1" horizontalDpi="600" verticalDpi="600" orientation="portrait" paperSize="9"/>
  <headerFooter>
    <oddFooter>&amp;LOTSKP 2022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workbookViewId="0" topLeftCell="A1">
      <selection activeCell="A1" sqref="A1:A2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11.7109375" style="0" customWidth="1"/>
    <col min="4" max="4" width="5.7109375" style="0" customWidth="1"/>
    <col min="5" max="5" width="80.7109375" style="0" customWidth="1"/>
    <col min="6" max="6" width="9.140625" style="0" hidden="1" customWidth="1"/>
    <col min="7" max="7" width="20.7109375" style="0" customWidth="1"/>
    <col min="8" max="12" width="22.7109375" style="0" customWidth="1"/>
    <col min="13" max="13" width="4.7109375" style="0" customWidth="1"/>
    <col min="17" max="19" width="9.140625" style="0" hidden="1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24" customHeight="1">
      <c r="A3" s="3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6" customHeight="1">
      <c r="A4" s="4"/>
      <c r="B4" s="27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"/>
      <c r="O4" s="2"/>
      <c r="P4" s="2"/>
      <c r="Q4" s="2"/>
    </row>
    <row r="5" spans="1:17" ht="6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2"/>
      <c r="O5" s="2"/>
      <c r="P5" s="2"/>
      <c r="Q5" s="2"/>
    </row>
    <row r="6" spans="1:17" ht="34" customHeight="1">
      <c r="A6" s="9"/>
      <c r="B6" s="28" t="s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12"/>
      <c r="N6" s="2"/>
      <c r="O6" s="2"/>
      <c r="P6" s="2"/>
      <c r="Q6" s="2"/>
    </row>
    <row r="7" spans="1:17" ht="12.75">
      <c r="A7" s="1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4"/>
      <c r="N7" s="2"/>
      <c r="O7" s="2"/>
      <c r="P7" s="2"/>
      <c r="Q7" s="2"/>
    </row>
    <row r="8" spans="1:17" ht="14" customHeight="1">
      <c r="A8" s="4"/>
      <c r="B8" s="29" t="s">
        <v>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</row>
    <row r="9" spans="1:17" ht="8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2"/>
      <c r="O9" s="2"/>
      <c r="P9" s="2"/>
      <c r="Q9" s="2"/>
    </row>
    <row r="10" spans="1:17" ht="12.75">
      <c r="A10" s="15" t="s">
        <v>21</v>
      </c>
      <c r="B10" s="1"/>
      <c r="C10" s="16"/>
      <c r="D10" s="1"/>
      <c r="E10" s="1"/>
      <c r="F10" s="1"/>
      <c r="G10" s="17"/>
      <c r="H10" s="1"/>
      <c r="I10" s="30" t="s">
        <v>22</v>
      </c>
      <c r="J10" s="31">
        <f>H63</f>
        <v>0</v>
      </c>
      <c r="K10" s="1"/>
      <c r="L10" s="1"/>
      <c r="M10" s="12"/>
      <c r="N10" s="2"/>
      <c r="O10" s="2"/>
      <c r="P10" s="2"/>
      <c r="Q10" s="2"/>
    </row>
    <row r="11" spans="1:19" ht="16" customHeight="1">
      <c r="A11" s="18" t="s">
        <v>23</v>
      </c>
      <c r="B11" s="1"/>
      <c r="C11" s="1"/>
      <c r="D11" s="1"/>
      <c r="E11" s="1"/>
      <c r="F11" s="1"/>
      <c r="G11" s="30"/>
      <c r="H11" s="1"/>
      <c r="I11" s="30" t="s">
        <v>24</v>
      </c>
      <c r="J11" s="31">
        <f>L63</f>
        <v>0</v>
      </c>
      <c r="K11" s="1"/>
      <c r="L11" s="1"/>
      <c r="M11" s="12"/>
      <c r="N11" s="2"/>
      <c r="O11" s="2"/>
      <c r="P11" s="2"/>
      <c r="Q11" s="32">
        <f>IF(SUM(K20)&gt;0,ROUND(SUM(S20)/SUM(K20)-1,8),0)</f>
        <v>0</v>
      </c>
      <c r="R11" s="26">
        <f>AVERAGE(J62)</f>
        <v>0</v>
      </c>
      <c r="S11" s="26">
        <f>J10*(1+Q11)</f>
        <v>0</v>
      </c>
    </row>
    <row r="12" spans="1:17" ht="12.75">
      <c r="A12" s="15" t="s">
        <v>7</v>
      </c>
      <c r="B12" s="1"/>
      <c r="C12" s="16"/>
      <c r="D12" s="1"/>
      <c r="E12" s="1"/>
      <c r="F12" s="1"/>
      <c r="G12" s="17"/>
      <c r="H12" s="1"/>
      <c r="I12" s="1"/>
      <c r="J12" s="1"/>
      <c r="K12" s="1"/>
      <c r="L12" s="1"/>
      <c r="M12" s="12"/>
      <c r="N12" s="2"/>
      <c r="O12" s="2"/>
      <c r="P12" s="2"/>
      <c r="Q12" s="2"/>
    </row>
    <row r="13" spans="1:17" ht="16" customHeight="1">
      <c r="A13" s="18" t="str">
        <f>Souhrn!A13</f>
        <v/>
      </c>
      <c r="B13" s="1"/>
      <c r="C13" s="1"/>
      <c r="D13" s="1"/>
      <c r="E13" s="1"/>
      <c r="F13" s="1"/>
      <c r="G13" s="30"/>
      <c r="H13" s="1"/>
      <c r="I13" s="30" t="s">
        <v>9</v>
      </c>
      <c r="J13" s="16"/>
      <c r="K13" s="1"/>
      <c r="L13" s="1"/>
      <c r="M13" s="12"/>
      <c r="N13" s="2"/>
      <c r="O13" s="2"/>
      <c r="P13" s="2"/>
      <c r="Q13" s="2"/>
    </row>
    <row r="14" spans="1:17" ht="12.75">
      <c r="A14" s="9"/>
      <c r="B14" s="1"/>
      <c r="C14" s="1"/>
      <c r="D14" s="1"/>
      <c r="E14" s="1"/>
      <c r="F14" s="1"/>
      <c r="G14" s="1"/>
      <c r="H14" s="1"/>
      <c r="I14" s="30" t="s">
        <v>11</v>
      </c>
      <c r="J14" s="16"/>
      <c r="K14" s="1"/>
      <c r="L14" s="1"/>
      <c r="M14" s="12"/>
      <c r="N14" s="2"/>
      <c r="O14" s="2"/>
      <c r="P14" s="2"/>
      <c r="Q14" s="2"/>
    </row>
    <row r="15" spans="1:17" ht="12.75" hidden="1">
      <c r="A15" s="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2"/>
      <c r="N15" s="2"/>
      <c r="O15" s="2"/>
      <c r="P15" s="2"/>
      <c r="Q15" s="2"/>
    </row>
    <row r="16" spans="1:17" ht="10" customHeight="1">
      <c r="A16" s="1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4"/>
      <c r="N16" s="2"/>
      <c r="O16" s="2"/>
      <c r="P16" s="2"/>
      <c r="Q16" s="2"/>
    </row>
    <row r="17" spans="1:17" ht="14" customHeight="1">
      <c r="A17" s="4"/>
      <c r="B17" s="27" t="s">
        <v>25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2"/>
      <c r="O17" s="2"/>
      <c r="P17" s="2"/>
      <c r="Q17" s="2"/>
    </row>
    <row r="18" spans="1:17" ht="6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  <c r="N18" s="2"/>
      <c r="O18" s="2"/>
      <c r="P18" s="2"/>
      <c r="Q18" s="2"/>
    </row>
    <row r="19" spans="1:17" ht="18" customHeight="1">
      <c r="A19" s="9"/>
      <c r="B19" s="33" t="s">
        <v>26</v>
      </c>
      <c r="C19" s="33"/>
      <c r="D19" s="33"/>
      <c r="E19" s="33" t="s">
        <v>27</v>
      </c>
      <c r="F19" s="33"/>
      <c r="G19" s="34"/>
      <c r="H19" s="22"/>
      <c r="I19" s="22"/>
      <c r="J19" s="22"/>
      <c r="K19" s="22" t="s">
        <v>16</v>
      </c>
      <c r="L19" s="22" t="s">
        <v>17</v>
      </c>
      <c r="M19" s="12"/>
      <c r="N19" s="2"/>
      <c r="O19" s="2"/>
      <c r="P19" s="2"/>
      <c r="Q19" s="2"/>
    </row>
    <row r="20" spans="1:19" ht="12.75">
      <c r="A20" s="9"/>
      <c r="B20" s="35">
        <v>0</v>
      </c>
      <c r="C20" s="1"/>
      <c r="D20" s="1"/>
      <c r="E20" s="36" t="s">
        <v>28</v>
      </c>
      <c r="F20" s="1"/>
      <c r="G20" s="1"/>
      <c r="H20" s="1"/>
      <c r="I20" s="1"/>
      <c r="J20" s="1"/>
      <c r="K20" s="37">
        <f>H63</f>
        <v>0</v>
      </c>
      <c r="L20" s="37">
        <f>L63</f>
        <v>0</v>
      </c>
      <c r="M20" s="12"/>
      <c r="N20" s="2"/>
      <c r="O20" s="2"/>
      <c r="P20" s="2"/>
      <c r="Q20" s="2"/>
      <c r="S20" s="26">
        <f>S62</f>
        <v>0</v>
      </c>
    </row>
    <row r="21" spans="1:17" ht="12.75">
      <c r="A21" s="1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4"/>
      <c r="N21" s="2"/>
      <c r="O21" s="2"/>
      <c r="P21" s="2"/>
      <c r="Q21" s="2"/>
    </row>
    <row r="22" spans="1:17" ht="14" customHeight="1">
      <c r="A22" s="4"/>
      <c r="B22" s="27" t="s">
        <v>29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"/>
      <c r="O22" s="2"/>
      <c r="P22" s="2"/>
      <c r="Q22" s="2"/>
    </row>
    <row r="23" spans="1:17" ht="18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2"/>
      <c r="O23" s="2"/>
      <c r="P23" s="2"/>
      <c r="Q23" s="2"/>
    </row>
    <row r="24" spans="1:17" ht="18" customHeight="1">
      <c r="A24" s="9"/>
      <c r="B24" s="33" t="s">
        <v>30</v>
      </c>
      <c r="C24" s="33" t="s">
        <v>26</v>
      </c>
      <c r="D24" s="33" t="s">
        <v>31</v>
      </c>
      <c r="E24" s="33" t="s">
        <v>27</v>
      </c>
      <c r="F24" s="33" t="s">
        <v>32</v>
      </c>
      <c r="G24" s="34" t="s">
        <v>33</v>
      </c>
      <c r="H24" s="22" t="s">
        <v>34</v>
      </c>
      <c r="I24" s="22" t="s">
        <v>35</v>
      </c>
      <c r="J24" s="22" t="s">
        <v>16</v>
      </c>
      <c r="K24" s="34" t="s">
        <v>36</v>
      </c>
      <c r="L24" s="22" t="s">
        <v>17</v>
      </c>
      <c r="M24" s="12"/>
      <c r="N24" s="2"/>
      <c r="O24" s="2"/>
      <c r="P24" s="2"/>
      <c r="Q24" s="2"/>
    </row>
    <row r="25" spans="1:17" ht="40" customHeight="1">
      <c r="A25" s="9"/>
      <c r="B25" s="38" t="s">
        <v>37</v>
      </c>
      <c r="C25" s="1"/>
      <c r="D25" s="1"/>
      <c r="E25" s="1"/>
      <c r="F25" s="1"/>
      <c r="G25" s="1"/>
      <c r="H25" s="39"/>
      <c r="I25" s="1"/>
      <c r="J25" s="39"/>
      <c r="K25" s="1"/>
      <c r="L25" s="1"/>
      <c r="M25" s="12"/>
      <c r="N25" s="2"/>
      <c r="O25" s="2"/>
      <c r="P25" s="2"/>
      <c r="Q25" s="2"/>
    </row>
    <row r="26" spans="1:18" ht="12.75">
      <c r="A26" s="9"/>
      <c r="B26" s="40">
        <v>1</v>
      </c>
      <c r="C26" s="41" t="s">
        <v>38</v>
      </c>
      <c r="D26" s="41"/>
      <c r="E26" s="41" t="s">
        <v>39</v>
      </c>
      <c r="F26" s="41" t="s">
        <v>3</v>
      </c>
      <c r="G26" s="42" t="s">
        <v>40</v>
      </c>
      <c r="H26" s="43">
        <v>1</v>
      </c>
      <c r="I26" s="24">
        <f>ROUND(0,2)</f>
        <v>0</v>
      </c>
      <c r="J26" s="44">
        <f>ROUND(I26*H26,2)</f>
        <v>0</v>
      </c>
      <c r="K26" s="45">
        <v>0.21</v>
      </c>
      <c r="L26" s="46">
        <f>IF(ISNUMBER(K26),ROUND(J26*(K26+1),2),0)</f>
        <v>0</v>
      </c>
      <c r="M26" s="12"/>
      <c r="N26" s="2"/>
      <c r="O26" s="2"/>
      <c r="P26" s="2"/>
      <c r="Q26" s="32">
        <f>IF(ISNUMBER(K26),IF(H26&gt;0,IF(I26&gt;0,J26,0),0),0)</f>
        <v>0</v>
      </c>
      <c r="R26" s="26">
        <f>IF(ISNUMBER(K26)=FALSE,J26,0)</f>
        <v>0</v>
      </c>
    </row>
    <row r="27" spans="1:17" ht="12.75">
      <c r="A27" s="9"/>
      <c r="B27" s="47" t="s">
        <v>41</v>
      </c>
      <c r="C27" s="1"/>
      <c r="D27" s="1"/>
      <c r="E27" s="48" t="s">
        <v>42</v>
      </c>
      <c r="F27" s="1"/>
      <c r="G27" s="1"/>
      <c r="H27" s="39"/>
      <c r="I27" s="1"/>
      <c r="J27" s="39"/>
      <c r="K27" s="1"/>
      <c r="L27" s="1"/>
      <c r="M27" s="12"/>
      <c r="N27" s="2"/>
      <c r="O27" s="2"/>
      <c r="P27" s="2"/>
      <c r="Q27" s="2"/>
    </row>
    <row r="28" spans="1:17" ht="12.75" thickBot="1">
      <c r="A28" s="9"/>
      <c r="B28" s="49" t="s">
        <v>43</v>
      </c>
      <c r="C28" s="50"/>
      <c r="D28" s="50"/>
      <c r="E28" s="51" t="s">
        <v>3</v>
      </c>
      <c r="F28" s="50"/>
      <c r="G28" s="50"/>
      <c r="H28" s="52"/>
      <c r="I28" s="50"/>
      <c r="J28" s="52"/>
      <c r="K28" s="50"/>
      <c r="L28" s="50"/>
      <c r="M28" s="12"/>
      <c r="N28" s="2"/>
      <c r="O28" s="2"/>
      <c r="P28" s="2"/>
      <c r="Q28" s="2"/>
    </row>
    <row r="29" spans="1:18" ht="12.75" thickTop="1">
      <c r="A29" s="9"/>
      <c r="B29" s="40">
        <v>2</v>
      </c>
      <c r="C29" s="41" t="s">
        <v>44</v>
      </c>
      <c r="D29" s="41"/>
      <c r="E29" s="41" t="s">
        <v>45</v>
      </c>
      <c r="F29" s="41" t="s">
        <v>3</v>
      </c>
      <c r="G29" s="42" t="s">
        <v>40</v>
      </c>
      <c r="H29" s="53">
        <v>1</v>
      </c>
      <c r="I29" s="54">
        <f>ROUND(0,2)</f>
        <v>0</v>
      </c>
      <c r="J29" s="55">
        <f>ROUND(I29*H29,2)</f>
        <v>0</v>
      </c>
      <c r="K29" s="56">
        <v>0.21</v>
      </c>
      <c r="L29" s="57">
        <f>IF(ISNUMBER(K29),ROUND(J29*(K29+1),2),0)</f>
        <v>0</v>
      </c>
      <c r="M29" s="12"/>
      <c r="N29" s="2"/>
      <c r="O29" s="2"/>
      <c r="P29" s="2"/>
      <c r="Q29" s="32">
        <f>IF(ISNUMBER(K29),IF(H29&gt;0,IF(I29&gt;0,J29,0),0),0)</f>
        <v>0</v>
      </c>
      <c r="R29" s="26">
        <f>IF(ISNUMBER(K29)=FALSE,J29,0)</f>
        <v>0</v>
      </c>
    </row>
    <row r="30" spans="1:17" ht="12.75">
      <c r="A30" s="9"/>
      <c r="B30" s="47" t="s">
        <v>41</v>
      </c>
      <c r="C30" s="1"/>
      <c r="D30" s="1"/>
      <c r="E30" s="48" t="s">
        <v>46</v>
      </c>
      <c r="F30" s="1"/>
      <c r="G30" s="1"/>
      <c r="H30" s="39"/>
      <c r="I30" s="1"/>
      <c r="J30" s="39"/>
      <c r="K30" s="1"/>
      <c r="L30" s="1"/>
      <c r="M30" s="12"/>
      <c r="N30" s="2"/>
      <c r="O30" s="2"/>
      <c r="P30" s="2"/>
      <c r="Q30" s="2"/>
    </row>
    <row r="31" spans="1:17" ht="12.75" thickBot="1">
      <c r="A31" s="9"/>
      <c r="B31" s="49" t="s">
        <v>43</v>
      </c>
      <c r="C31" s="50"/>
      <c r="D31" s="50"/>
      <c r="E31" s="51" t="s">
        <v>3</v>
      </c>
      <c r="F31" s="50"/>
      <c r="G31" s="50"/>
      <c r="H31" s="52"/>
      <c r="I31" s="50"/>
      <c r="J31" s="52"/>
      <c r="K31" s="50"/>
      <c r="L31" s="50"/>
      <c r="M31" s="12"/>
      <c r="N31" s="2"/>
      <c r="O31" s="2"/>
      <c r="P31" s="2"/>
      <c r="Q31" s="2"/>
    </row>
    <row r="32" spans="1:18" ht="12.75" thickTop="1">
      <c r="A32" s="9"/>
      <c r="B32" s="40">
        <v>3</v>
      </c>
      <c r="C32" s="41" t="s">
        <v>47</v>
      </c>
      <c r="D32" s="41"/>
      <c r="E32" s="41" t="s">
        <v>48</v>
      </c>
      <c r="F32" s="41" t="s">
        <v>3</v>
      </c>
      <c r="G32" s="42" t="s">
        <v>49</v>
      </c>
      <c r="H32" s="53">
        <v>900</v>
      </c>
      <c r="I32" s="54">
        <f>ROUND(0,2)</f>
        <v>0</v>
      </c>
      <c r="J32" s="55">
        <f>ROUND(I32*H32,2)</f>
        <v>0</v>
      </c>
      <c r="K32" s="56">
        <v>0.21</v>
      </c>
      <c r="L32" s="57">
        <f>IF(ISNUMBER(K32),ROUND(J32*(K32+1),2),0)</f>
        <v>0</v>
      </c>
      <c r="M32" s="12"/>
      <c r="N32" s="2"/>
      <c r="O32" s="2"/>
      <c r="P32" s="2"/>
      <c r="Q32" s="32">
        <f>IF(ISNUMBER(K32),IF(H32&gt;0,IF(I32&gt;0,J32,0),0),0)</f>
        <v>0</v>
      </c>
      <c r="R32" s="26">
        <f>IF(ISNUMBER(K32)=FALSE,J32,0)</f>
        <v>0</v>
      </c>
    </row>
    <row r="33" spans="1:17" ht="12.75">
      <c r="A33" s="9"/>
      <c r="B33" s="47" t="s">
        <v>41</v>
      </c>
      <c r="C33" s="1"/>
      <c r="D33" s="1"/>
      <c r="E33" s="48" t="s">
        <v>3</v>
      </c>
      <c r="F33" s="1"/>
      <c r="G33" s="1"/>
      <c r="H33" s="39"/>
      <c r="I33" s="1"/>
      <c r="J33" s="39"/>
      <c r="K33" s="1"/>
      <c r="L33" s="1"/>
      <c r="M33" s="12"/>
      <c r="N33" s="2"/>
      <c r="O33" s="2"/>
      <c r="P33" s="2"/>
      <c r="Q33" s="2"/>
    </row>
    <row r="34" spans="1:17" ht="12.75" thickBot="1">
      <c r="A34" s="9"/>
      <c r="B34" s="49" t="s">
        <v>43</v>
      </c>
      <c r="C34" s="50"/>
      <c r="D34" s="50"/>
      <c r="E34" s="51" t="s">
        <v>3</v>
      </c>
      <c r="F34" s="50"/>
      <c r="G34" s="50"/>
      <c r="H34" s="52"/>
      <c r="I34" s="50"/>
      <c r="J34" s="52"/>
      <c r="K34" s="50"/>
      <c r="L34" s="50"/>
      <c r="M34" s="12"/>
      <c r="N34" s="2"/>
      <c r="O34" s="2"/>
      <c r="P34" s="2"/>
      <c r="Q34" s="2"/>
    </row>
    <row r="35" spans="1:18" ht="12.75" thickTop="1">
      <c r="A35" s="9"/>
      <c r="B35" s="40">
        <v>4</v>
      </c>
      <c r="C35" s="41" t="s">
        <v>50</v>
      </c>
      <c r="D35" s="41"/>
      <c r="E35" s="41" t="s">
        <v>51</v>
      </c>
      <c r="F35" s="41" t="s">
        <v>3</v>
      </c>
      <c r="G35" s="42" t="s">
        <v>49</v>
      </c>
      <c r="H35" s="53">
        <v>9000</v>
      </c>
      <c r="I35" s="54">
        <f>ROUND(0,2)</f>
        <v>0</v>
      </c>
      <c r="J35" s="55">
        <f>ROUND(I35*H35,2)</f>
        <v>0</v>
      </c>
      <c r="K35" s="56">
        <v>0.21</v>
      </c>
      <c r="L35" s="57">
        <f>IF(ISNUMBER(K35),ROUND(J35*(K35+1),2),0)</f>
        <v>0</v>
      </c>
      <c r="M35" s="12"/>
      <c r="N35" s="2"/>
      <c r="O35" s="2"/>
      <c r="P35" s="2"/>
      <c r="Q35" s="32">
        <f>IF(ISNUMBER(K35),IF(H35&gt;0,IF(I35&gt;0,J35,0),0),0)</f>
        <v>0</v>
      </c>
      <c r="R35" s="26">
        <f>IF(ISNUMBER(K35)=FALSE,J35,0)</f>
        <v>0</v>
      </c>
    </row>
    <row r="36" spans="1:17" ht="12.75">
      <c r="A36" s="9"/>
      <c r="B36" s="47" t="s">
        <v>41</v>
      </c>
      <c r="C36" s="1"/>
      <c r="D36" s="1"/>
      <c r="E36" s="48" t="s">
        <v>3</v>
      </c>
      <c r="F36" s="1"/>
      <c r="G36" s="1"/>
      <c r="H36" s="39"/>
      <c r="I36" s="1"/>
      <c r="J36" s="39"/>
      <c r="K36" s="1"/>
      <c r="L36" s="1"/>
      <c r="M36" s="12"/>
      <c r="N36" s="2"/>
      <c r="O36" s="2"/>
      <c r="P36" s="2"/>
      <c r="Q36" s="2"/>
    </row>
    <row r="37" spans="1:17" ht="12.75" thickBot="1">
      <c r="A37" s="9"/>
      <c r="B37" s="49" t="s">
        <v>43</v>
      </c>
      <c r="C37" s="50"/>
      <c r="D37" s="50"/>
      <c r="E37" s="51" t="s">
        <v>3</v>
      </c>
      <c r="F37" s="50"/>
      <c r="G37" s="50"/>
      <c r="H37" s="52"/>
      <c r="I37" s="50"/>
      <c r="J37" s="52"/>
      <c r="K37" s="50"/>
      <c r="L37" s="50"/>
      <c r="M37" s="12"/>
      <c r="N37" s="2"/>
      <c r="O37" s="2"/>
      <c r="P37" s="2"/>
      <c r="Q37" s="2"/>
    </row>
    <row r="38" spans="1:18" ht="12.75" thickTop="1">
      <c r="A38" s="9"/>
      <c r="B38" s="40">
        <v>5</v>
      </c>
      <c r="C38" s="41" t="s">
        <v>52</v>
      </c>
      <c r="D38" s="41"/>
      <c r="E38" s="41" t="s">
        <v>53</v>
      </c>
      <c r="F38" s="41" t="s">
        <v>3</v>
      </c>
      <c r="G38" s="42" t="s">
        <v>49</v>
      </c>
      <c r="H38" s="53">
        <v>3060</v>
      </c>
      <c r="I38" s="54">
        <f>ROUND(0,2)</f>
        <v>0</v>
      </c>
      <c r="J38" s="55">
        <f>ROUND(I38*H38,2)</f>
        <v>0</v>
      </c>
      <c r="K38" s="56">
        <v>0.21</v>
      </c>
      <c r="L38" s="57">
        <f>IF(ISNUMBER(K38),ROUND(J38*(K38+1),2),0)</f>
        <v>0</v>
      </c>
      <c r="M38" s="12"/>
      <c r="N38" s="2"/>
      <c r="O38" s="2"/>
      <c r="P38" s="2"/>
      <c r="Q38" s="32">
        <f>IF(ISNUMBER(K38),IF(H38&gt;0,IF(I38&gt;0,J38,0),0),0)</f>
        <v>0</v>
      </c>
      <c r="R38" s="26">
        <f>IF(ISNUMBER(K38)=FALSE,J38,0)</f>
        <v>0</v>
      </c>
    </row>
    <row r="39" spans="1:17" ht="12.75">
      <c r="A39" s="9"/>
      <c r="B39" s="47" t="s">
        <v>41</v>
      </c>
      <c r="C39" s="1"/>
      <c r="D39" s="1"/>
      <c r="E39" s="48" t="s">
        <v>3</v>
      </c>
      <c r="F39" s="1"/>
      <c r="G39" s="1"/>
      <c r="H39" s="39"/>
      <c r="I39" s="1"/>
      <c r="J39" s="39"/>
      <c r="K39" s="1"/>
      <c r="L39" s="1"/>
      <c r="M39" s="12"/>
      <c r="N39" s="2"/>
      <c r="O39" s="2"/>
      <c r="P39" s="2"/>
      <c r="Q39" s="2"/>
    </row>
    <row r="40" spans="1:17" ht="12.75" thickBot="1">
      <c r="A40" s="9"/>
      <c r="B40" s="49" t="s">
        <v>43</v>
      </c>
      <c r="C40" s="50"/>
      <c r="D40" s="50"/>
      <c r="E40" s="51" t="s">
        <v>3</v>
      </c>
      <c r="F40" s="50"/>
      <c r="G40" s="50"/>
      <c r="H40" s="52"/>
      <c r="I40" s="50"/>
      <c r="J40" s="52"/>
      <c r="K40" s="50"/>
      <c r="L40" s="50"/>
      <c r="M40" s="12"/>
      <c r="N40" s="2"/>
      <c r="O40" s="2"/>
      <c r="P40" s="2"/>
      <c r="Q40" s="2"/>
    </row>
    <row r="41" spans="1:18" ht="12.75" thickTop="1">
      <c r="A41" s="9"/>
      <c r="B41" s="40">
        <v>6</v>
      </c>
      <c r="C41" s="41" t="s">
        <v>54</v>
      </c>
      <c r="D41" s="41"/>
      <c r="E41" s="41" t="s">
        <v>55</v>
      </c>
      <c r="F41" s="41" t="s">
        <v>3</v>
      </c>
      <c r="G41" s="42" t="s">
        <v>49</v>
      </c>
      <c r="H41" s="53">
        <v>7650</v>
      </c>
      <c r="I41" s="54">
        <f>ROUND(0,2)</f>
        <v>0</v>
      </c>
      <c r="J41" s="55">
        <f>ROUND(I41*H41,2)</f>
        <v>0</v>
      </c>
      <c r="K41" s="56">
        <v>0.21</v>
      </c>
      <c r="L41" s="57">
        <f>IF(ISNUMBER(K41),ROUND(J41*(K41+1),2),0)</f>
        <v>0</v>
      </c>
      <c r="M41" s="12"/>
      <c r="N41" s="2"/>
      <c r="O41" s="2"/>
      <c r="P41" s="2"/>
      <c r="Q41" s="32">
        <f>IF(ISNUMBER(K41),IF(H41&gt;0,IF(I41&gt;0,J41,0),0),0)</f>
        <v>0</v>
      </c>
      <c r="R41" s="26">
        <f>IF(ISNUMBER(K41)=FALSE,J41,0)</f>
        <v>0</v>
      </c>
    </row>
    <row r="42" spans="1:17" ht="12.75">
      <c r="A42" s="9"/>
      <c r="B42" s="47" t="s">
        <v>41</v>
      </c>
      <c r="C42" s="1"/>
      <c r="D42" s="1"/>
      <c r="E42" s="48" t="s">
        <v>3</v>
      </c>
      <c r="F42" s="1"/>
      <c r="G42" s="1"/>
      <c r="H42" s="39"/>
      <c r="I42" s="1"/>
      <c r="J42" s="39"/>
      <c r="K42" s="1"/>
      <c r="L42" s="1"/>
      <c r="M42" s="12"/>
      <c r="N42" s="2"/>
      <c r="O42" s="2"/>
      <c r="P42" s="2"/>
      <c r="Q42" s="2"/>
    </row>
    <row r="43" spans="1:17" ht="12.75" thickBot="1">
      <c r="A43" s="9"/>
      <c r="B43" s="49" t="s">
        <v>43</v>
      </c>
      <c r="C43" s="50"/>
      <c r="D43" s="50"/>
      <c r="E43" s="51" t="s">
        <v>3</v>
      </c>
      <c r="F43" s="50"/>
      <c r="G43" s="50"/>
      <c r="H43" s="52"/>
      <c r="I43" s="50"/>
      <c r="J43" s="52"/>
      <c r="K43" s="50"/>
      <c r="L43" s="50"/>
      <c r="M43" s="12"/>
      <c r="N43" s="2"/>
      <c r="O43" s="2"/>
      <c r="P43" s="2"/>
      <c r="Q43" s="2"/>
    </row>
    <row r="44" spans="1:18" ht="12.75" thickTop="1">
      <c r="A44" s="9"/>
      <c r="B44" s="40">
        <v>7</v>
      </c>
      <c r="C44" s="41" t="s">
        <v>56</v>
      </c>
      <c r="D44" s="41"/>
      <c r="E44" s="41" t="s">
        <v>57</v>
      </c>
      <c r="F44" s="41" t="s">
        <v>3</v>
      </c>
      <c r="G44" s="42" t="s">
        <v>49</v>
      </c>
      <c r="H44" s="53">
        <v>46900</v>
      </c>
      <c r="I44" s="54">
        <f>ROUND(0,2)</f>
        <v>0</v>
      </c>
      <c r="J44" s="55">
        <f>ROUND(I44*H44,2)</f>
        <v>0</v>
      </c>
      <c r="K44" s="56">
        <v>0.21</v>
      </c>
      <c r="L44" s="57">
        <f>IF(ISNUMBER(K44),ROUND(J44*(K44+1),2),0)</f>
        <v>0</v>
      </c>
      <c r="M44" s="12"/>
      <c r="N44" s="2"/>
      <c r="O44" s="2"/>
      <c r="P44" s="2"/>
      <c r="Q44" s="32">
        <f>IF(ISNUMBER(K44),IF(H44&gt;0,IF(I44&gt;0,J44,0),0),0)</f>
        <v>0</v>
      </c>
      <c r="R44" s="26">
        <f>IF(ISNUMBER(K44)=FALSE,J44,0)</f>
        <v>0</v>
      </c>
    </row>
    <row r="45" spans="1:17" ht="12.75">
      <c r="A45" s="9"/>
      <c r="B45" s="47" t="s">
        <v>41</v>
      </c>
      <c r="C45" s="1"/>
      <c r="D45" s="1"/>
      <c r="E45" s="48" t="s">
        <v>3</v>
      </c>
      <c r="F45" s="1"/>
      <c r="G45" s="1"/>
      <c r="H45" s="39"/>
      <c r="I45" s="1"/>
      <c r="J45" s="39"/>
      <c r="K45" s="1"/>
      <c r="L45" s="1"/>
      <c r="M45" s="12"/>
      <c r="N45" s="2"/>
      <c r="O45" s="2"/>
      <c r="P45" s="2"/>
      <c r="Q45" s="2"/>
    </row>
    <row r="46" spans="1:17" ht="12.75" thickBot="1">
      <c r="A46" s="9"/>
      <c r="B46" s="49" t="s">
        <v>43</v>
      </c>
      <c r="C46" s="50"/>
      <c r="D46" s="50"/>
      <c r="E46" s="51" t="s">
        <v>3</v>
      </c>
      <c r="F46" s="50"/>
      <c r="G46" s="50"/>
      <c r="H46" s="52"/>
      <c r="I46" s="50"/>
      <c r="J46" s="52"/>
      <c r="K46" s="50"/>
      <c r="L46" s="50"/>
      <c r="M46" s="12"/>
      <c r="N46" s="2"/>
      <c r="O46" s="2"/>
      <c r="P46" s="2"/>
      <c r="Q46" s="2"/>
    </row>
    <row r="47" spans="1:18" ht="12.75" thickTop="1">
      <c r="A47" s="9"/>
      <c r="B47" s="40">
        <v>8</v>
      </c>
      <c r="C47" s="41" t="s">
        <v>58</v>
      </c>
      <c r="D47" s="41"/>
      <c r="E47" s="41" t="s">
        <v>59</v>
      </c>
      <c r="F47" s="41" t="s">
        <v>3</v>
      </c>
      <c r="G47" s="42" t="s">
        <v>49</v>
      </c>
      <c r="H47" s="53">
        <v>80</v>
      </c>
      <c r="I47" s="54">
        <f>ROUND(0,2)</f>
        <v>0</v>
      </c>
      <c r="J47" s="55">
        <f>ROUND(I47*H47,2)</f>
        <v>0</v>
      </c>
      <c r="K47" s="56">
        <v>0.21</v>
      </c>
      <c r="L47" s="57">
        <f>IF(ISNUMBER(K47),ROUND(J47*(K47+1),2),0)</f>
        <v>0</v>
      </c>
      <c r="M47" s="12"/>
      <c r="N47" s="2"/>
      <c r="O47" s="2"/>
      <c r="P47" s="2"/>
      <c r="Q47" s="32">
        <f>IF(ISNUMBER(K47),IF(H47&gt;0,IF(I47&gt;0,J47,0),0),0)</f>
        <v>0</v>
      </c>
      <c r="R47" s="26">
        <f>IF(ISNUMBER(K47)=FALSE,J47,0)</f>
        <v>0</v>
      </c>
    </row>
    <row r="48" spans="1:17" ht="12.75">
      <c r="A48" s="9"/>
      <c r="B48" s="47" t="s">
        <v>41</v>
      </c>
      <c r="C48" s="1"/>
      <c r="D48" s="1"/>
      <c r="E48" s="48" t="s">
        <v>3</v>
      </c>
      <c r="F48" s="1"/>
      <c r="G48" s="1"/>
      <c r="H48" s="39"/>
      <c r="I48" s="1"/>
      <c r="J48" s="39"/>
      <c r="K48" s="1"/>
      <c r="L48" s="1"/>
      <c r="M48" s="12"/>
      <c r="N48" s="2"/>
      <c r="O48" s="2"/>
      <c r="P48" s="2"/>
      <c r="Q48" s="2"/>
    </row>
    <row r="49" spans="1:17" ht="12.75" thickBot="1">
      <c r="A49" s="9"/>
      <c r="B49" s="49" t="s">
        <v>43</v>
      </c>
      <c r="C49" s="50"/>
      <c r="D49" s="50"/>
      <c r="E49" s="51" t="s">
        <v>3</v>
      </c>
      <c r="F49" s="50"/>
      <c r="G49" s="50"/>
      <c r="H49" s="52"/>
      <c r="I49" s="50"/>
      <c r="J49" s="52"/>
      <c r="K49" s="50"/>
      <c r="L49" s="50"/>
      <c r="M49" s="12"/>
      <c r="N49" s="2"/>
      <c r="O49" s="2"/>
      <c r="P49" s="2"/>
      <c r="Q49" s="2"/>
    </row>
    <row r="50" spans="1:18" ht="12.75" thickTop="1">
      <c r="A50" s="9"/>
      <c r="B50" s="40">
        <v>9</v>
      </c>
      <c r="C50" s="41" t="s">
        <v>60</v>
      </c>
      <c r="D50" s="41"/>
      <c r="E50" s="41" t="s">
        <v>61</v>
      </c>
      <c r="F50" s="41" t="s">
        <v>3</v>
      </c>
      <c r="G50" s="42" t="s">
        <v>49</v>
      </c>
      <c r="H50" s="53">
        <v>260</v>
      </c>
      <c r="I50" s="54">
        <f>ROUND(0,2)</f>
        <v>0</v>
      </c>
      <c r="J50" s="55">
        <f>ROUND(I50*H50,2)</f>
        <v>0</v>
      </c>
      <c r="K50" s="56">
        <v>0.21</v>
      </c>
      <c r="L50" s="57">
        <f>IF(ISNUMBER(K50),ROUND(J50*(K50+1),2),0)</f>
        <v>0</v>
      </c>
      <c r="M50" s="12"/>
      <c r="N50" s="2"/>
      <c r="O50" s="2"/>
      <c r="P50" s="2"/>
      <c r="Q50" s="32">
        <f>IF(ISNUMBER(K50),IF(H50&gt;0,IF(I50&gt;0,J50,0),0),0)</f>
        <v>0</v>
      </c>
      <c r="R50" s="26">
        <f>IF(ISNUMBER(K50)=FALSE,J50,0)</f>
        <v>0</v>
      </c>
    </row>
    <row r="51" spans="1:17" ht="12.75">
      <c r="A51" s="9"/>
      <c r="B51" s="47" t="s">
        <v>41</v>
      </c>
      <c r="C51" s="1"/>
      <c r="D51" s="1"/>
      <c r="E51" s="48" t="s">
        <v>3</v>
      </c>
      <c r="F51" s="1"/>
      <c r="G51" s="1"/>
      <c r="H51" s="39"/>
      <c r="I51" s="1"/>
      <c r="J51" s="39"/>
      <c r="K51" s="1"/>
      <c r="L51" s="1"/>
      <c r="M51" s="12"/>
      <c r="N51" s="2"/>
      <c r="O51" s="2"/>
      <c r="P51" s="2"/>
      <c r="Q51" s="2"/>
    </row>
    <row r="52" spans="1:17" ht="12.75" thickBot="1">
      <c r="A52" s="9"/>
      <c r="B52" s="49" t="s">
        <v>43</v>
      </c>
      <c r="C52" s="50"/>
      <c r="D52" s="50"/>
      <c r="E52" s="51" t="s">
        <v>3</v>
      </c>
      <c r="F52" s="50"/>
      <c r="G52" s="50"/>
      <c r="H52" s="52"/>
      <c r="I52" s="50"/>
      <c r="J52" s="52"/>
      <c r="K52" s="50"/>
      <c r="L52" s="50"/>
      <c r="M52" s="12"/>
      <c r="N52" s="2"/>
      <c r="O52" s="2"/>
      <c r="P52" s="2"/>
      <c r="Q52" s="2"/>
    </row>
    <row r="53" spans="1:18" ht="12.75" thickTop="1">
      <c r="A53" s="9"/>
      <c r="B53" s="40">
        <v>10</v>
      </c>
      <c r="C53" s="41" t="s">
        <v>62</v>
      </c>
      <c r="D53" s="41"/>
      <c r="E53" s="41" t="s">
        <v>63</v>
      </c>
      <c r="F53" s="41" t="s">
        <v>3</v>
      </c>
      <c r="G53" s="42" t="s">
        <v>49</v>
      </c>
      <c r="H53" s="53">
        <v>50</v>
      </c>
      <c r="I53" s="54">
        <f>ROUND(0,2)</f>
        <v>0</v>
      </c>
      <c r="J53" s="55">
        <f>ROUND(I53*H53,2)</f>
        <v>0</v>
      </c>
      <c r="K53" s="56">
        <v>0.21</v>
      </c>
      <c r="L53" s="57">
        <f>IF(ISNUMBER(K53),ROUND(J53*(K53+1),2),0)</f>
        <v>0</v>
      </c>
      <c r="M53" s="12"/>
      <c r="N53" s="2"/>
      <c r="O53" s="2"/>
      <c r="P53" s="2"/>
      <c r="Q53" s="32">
        <f>IF(ISNUMBER(K53),IF(H53&gt;0,IF(I53&gt;0,J53,0),0),0)</f>
        <v>0</v>
      </c>
      <c r="R53" s="26">
        <f>IF(ISNUMBER(K53)=FALSE,J53,0)</f>
        <v>0</v>
      </c>
    </row>
    <row r="54" spans="1:17" ht="12.75">
      <c r="A54" s="9"/>
      <c r="B54" s="47" t="s">
        <v>41</v>
      </c>
      <c r="C54" s="1"/>
      <c r="D54" s="1"/>
      <c r="E54" s="48" t="s">
        <v>3</v>
      </c>
      <c r="F54" s="1"/>
      <c r="G54" s="1"/>
      <c r="H54" s="39"/>
      <c r="I54" s="1"/>
      <c r="J54" s="39"/>
      <c r="K54" s="1"/>
      <c r="L54" s="1"/>
      <c r="M54" s="12"/>
      <c r="N54" s="2"/>
      <c r="O54" s="2"/>
      <c r="P54" s="2"/>
      <c r="Q54" s="2"/>
    </row>
    <row r="55" spans="1:17" ht="12.75" thickBot="1">
      <c r="A55" s="9"/>
      <c r="B55" s="49" t="s">
        <v>43</v>
      </c>
      <c r="C55" s="50"/>
      <c r="D55" s="50"/>
      <c r="E55" s="51" t="s">
        <v>3</v>
      </c>
      <c r="F55" s="50"/>
      <c r="G55" s="50"/>
      <c r="H55" s="52"/>
      <c r="I55" s="50"/>
      <c r="J55" s="52"/>
      <c r="K55" s="50"/>
      <c r="L55" s="50"/>
      <c r="M55" s="12"/>
      <c r="N55" s="2"/>
      <c r="O55" s="2"/>
      <c r="P55" s="2"/>
      <c r="Q55" s="2"/>
    </row>
    <row r="56" spans="1:18" ht="12.75" thickTop="1">
      <c r="A56" s="9"/>
      <c r="B56" s="40">
        <v>11</v>
      </c>
      <c r="C56" s="41" t="s">
        <v>64</v>
      </c>
      <c r="D56" s="41"/>
      <c r="E56" s="41" t="s">
        <v>65</v>
      </c>
      <c r="F56" s="41" t="s">
        <v>3</v>
      </c>
      <c r="G56" s="42" t="s">
        <v>49</v>
      </c>
      <c r="H56" s="53">
        <v>800</v>
      </c>
      <c r="I56" s="54">
        <f>ROUND(0,2)</f>
        <v>0</v>
      </c>
      <c r="J56" s="55">
        <f>ROUND(I56*H56,2)</f>
        <v>0</v>
      </c>
      <c r="K56" s="56">
        <v>0.21</v>
      </c>
      <c r="L56" s="57">
        <f>IF(ISNUMBER(K56),ROUND(J56*(K56+1),2),0)</f>
        <v>0</v>
      </c>
      <c r="M56" s="12"/>
      <c r="N56" s="2"/>
      <c r="O56" s="2"/>
      <c r="P56" s="2"/>
      <c r="Q56" s="32">
        <f>IF(ISNUMBER(K56),IF(H56&gt;0,IF(I56&gt;0,J56,0),0),0)</f>
        <v>0</v>
      </c>
      <c r="R56" s="26">
        <f>IF(ISNUMBER(K56)=FALSE,J56,0)</f>
        <v>0</v>
      </c>
    </row>
    <row r="57" spans="1:17" ht="12.75">
      <c r="A57" s="9"/>
      <c r="B57" s="47" t="s">
        <v>41</v>
      </c>
      <c r="C57" s="1"/>
      <c r="D57" s="1"/>
      <c r="E57" s="48" t="s">
        <v>66</v>
      </c>
      <c r="F57" s="1"/>
      <c r="G57" s="1"/>
      <c r="H57" s="39"/>
      <c r="I57" s="1"/>
      <c r="J57" s="39"/>
      <c r="K57" s="1"/>
      <c r="L57" s="1"/>
      <c r="M57" s="12"/>
      <c r="N57" s="2"/>
      <c r="O57" s="2"/>
      <c r="P57" s="2"/>
      <c r="Q57" s="2"/>
    </row>
    <row r="58" spans="1:17" ht="12.75" thickBot="1">
      <c r="A58" s="9"/>
      <c r="B58" s="49" t="s">
        <v>43</v>
      </c>
      <c r="C58" s="50"/>
      <c r="D58" s="50"/>
      <c r="E58" s="51" t="s">
        <v>3</v>
      </c>
      <c r="F58" s="50"/>
      <c r="G58" s="50"/>
      <c r="H58" s="52"/>
      <c r="I58" s="50"/>
      <c r="J58" s="52"/>
      <c r="K58" s="50"/>
      <c r="L58" s="50"/>
      <c r="M58" s="12"/>
      <c r="N58" s="2"/>
      <c r="O58" s="2"/>
      <c r="P58" s="2"/>
      <c r="Q58" s="2"/>
    </row>
    <row r="59" spans="1:18" ht="12.75" thickTop="1">
      <c r="A59" s="9"/>
      <c r="B59" s="40">
        <v>12</v>
      </c>
      <c r="C59" s="41" t="s">
        <v>67</v>
      </c>
      <c r="D59" s="41"/>
      <c r="E59" s="41" t="s">
        <v>68</v>
      </c>
      <c r="F59" s="41" t="s">
        <v>3</v>
      </c>
      <c r="G59" s="42" t="s">
        <v>49</v>
      </c>
      <c r="H59" s="53">
        <v>80</v>
      </c>
      <c r="I59" s="54">
        <f>ROUND(0,2)</f>
        <v>0</v>
      </c>
      <c r="J59" s="55">
        <f>ROUND(I59*H59,2)</f>
        <v>0</v>
      </c>
      <c r="K59" s="56">
        <v>0.21</v>
      </c>
      <c r="L59" s="57">
        <f>IF(ISNUMBER(K59),ROUND(J59*(K59+1),2),0)</f>
        <v>0</v>
      </c>
      <c r="M59" s="12"/>
      <c r="N59" s="2"/>
      <c r="O59" s="2"/>
      <c r="P59" s="2"/>
      <c r="Q59" s="32">
        <f>IF(ISNUMBER(K59),IF(H59&gt;0,IF(I59&gt;0,J59,0),0),0)</f>
        <v>0</v>
      </c>
      <c r="R59" s="26">
        <f>IF(ISNUMBER(K59)=FALSE,J59,0)</f>
        <v>0</v>
      </c>
    </row>
    <row r="60" spans="1:17" ht="12.75">
      <c r="A60" s="9"/>
      <c r="B60" s="47" t="s">
        <v>41</v>
      </c>
      <c r="C60" s="1"/>
      <c r="D60" s="1"/>
      <c r="E60" s="48" t="s">
        <v>69</v>
      </c>
      <c r="F60" s="1"/>
      <c r="G60" s="1"/>
      <c r="H60" s="39"/>
      <c r="I60" s="1"/>
      <c r="J60" s="39"/>
      <c r="K60" s="1"/>
      <c r="L60" s="1"/>
      <c r="M60" s="12"/>
      <c r="N60" s="2"/>
      <c r="O60" s="2"/>
      <c r="P60" s="2"/>
      <c r="Q60" s="2"/>
    </row>
    <row r="61" spans="1:17" ht="12.75" thickBot="1">
      <c r="A61" s="9"/>
      <c r="B61" s="49" t="s">
        <v>43</v>
      </c>
      <c r="C61" s="50"/>
      <c r="D61" s="50"/>
      <c r="E61" s="51" t="s">
        <v>3</v>
      </c>
      <c r="F61" s="50"/>
      <c r="G61" s="50"/>
      <c r="H61" s="52"/>
      <c r="I61" s="50"/>
      <c r="J61" s="52"/>
      <c r="K61" s="50"/>
      <c r="L61" s="50"/>
      <c r="M61" s="12"/>
      <c r="N61" s="2"/>
      <c r="O61" s="2"/>
      <c r="P61" s="2"/>
      <c r="Q61" s="2"/>
    </row>
    <row r="62" spans="1:19" ht="25" customHeight="1" thickBot="1" thickTop="1">
      <c r="A62" s="9"/>
      <c r="B62" s="1"/>
      <c r="C62" s="58">
        <v>0</v>
      </c>
      <c r="D62" s="1"/>
      <c r="E62" s="59" t="s">
        <v>28</v>
      </c>
      <c r="F62" s="1"/>
      <c r="G62" s="60" t="s">
        <v>70</v>
      </c>
      <c r="H62" s="61">
        <f>J26+J29+J32+J35+J38+J41+J44+J47+J50+J53+J56+J59</f>
        <v>0</v>
      </c>
      <c r="I62" s="60" t="s">
        <v>71</v>
      </c>
      <c r="J62" s="62">
        <f>(L62-H62)</f>
        <v>0</v>
      </c>
      <c r="K62" s="60" t="s">
        <v>72</v>
      </c>
      <c r="L62" s="63">
        <f>L26+L29+L32+L35+L38+L41+L44+L47+L50+L53+L56+L59</f>
        <v>0</v>
      </c>
      <c r="M62" s="12"/>
      <c r="N62" s="2"/>
      <c r="O62" s="2"/>
      <c r="P62" s="2"/>
      <c r="Q62" s="32">
        <f>0+Q26+Q29+Q32+Q35+Q38+Q41+Q44+Q47+Q50+Q53+Q56+Q59</f>
        <v>0</v>
      </c>
      <c r="R62" s="26">
        <f>0+R26+R29+R32+R35+R38+R41+R44+R47+R50+R53+R56+R59</f>
        <v>0</v>
      </c>
      <c r="S62" s="64">
        <f>Q62*(1+J62)+R62</f>
        <v>0</v>
      </c>
    </row>
    <row r="63" spans="1:17" ht="25" customHeight="1" thickBot="1" thickTop="1">
      <c r="A63" s="9"/>
      <c r="B63" s="65"/>
      <c r="C63" s="65"/>
      <c r="D63" s="65"/>
      <c r="E63" s="66"/>
      <c r="F63" s="65"/>
      <c r="G63" s="67" t="s">
        <v>73</v>
      </c>
      <c r="H63" s="68">
        <f>J26+J29+J32+J35+J38+J41+J44+J47+J50+J53+J56+J59</f>
        <v>0</v>
      </c>
      <c r="I63" s="67" t="s">
        <v>74</v>
      </c>
      <c r="J63" s="69">
        <f>0+J62</f>
        <v>0</v>
      </c>
      <c r="K63" s="67" t="s">
        <v>75</v>
      </c>
      <c r="L63" s="70">
        <f>L26+L29+L32+L35+L38+L41+L44+L47+L50+L53+L56+L59</f>
        <v>0</v>
      </c>
      <c r="M63" s="12"/>
      <c r="N63" s="2"/>
      <c r="O63" s="2"/>
      <c r="P63" s="2"/>
      <c r="Q63" s="2"/>
    </row>
    <row r="64" spans="1:17" ht="12.75">
      <c r="A64" s="13"/>
      <c r="B64" s="4"/>
      <c r="C64" s="4"/>
      <c r="D64" s="4"/>
      <c r="E64" s="4"/>
      <c r="F64" s="4"/>
      <c r="G64" s="4"/>
      <c r="H64" s="71"/>
      <c r="I64" s="4"/>
      <c r="J64" s="71"/>
      <c r="K64" s="4"/>
      <c r="L64" s="4"/>
      <c r="M64" s="14"/>
      <c r="N64" s="2"/>
      <c r="O64" s="2"/>
      <c r="P64" s="2"/>
      <c r="Q64" s="2"/>
    </row>
    <row r="65" spans="1:1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  <c r="O65" s="2"/>
      <c r="P65" s="2"/>
      <c r="Q65" s="2"/>
    </row>
  </sheetData>
  <mergeCells count="39">
    <mergeCell ref="A1:A2"/>
    <mergeCell ref="A3:F3"/>
    <mergeCell ref="B4:C5"/>
    <mergeCell ref="B6:I6"/>
    <mergeCell ref="B8:C9"/>
    <mergeCell ref="A10:D10"/>
    <mergeCell ref="A11:G11"/>
    <mergeCell ref="A12:G12"/>
    <mergeCell ref="A13:G13"/>
    <mergeCell ref="B17:C18"/>
    <mergeCell ref="B19:D19"/>
    <mergeCell ref="E19:F19"/>
    <mergeCell ref="B22:C23"/>
    <mergeCell ref="B27:D27"/>
    <mergeCell ref="B28:D28"/>
    <mergeCell ref="B30:D30"/>
    <mergeCell ref="B31:D31"/>
    <mergeCell ref="B33:D33"/>
    <mergeCell ref="B34:D34"/>
    <mergeCell ref="B36:D36"/>
    <mergeCell ref="B37:D37"/>
    <mergeCell ref="B39:D39"/>
    <mergeCell ref="B40:D40"/>
    <mergeCell ref="B42:D42"/>
    <mergeCell ref="B43:D43"/>
    <mergeCell ref="B45:D45"/>
    <mergeCell ref="B46:D46"/>
    <mergeCell ref="B48:D48"/>
    <mergeCell ref="B49:D49"/>
    <mergeCell ref="B51:D51"/>
    <mergeCell ref="B52:D52"/>
    <mergeCell ref="B54:D54"/>
    <mergeCell ref="B55:D55"/>
    <mergeCell ref="B57:D57"/>
    <mergeCell ref="B58:D58"/>
    <mergeCell ref="B60:D60"/>
    <mergeCell ref="B61:D61"/>
    <mergeCell ref="B25:L25"/>
    <mergeCell ref="B20:D20"/>
  </mergeCells>
  <printOptions/>
  <pageMargins left="0.39375" right="0.39375" top="0.5902778" bottom="0.39375" header="0.1965278" footer="0.1576389"/>
  <pageSetup fitToHeight="0" fitToWidth="1" horizontalDpi="600" verticalDpi="600" orientation="portrait" paperSize="9"/>
  <headerFooter>
    <oddFooter>&amp;LOTSKP 2022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D02840B944C546A8FFB3BEE68E8FD7" ma:contentTypeVersion="34" ma:contentTypeDescription="Vytvoří nový dokument" ma:contentTypeScope="" ma:versionID="08bf69d0f21ee3c094b2d8d3dd350278">
  <xsd:schema xmlns:xsd="http://www.w3.org/2001/XMLSchema" xmlns:xs="http://www.w3.org/2001/XMLSchema" xmlns:p="http://schemas.microsoft.com/office/2006/metadata/properties" xmlns:ns1="http://schemas.microsoft.com/sharepoint/v3" xmlns:ns2="1c5afdd9-10a7-4471-939e-3b6fefddb120" xmlns:ns3="1b0a2e31-377b-4a4f-8b74-191dd8e2e1a2" xmlns:ns4="http://schemas.microsoft.com/sharepoint/v3/fields" targetNamespace="http://schemas.microsoft.com/office/2006/metadata/properties" ma:root="true" ma:fieldsID="f7465094cdbbedec705ec572e191717b" ns1:_="" ns2:_="" ns3:_="" ns4:_="">
    <xsd:import namespace="http://schemas.microsoft.com/sharepoint/v3"/>
    <xsd:import namespace="1c5afdd9-10a7-4471-939e-3b6fefddb120"/>
    <xsd:import namespace="1b0a2e31-377b-4a4f-8b74-191dd8e2e1a2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A" minOccurs="0"/>
                <xsd:element ref="ns1:ClientSideApplicationId" minOccurs="0"/>
                <xsd:element ref="ns1:PageLayoutType" minOccurs="0"/>
                <xsd:element ref="ns1:CanvasContent1" minOccurs="0"/>
                <xsd:element ref="ns1:BannerImageUrl" minOccurs="0"/>
                <xsd:element ref="ns1:BannerImageOffset" minOccurs="0"/>
                <xsd:element ref="ns4:Description" minOccurs="0"/>
                <xsd:element ref="ns1:PromotedState" minOccurs="0"/>
                <xsd:element ref="ns3:MediaServiceAutoKeyPoints" minOccurs="0"/>
                <xsd:element ref="ns3:MediaServiceKeyPoints" minOccurs="0"/>
                <xsd:element ref="ns3:Odkaz" minOccurs="0"/>
                <xsd:element ref="ns3:MediaLengthInSeconds" minOccurs="0"/>
                <xsd:element ref="ns3:Pozn_x00e1_mka" minOccurs="0"/>
                <xsd:element ref="ns2:TaxCatchAll" minOccurs="0"/>
                <xsd:element ref="ns3:lcf76f155ced4ddcb4097134ff3c332f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lientSideApplicationId" ma:index="20" nillable="true" ma:displayName="ID stránky klientské aplikace" ma:description="ID stránky klientské aplikace" ma:hidden="true" ma:internalName="ClientSideApplicationId">
      <xsd:simpleType>
        <xsd:restriction base="dms:Unknown"/>
      </xsd:simpleType>
    </xsd:element>
    <xsd:element name="PageLayoutType" ma:index="21" nillable="true" ma:displayName="Typ rozložení stránky" ma:description="Typ rozložení stránky" ma:hidden="true" ma:internalName="PageLayoutType">
      <xsd:simpleType>
        <xsd:restriction base="dms:Text">
          <xsd:maxLength value="255"/>
        </xsd:restriction>
      </xsd:simpleType>
    </xsd:element>
    <xsd:element name="CanvasContent1" ma:index="22" nillable="true" ma:displayName="Obsah plátna pro vytváření webového obsahu" ma:description="V tomto sloupci se ukládá obsah plátna pro vytváření webového obsahu na stránce webu." ma:internalName="CanvasContent1" ma:readOnly="false">
      <xsd:simpleType>
        <xsd:restriction base="dms:Unknown"/>
      </xsd:simpleType>
    </xsd:element>
    <xsd:element name="BannerImageUrl" ma:index="23" nillable="true" ma:displayName="Adresa URL obrázku banneru" ma:description="Adresa URL obrázku banneru" ma:internalName="BannerImage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BannerImageOffset" ma:index="24" nillable="true" ma:displayName="Posun obrázku banneru" ma:description="Posun obrázku banneru" ma:hidden="true" ma:internalName="BannerImageOffset">
      <xsd:simpleType>
        <xsd:restriction base="dms:Text"/>
      </xsd:simpleType>
    </xsd:element>
    <xsd:element name="PromotedState" ma:index="26" nillable="true" ma:displayName="Stav se zvýšenou úrovní" ma:default="0" ma:description="" ma:internalName="PromotedState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5afdd9-10a7-4471-939e-3b6fefddb1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32" nillable="true" ma:displayName="Taxonomy Catch All Column" ma:hidden="true" ma:list="{288e5711-1c27-48ea-9f57-f75b0e4f0198}" ma:internalName="TaxCatchAll" ma:showField="CatchAllData" ma:web="1c5afdd9-10a7-4471-939e-3b6fefddb1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a2e31-377b-4a4f-8b74-191dd8e2e1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A" ma:index="19" nillable="true" ma:displayName="A" ma:format="Image" ma:internalName="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Odkaz" ma:index="29" nillable="true" ma:displayName="Odkaz" ma:format="Hyperlink" ma:internalName="Odkaz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30" nillable="true" ma:displayName="Length (seconds)" ma:internalName="MediaLengthInSeconds" ma:readOnly="true">
      <xsd:simpleType>
        <xsd:restriction base="dms:Unknown"/>
      </xsd:simpleType>
    </xsd:element>
    <xsd:element name="Pozn_x00e1_mka" ma:index="31" nillable="true" ma:displayName="Poznámka" ma:format="Dropdown" ma:internalName="Pozn_x00e1_mka">
      <xsd:simpleType>
        <xsd:restriction base="dms:Text">
          <xsd:maxLength value="255"/>
        </xsd:restriction>
      </xsd:simpleType>
    </xsd:element>
    <xsd:element name="lcf76f155ced4ddcb4097134ff3c332f" ma:index="34" nillable="true" ma:taxonomy="true" ma:internalName="lcf76f155ced4ddcb4097134ff3c332f" ma:taxonomyFieldName="MediaServiceImageTags" ma:displayName="Značky obrázků" ma:readOnly="false" ma:fieldId="{5cf76f15-5ced-4ddc-b409-7134ff3c332f}" ma:taxonomyMulti="true" ma:sspId="e55adb0b-e27a-463e-bbaa-ef01d4c7bc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35" nillable="true" ma:displayName="Stav odsouhlasení" ma:internalName="Stav_x0020_odsouhlasen_x00ed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escription" ma:index="25" nillable="true" ma:displayName="Popis" ma:internalName="Description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ientSideApplicationId xmlns="http://schemas.microsoft.com/sharepoint/v3" xsi:nil="true"/>
    <lcf76f155ced4ddcb4097134ff3c332f xmlns="1b0a2e31-377b-4a4f-8b74-191dd8e2e1a2">
      <Terms xmlns="http://schemas.microsoft.com/office/infopath/2007/PartnerControls"/>
    </lcf76f155ced4ddcb4097134ff3c332f>
    <CanvasContent1 xmlns="http://schemas.microsoft.com/sharepoint/v3" xsi:nil="true"/>
    <BannerImageUrl xmlns="http://schemas.microsoft.com/sharepoint/v3">
      <Url xsi:nil="true"/>
      <Description xsi:nil="true"/>
    </BannerImageUrl>
    <Odkaz xmlns="1b0a2e31-377b-4a4f-8b74-191dd8e2e1a2">
      <Url xsi:nil="true"/>
      <Description xsi:nil="true"/>
    </Odkaz>
    <_Flow_SignoffStatus xmlns="1b0a2e31-377b-4a4f-8b74-191dd8e2e1a2" xsi:nil="true"/>
    <PageLayoutType xmlns="http://schemas.microsoft.com/sharepoint/v3" xsi:nil="true"/>
    <BannerImageOffset xmlns="http://schemas.microsoft.com/sharepoint/v3" xsi:nil="true"/>
    <A xmlns="1b0a2e31-377b-4a4f-8b74-191dd8e2e1a2">
      <Url xsi:nil="true"/>
      <Description xsi:nil="true"/>
    </A>
    <TaxCatchAll xmlns="1c5afdd9-10a7-4471-939e-3b6fefddb120" xsi:nil="true"/>
    <Pozn_x00e1_mka xmlns="1b0a2e31-377b-4a4f-8b74-191dd8e2e1a2" xsi:nil="true"/>
    <PromotedState xmlns="http://schemas.microsoft.com/sharepoint/v3">0</PromotedState>
  </documentManagement>
</p:properties>
</file>

<file path=customXml/itemProps1.xml><?xml version="1.0" encoding="utf-8"?>
<ds:datastoreItem xmlns:ds="http://schemas.openxmlformats.org/officeDocument/2006/customXml" ds:itemID="{CE83CC66-C631-404E-8616-CC81941ABDF8}"/>
</file>

<file path=customXml/itemProps2.xml><?xml version="1.0" encoding="utf-8"?>
<ds:datastoreItem xmlns:ds="http://schemas.openxmlformats.org/officeDocument/2006/customXml" ds:itemID="{886CF27B-C395-41DB-BF49-A616FCDBB775}"/>
</file>

<file path=customXml/itemProps3.xml><?xml version="1.0" encoding="utf-8"?>
<ds:datastoreItem xmlns:ds="http://schemas.openxmlformats.org/officeDocument/2006/customXml" ds:itemID="{F41CC16A-6EC8-4870-B5CD-C6B8DFA36269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msvarc</cp:lastModifiedBy>
  <dcterms:modified xsi:type="dcterms:W3CDTF">2023-01-11T07:01:42Z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0x010100D6D02840B944C546A8FFB3BEE68E8FD7</vt:lpwstr>
  </property>
  <property fmtid="{D5CDD505-2E9C-101B-9397-08002B2CF9AE}" pid="3" name="MediaServiceImageTags">
    <vt:lpwstr/>
  </property>
</Properties>
</file>