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11535" yWindow="2220" windowWidth="18900" windowHeight="11130" activeTab="0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<sst xmlns="http://schemas.openxmlformats.org/spreadsheetml/2006/main" count="287" uniqueCount="167">
  <si>
    <t>Název</t>
  </si>
  <si>
    <t>Hodnota</t>
  </si>
  <si>
    <t>Nadpis rekapitulace</t>
  </si>
  <si>
    <t>Seznam prací a dodávek elektrotechnických zařízení</t>
  </si>
  <si>
    <t>Akce</t>
  </si>
  <si>
    <t>Most ev.č. 33765-2
Křižanovice VD, PD</t>
  </si>
  <si>
    <t>Projekt</t>
  </si>
  <si>
    <t>SO401 - Osvětlení komunikace na hrázi a kamerový systém</t>
  </si>
  <si>
    <t>Investor</t>
  </si>
  <si>
    <t>SÚS Pardubického kraje, Doubravice 98, 533 53 Pardubice</t>
  </si>
  <si>
    <t>Z. č.</t>
  </si>
  <si>
    <t>20/62</t>
  </si>
  <si>
    <t>A. č.</t>
  </si>
  <si>
    <t>Smlouva</t>
  </si>
  <si>
    <t/>
  </si>
  <si>
    <t>Vypracoval</t>
  </si>
  <si>
    <t>Ing. Petr Koza</t>
  </si>
  <si>
    <t>Kontroloval</t>
  </si>
  <si>
    <t>Datum</t>
  </si>
  <si>
    <t>Zpracovatel</t>
  </si>
  <si>
    <t>CÚ</t>
  </si>
  <si>
    <t>2020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</si>
  <si>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</si>
  <si>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</si>
  <si>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</si>
  <si>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</si>
  <si>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</si>
  <si>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</si>
  <si>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</si>
  <si>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</si>
  <si>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</si>
  <si>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</si>
  <si>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</si>
  <si>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</si>
  <si>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</si>
  <si>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</si>
  <si>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</si>
  <si>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</si>
  <si>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</si>
  <si>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</si>
  <si>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</si>
  <si>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</si>
  <si>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</si>
  <si>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</si>
  <si>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</si>
  <si>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</si>
  <si>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</si>
  <si>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</si>
  <si>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</si>
  <si>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</si>
  <si>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</si>
  <si>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</si>
  <si>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</si>
  <si>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</si>
  <si>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</si>
  <si>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</si>
  <si>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</si>
  <si>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</si>
  <si>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</si>
  <si>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</si>
  <si>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Demontáže</t>
  </si>
  <si>
    <t>STÁVAJÍCÍ SVÍTIDLO VENKOVNÍ</t>
  </si>
  <si>
    <t>uliční LED, do 100W</t>
  </si>
  <si>
    <t>ks</t>
  </si>
  <si>
    <t>OSVĚTLOVACÍ STOŽÁR</t>
  </si>
  <si>
    <t>ocelový - do 8</t>
  </si>
  <si>
    <t>VÝLOŽNÍK</t>
  </si>
  <si>
    <t>- jednoduchý do 1m</t>
  </si>
  <si>
    <t>UKONČENÍ  VODIČŮ V ROZVADĚČÍCH</t>
  </si>
  <si>
    <t xml:space="preserve"> Do   2,5 mm2</t>
  </si>
  <si>
    <t>UKONČENÍ VODIČŮ NA SVORKOVNICI</t>
  </si>
  <si>
    <t xml:space="preserve"> Do  16 mm2</t>
  </si>
  <si>
    <t>KABEL SILOVÝ,IZOLACE PVC</t>
  </si>
  <si>
    <t>m</t>
  </si>
  <si>
    <t>KABEL DATOVÝ</t>
  </si>
  <si>
    <t>S/FTP</t>
  </si>
  <si>
    <t>HODINOVE ZUCTOVACI SAZBY</t>
  </si>
  <si>
    <t xml:space="preserve"> Demontaz stavajiciho zarizeni</t>
  </si>
  <si>
    <t>hod</t>
  </si>
  <si>
    <t xml:space="preserve"> Strojhodiny jeřábu</t>
  </si>
  <si>
    <t xml:space="preserve"> Strojhodiny montážní plošiny</t>
  </si>
  <si>
    <t>Demontáže - celkem</t>
  </si>
  <si>
    <t>INSTALAČNÍ MATERIÁL</t>
  </si>
  <si>
    <t>TRUBKA OHEBNÁ 40</t>
  </si>
  <si>
    <t>CYKY-J 3x1.5</t>
  </si>
  <si>
    <t>typ kabelu bude upřesněn správcem EZS (kamerového systému)</t>
  </si>
  <si>
    <t>S/FTP cat5</t>
  </si>
  <si>
    <t>ukončení datového kabelu</t>
  </si>
  <si>
    <t>OCELOVÝ DRÁT POZINKOVANÝ</t>
  </si>
  <si>
    <t>800 010 Vodič FeZn Rd 10</t>
  </si>
  <si>
    <t>Drát 10 drát ø 10mm(0,62kg/m), volně</t>
  </si>
  <si>
    <t>SVORKA HROMOSVODNÍ,UZEMŇOVACÍ</t>
  </si>
  <si>
    <t>SP připojovací</t>
  </si>
  <si>
    <t>SS spojovací</t>
  </si>
  <si>
    <t>ZEMNIČE</t>
  </si>
  <si>
    <t>ZT 2,0s zemnící tyč se svorkou ø 25mm, L 2000mm</t>
  </si>
  <si>
    <t>stožáry v provedení pro větrnou oblast III, sněhovou oblast IV</t>
  </si>
  <si>
    <t>STOŽÁR ULIČNÍ BEZPATICOVÝ</t>
  </si>
  <si>
    <t>žárově zinkovaný - atypické provedení (kotvení, svork. dvířka)</t>
  </si>
  <si>
    <t>133/89 - 5.2+1m, kombinace vetknutí a příruby</t>
  </si>
  <si>
    <t>VÝLOŽNÍK OBLOUKOVÝ ULIČNÍ</t>
  </si>
  <si>
    <t>STOŽÁROVÁ VÝZBROJ</t>
  </si>
  <si>
    <t>SV WAGO 6     krytí IP 20 st.výz.1xF35/5x6mm2/nástrčná-trubič.pojistka</t>
  </si>
  <si>
    <t>SVÍTIDLA PRO VEŘEJNÉ OSVĚTLENÍ - včetně světelných zdrojů</t>
  </si>
  <si>
    <t>opětovná montáž stávajícího svítidla</t>
  </si>
  <si>
    <t>S - uliční LED - opětovná montáž stávajícího svítidla</t>
  </si>
  <si>
    <t xml:space="preserve"> Uprava stavajiciho zarizeni</t>
  </si>
  <si>
    <t xml:space="preserve"> Napojeni na stavajici zarizeni</t>
  </si>
  <si>
    <t xml:space="preserve"> Zabezpeceni pracoviste</t>
  </si>
  <si>
    <t>SPOLUPRACE S DODAVATELEM PRI</t>
  </si>
  <si>
    <t xml:space="preserve"> zapojovani a zkouskach</t>
  </si>
  <si>
    <t>PROVEDENI REVIZNICH ZKOUSEK</t>
  </si>
  <si>
    <t>DLE CSN 331500</t>
  </si>
  <si>
    <t xml:space="preserve"> Revizni technik</t>
  </si>
  <si>
    <t>POMOCNÉ PRÁCE</t>
  </si>
  <si>
    <t>Demontáž a opětovná instalace kamer</t>
  </si>
  <si>
    <t>set</t>
  </si>
  <si>
    <t>Utěsnění kabelových chrániček</t>
  </si>
  <si>
    <t>Podružný materiál</t>
  </si>
  <si>
    <t>Elektromontáže - celkem</t>
  </si>
  <si>
    <t>Zemní práce</t>
  </si>
  <si>
    <t>HLOUBENÍ KABELOVÉ RÝHY</t>
  </si>
  <si>
    <t xml:space="preserve"> Zemina třídy 4, šíře 350mm,hloubka 800mm</t>
  </si>
  <si>
    <t>ZÁHOZ KABELOVÉ RÝHY</t>
  </si>
  <si>
    <t>ÚPRAVA POVRCHU</t>
  </si>
  <si>
    <t xml:space="preserve"> Provizorní úprava terénu v zemina třídy 4</t>
  </si>
  <si>
    <t>m2</t>
  </si>
  <si>
    <t>JÁMA PRO ULOŽENÍ ZEMNIČE</t>
  </si>
  <si>
    <t xml:space="preserve"> Zemina třídy 4</t>
  </si>
  <si>
    <t>Zemní práce - celkem</t>
  </si>
  <si>
    <t>POZNÁMKY :</t>
  </si>
  <si>
    <t>V rozpočtu nejsou zahrnuty :</t>
  </si>
  <si>
    <t>- zábory pozemků, místní poplatky</t>
  </si>
  <si>
    <t>- dopravní značení, označení stavby</t>
  </si>
  <si>
    <t>- vytyčení podzemních sítí a geodetické zaměření</t>
  </si>
  <si>
    <t>- případné bourání a obnovy zpevněných povrchů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</si>
  <si>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</si>
  <si>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</si>
  <si>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</si>
  <si>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</si>
  <si>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</si>
  <si>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</si>
  <si>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</si>
  <si>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</si>
  <si>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</si>
  <si>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</si>
  <si>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</si>
  <si>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</si>
  <si>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</si>
  <si>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</si>
  <si>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</si>
  <si>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</si>
  <si>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</si>
  <si>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</si>
  <si>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</si>
  <si>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</si>
  <si>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</si>
  <si>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</si>
  <si>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</si>
  <si>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</si>
  <si>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</si>
  <si>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</si>
  <si>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 xml:space="preserve">  Demontáže</t>
  </si>
  <si>
    <t>D.5.3.</t>
  </si>
  <si>
    <t>kompletně včetně výzbroje</t>
  </si>
  <si>
    <t>CYKY-J 3x2.5</t>
  </si>
  <si>
    <t>J1-1000  výl.obl.jedn. ul.žárově zinkovaný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</si>
</sst>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  <font>
      <i/>
      <sz val="9"/>
      <color rgb="FF000000"/>
      <name val="敓潧⁥䥕缀"/>
      <family val="2"/>
    </font>
    <font>
      <i/>
      <sz val="10"/>
      <color rgb="FF000000"/>
      <name val="敓潧⁥䥕缀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319F-5669-4ED9-9897-AB5ADEAC3083}">
  <dimension ref="A1:D33"/>
  <sheetViews>
    <sheetView tabSelected="1" workbookViewId="0" topLeftCell="A1"/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136</v>
      </c>
      <c r="C1" s="12" t="s">
        <v>137</v>
      </c>
      <c r="D1" s="3"/>
    </row>
    <row r="2" spans="1:4" ht="15">
      <c r="A2" s="6" t="s">
        <v>138</v>
      </c>
      <c r="B2" s="14"/>
      <c r="C2" s="14"/>
      <c r="D2" s="3"/>
    </row>
    <row r="3" spans="1:4" ht="15">
      <c r="A3" s="7" t="s">
        <v>139</v>
      </c>
      <c r="B3" s="17">
        <f>0</f>
        <v>0</v>
      </c>
      <c r="C3" s="17"/>
      <c r="D3" s="3"/>
    </row>
    <row r="4" spans="1:4" ht="15">
      <c r="A4" s="7" t="s">
        <v>140</v>
      </c>
      <c r="B4" s="17">
        <f>B3*Parametry!B16/100</f>
        <v>0</v>
      </c>
      <c r="C4" s="17">
        <f>B3*Parametry!B17/100</f>
        <v>0</v>
      </c>
      <c r="D4" s="3"/>
    </row>
    <row r="5" spans="1:4" ht="15">
      <c r="A5" s="7" t="s">
        <v>141</v>
      </c>
      <c r="B5" s="17"/>
      <c r="C5" s="17">
        <f>(Rozpočet!E73)+0</f>
        <v>0</v>
      </c>
      <c r="D5" s="3"/>
    </row>
    <row r="6" spans="1:4" ht="15">
      <c r="A6" s="7" t="s">
        <v>142</v>
      </c>
      <c r="B6" s="17"/>
      <c r="C6" s="17">
        <f>0+(Rozpočet!G73)+0</f>
        <v>0</v>
      </c>
      <c r="D6" s="3"/>
    </row>
    <row r="7" spans="1:4" ht="15">
      <c r="A7" s="8" t="s">
        <v>143</v>
      </c>
      <c r="B7" s="20">
        <f>B3+B4</f>
        <v>0</v>
      </c>
      <c r="C7" s="20">
        <f>C3+C4+C5+C6</f>
        <v>0</v>
      </c>
      <c r="D7" s="3"/>
    </row>
    <row r="8" spans="1:4" ht="15">
      <c r="A8" s="7" t="s">
        <v>144</v>
      </c>
      <c r="B8" s="17"/>
      <c r="C8" s="17">
        <f>(C5+C6)*Parametry!B18/100</f>
        <v>0</v>
      </c>
      <c r="D8" s="3"/>
    </row>
    <row r="9" spans="1:4" ht="15">
      <c r="A9" s="7" t="s">
        <v>145</v>
      </c>
      <c r="B9" s="17"/>
      <c r="C9" s="17">
        <f>0+0</f>
        <v>0</v>
      </c>
      <c r="D9" s="3"/>
    </row>
    <row r="10" spans="1:4" ht="15">
      <c r="A10" s="7" t="s">
        <v>120</v>
      </c>
      <c r="B10" s="17"/>
      <c r="C10" s="17">
        <f>(Rozpočet!E84)+(Rozpočet!G84)</f>
        <v>0</v>
      </c>
      <c r="D10" s="3"/>
    </row>
    <row r="11" spans="1:4" ht="15">
      <c r="A11" s="7" t="s">
        <v>146</v>
      </c>
      <c r="B11" s="17"/>
      <c r="C11" s="17">
        <f>(C9+C10)*Parametry!B19/100</f>
        <v>0</v>
      </c>
      <c r="D11" s="3"/>
    </row>
    <row r="12" spans="1:4" ht="15">
      <c r="A12" s="8" t="s">
        <v>147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148</v>
      </c>
      <c r="B13" s="17"/>
      <c r="C13" s="17">
        <f>(B12+C12)*Parametry!B20/100</f>
        <v>0</v>
      </c>
      <c r="D13" s="3"/>
    </row>
    <row r="14" spans="1:4" ht="15">
      <c r="A14" s="7" t="s">
        <v>149</v>
      </c>
      <c r="B14" s="17"/>
      <c r="C14" s="17">
        <f>(B12+C12)*Parametry!B21/100</f>
        <v>0</v>
      </c>
      <c r="D14" s="3"/>
    </row>
    <row r="15" spans="1:4" ht="15">
      <c r="A15" s="7" t="s">
        <v>150</v>
      </c>
      <c r="B15" s="17"/>
      <c r="C15" s="17">
        <f>(B7+C7)*Parametry!B22/100</f>
        <v>0</v>
      </c>
      <c r="D15" s="3"/>
    </row>
    <row r="16" spans="1:4" ht="15">
      <c r="A16" s="6" t="s">
        <v>151</v>
      </c>
      <c r="B16" s="14"/>
      <c r="C16" s="14">
        <f>B12+C12+C13+C14+C15</f>
        <v>0</v>
      </c>
      <c r="D16" s="3"/>
    </row>
    <row r="17" spans="1:4" ht="15">
      <c r="A17" s="7" t="s">
        <v>14</v>
      </c>
      <c r="B17" s="17"/>
      <c r="C17" s="17"/>
      <c r="D17" s="3"/>
    </row>
    <row r="18" spans="1:4" ht="15">
      <c r="A18" s="6" t="s">
        <v>152</v>
      </c>
      <c r="B18" s="14"/>
      <c r="C18" s="14"/>
      <c r="D18" s="3"/>
    </row>
    <row r="19" spans="1:4" ht="15">
      <c r="A19" s="7" t="s">
        <v>153</v>
      </c>
      <c r="B19" s="17"/>
      <c r="C19" s="17">
        <f>C12*Parametry!B23/100</f>
        <v>0</v>
      </c>
      <c r="D19" s="3"/>
    </row>
    <row r="20" spans="1:4" ht="15">
      <c r="A20" s="7" t="s">
        <v>154</v>
      </c>
      <c r="B20" s="17"/>
      <c r="C20" s="17">
        <f>C12*Parametry!B24/100</f>
        <v>0</v>
      </c>
      <c r="D20" s="3"/>
    </row>
    <row r="21" spans="1:4" ht="15">
      <c r="A21" s="6" t="s">
        <v>155</v>
      </c>
      <c r="B21" s="14"/>
      <c r="C21" s="14">
        <f>C19+C20</f>
        <v>0</v>
      </c>
      <c r="D21" s="3"/>
    </row>
    <row r="22" spans="1:4" ht="15">
      <c r="A22" s="7" t="s">
        <v>156</v>
      </c>
      <c r="B22" s="17"/>
      <c r="C22" s="17">
        <f>Parametry!B25*Parametry!B28*(C16*Parametry!B27)^Parametry!B26</f>
        <v>0</v>
      </c>
      <c r="D22" s="3"/>
    </row>
    <row r="23" spans="1:4" ht="15">
      <c r="A23" s="7" t="s">
        <v>14</v>
      </c>
      <c r="B23" s="17"/>
      <c r="C23" s="17"/>
      <c r="D23" s="3"/>
    </row>
    <row r="24" spans="1:4" ht="15">
      <c r="A24" s="4" t="s">
        <v>157</v>
      </c>
      <c r="B24" s="13"/>
      <c r="C24" s="13">
        <f>C16+C21+C22</f>
        <v>0</v>
      </c>
      <c r="D24" s="3"/>
    </row>
    <row r="25" spans="1:4" ht="15">
      <c r="A25" s="7" t="s">
        <v>158</v>
      </c>
      <c r="B25" s="17">
        <f>(SUM(Rozpočet!E4:E22,Rozpočet!E25:E66,Rozpočet!E68:E70,Rozpočet!E72)+SUM(Rozpočet!E75:E82))+(SUM(Rozpočet!G4:G22,Rozpočet!G25:G66,Rozpočet!G68:G70)+SUM(Rozpočet!G75:G82))+B4+C4+C8+C11+C13+C14+C15+C21+C22</f>
        <v>0</v>
      </c>
      <c r="C25" s="17">
        <f>B25*Parametry!B29/100</f>
        <v>0</v>
      </c>
      <c r="D25" s="3"/>
    </row>
    <row r="26" spans="1:4" ht="15">
      <c r="A26" s="7" t="s">
        <v>159</v>
      </c>
      <c r="B26" s="17">
        <f>(SUM(Rozpočet!E4,Rozpočet!E6:E7,Rozpočet!E9,Rozpočet!E11,Rozpočet!E13,Rozpočet!E15,Rozpočet!E17,Rozpočet!E19,Rozpočet!E25,Rozpočet!E27,Rozpočet!E29:E30,Rozpočet!E33,Rozpočet!E35,Rozpočet!E37,Rozpočet!E40,Rozpočet!E43,Rozpočet!E45:E47,Rozpočet!E49,Rozpočet!E51,Rozpočet!E53:E54,Rozpočet!E56,Rozpočet!E62,Rozpočet!E64:E65,Rozpočet!E68)+SUM(Rozpočet!E75,Rozpočet!E77,Rozpočet!E79,Rozpočet!E81))+(SUM(Rozpočet!G4,Rozpočet!G6:G7,Rozpočet!G9,Rozpočet!G11,Rozpočet!G13,Rozpočet!G15,Rozpočet!G17,Rozpočet!G19,Rozpočet!G25,Rozpočet!G27,Rozpočet!G29:G30,Rozpočet!G33,Rozpočet!G35,Rozpočet!G37,Rozpočet!G40,Rozpočet!G43,Rozpočet!G45:G47,Rozpočet!G49,Rozpočet!G51,Rozpočet!G53:G54,Rozpočet!G56,Rozpočet!G62,Rozpočet!G64:G65,Rozpočet!G68)+SUM(Rozpočet!G75,Rozpočet!G77,Rozpočet!G79,Rozpočet!G81))</f>
        <v>0</v>
      </c>
      <c r="C26" s="17">
        <f>B26*Parametry!B30/100</f>
        <v>0</v>
      </c>
      <c r="D26" s="3"/>
    </row>
    <row r="27" spans="1:4" ht="15">
      <c r="A27" s="4" t="s">
        <v>160</v>
      </c>
      <c r="B27" s="13"/>
      <c r="C27" s="13">
        <f>C24+C25+C26</f>
        <v>0</v>
      </c>
      <c r="D27" s="3"/>
    </row>
    <row r="28" spans="1:4" ht="15">
      <c r="A28" s="7" t="s">
        <v>14</v>
      </c>
      <c r="B28" s="17"/>
      <c r="C28" s="17"/>
      <c r="D28" s="3"/>
    </row>
    <row r="29" spans="1:4" ht="15">
      <c r="A29" s="6" t="s">
        <v>161</v>
      </c>
      <c r="B29" s="21" t="s">
        <v>53</v>
      </c>
      <c r="C29" s="21" t="s">
        <v>55</v>
      </c>
      <c r="D29" s="3"/>
    </row>
    <row r="30" spans="1:4" ht="15">
      <c r="A30" s="7" t="s">
        <v>59</v>
      </c>
      <c r="B30" s="17">
        <f>(Rozpočet!E73)</f>
        <v>0</v>
      </c>
      <c r="C30" s="17">
        <f>(Rozpočet!G73)</f>
        <v>0</v>
      </c>
      <c r="D30" s="3"/>
    </row>
    <row r="31" spans="1:4" ht="15">
      <c r="A31" s="7" t="s">
        <v>162</v>
      </c>
      <c r="B31" s="17">
        <f>(Rozpočet!E24)</f>
        <v>0</v>
      </c>
      <c r="C31" s="17">
        <f>(Rozpočet!G24)</f>
        <v>0</v>
      </c>
      <c r="D31" s="3"/>
    </row>
    <row r="32" spans="1:4" ht="15">
      <c r="A32" s="7" t="s">
        <v>120</v>
      </c>
      <c r="B32" s="17">
        <f>(Rozpočet!E84)</f>
        <v>0</v>
      </c>
      <c r="C32" s="17">
        <f>(Rozpočet!G84)</f>
        <v>0</v>
      </c>
      <c r="D32" s="3"/>
    </row>
    <row r="33" spans="1:4" ht="15">
      <c r="A33" s="7" t="s">
        <v>14</v>
      </c>
      <c r="B33" s="17"/>
      <c r="C33" s="17"/>
      <c r="D33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7B45-4D58-4025-832C-521C863655B9}">
  <dimension ref="A1:L91"/>
  <sheetViews>
    <sheetView workbookViewId="0" topLeftCell="A1"/>
  </sheetViews>
  <sheetFormatPr defaultColWidth="9.140625" defaultRowHeight="15"/>
  <cols>
    <col min="1" max="1" width="58.57421875" style="1" bestFit="1" customWidth="1"/>
    <col min="2" max="2" width="4.00390625" style="1" bestFit="1" customWidth="1"/>
    <col min="3" max="3" width="6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3"/>
      <c r="K1" s="3"/>
      <c r="L1" s="10">
        <f>Parametry!B31/100*E10+Parametry!B31/100*E12+Parametry!B31/100*E14+Parametry!B31/100*E16+Parametry!B31/100*E18+Parametry!B31/100*E20+Parametry!B31/100*E21+Parametry!B31/100*E22+Parametry!B31/100*E26+Parametry!B31/100*E28+Parametry!B31/100*E31+Parametry!B31/100*E32+Parametry!B31/100*E34+Parametry!B31/100*E36+Parametry!B31/100*E38+Parametry!B31/100*E39+Parametry!B31/100*E41+Parametry!B31/100*E42+Parametry!B31/100*E44+Parametry!B31/100*E48+Parametry!B31/100*E50+Parametry!B31/100*E52+Parametry!B31/100*E55</f>
        <v>0</v>
      </c>
    </row>
    <row r="2" spans="1:11" ht="15">
      <c r="A2" s="4" t="s">
        <v>59</v>
      </c>
      <c r="B2" s="4" t="s">
        <v>14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6" t="s">
        <v>60</v>
      </c>
      <c r="B3" s="6" t="s">
        <v>14</v>
      </c>
      <c r="C3" s="14"/>
      <c r="D3" s="14"/>
      <c r="E3" s="14"/>
      <c r="F3" s="14"/>
      <c r="G3" s="14"/>
      <c r="H3" s="14"/>
      <c r="I3" s="14"/>
      <c r="J3" s="3"/>
      <c r="K3" s="3"/>
    </row>
    <row r="4" spans="1:11" ht="15">
      <c r="A4" s="15" t="s">
        <v>61</v>
      </c>
      <c r="B4" s="15" t="s">
        <v>14</v>
      </c>
      <c r="C4" s="16"/>
      <c r="D4" s="16"/>
      <c r="E4" s="16"/>
      <c r="F4" s="16"/>
      <c r="G4" s="16"/>
      <c r="H4" s="16"/>
      <c r="I4" s="16"/>
      <c r="J4" s="3"/>
      <c r="K4" s="3"/>
    </row>
    <row r="5" spans="1:11" ht="15">
      <c r="A5" s="7" t="s">
        <v>62</v>
      </c>
      <c r="B5" s="7" t="s">
        <v>63</v>
      </c>
      <c r="C5" s="17">
        <v>4</v>
      </c>
      <c r="D5" s="17"/>
      <c r="E5" s="17">
        <f>C5*D5</f>
        <v>0</v>
      </c>
      <c r="F5" s="17"/>
      <c r="G5" s="17">
        <f>C5*F5</f>
        <v>0</v>
      </c>
      <c r="H5" s="17">
        <f>D5+F5</f>
        <v>0</v>
      </c>
      <c r="I5" s="17">
        <f>E5+G5</f>
        <v>0</v>
      </c>
      <c r="J5" s="3"/>
      <c r="K5" s="3"/>
    </row>
    <row r="6" spans="1:11" ht="15">
      <c r="A6" s="15" t="s">
        <v>64</v>
      </c>
      <c r="B6" s="15" t="s">
        <v>14</v>
      </c>
      <c r="C6" s="16"/>
      <c r="D6" s="16"/>
      <c r="E6" s="16"/>
      <c r="F6" s="16"/>
      <c r="G6" s="16"/>
      <c r="H6" s="16"/>
      <c r="I6" s="16"/>
      <c r="J6" s="3"/>
      <c r="K6" s="3"/>
    </row>
    <row r="7" spans="1:11" ht="15">
      <c r="A7" s="15" t="s">
        <v>164</v>
      </c>
      <c r="B7" s="15" t="s">
        <v>14</v>
      </c>
      <c r="C7" s="16"/>
      <c r="D7" s="16"/>
      <c r="E7" s="16"/>
      <c r="F7" s="16"/>
      <c r="G7" s="16"/>
      <c r="H7" s="16"/>
      <c r="I7" s="16"/>
      <c r="J7" s="3"/>
      <c r="K7" s="3"/>
    </row>
    <row r="8" spans="1:11" ht="15">
      <c r="A8" s="7" t="s">
        <v>65</v>
      </c>
      <c r="B8" s="7" t="s">
        <v>63</v>
      </c>
      <c r="C8" s="17">
        <v>4</v>
      </c>
      <c r="D8" s="17"/>
      <c r="E8" s="17">
        <f>C8*D8</f>
        <v>0</v>
      </c>
      <c r="F8" s="17"/>
      <c r="G8" s="17">
        <f>C8*F8</f>
        <v>0</v>
      </c>
      <c r="H8" s="17">
        <f>D8+F8</f>
        <v>0</v>
      </c>
      <c r="I8" s="17">
        <f>E8+G8</f>
        <v>0</v>
      </c>
      <c r="J8" s="3"/>
      <c r="K8" s="3"/>
    </row>
    <row r="9" spans="1:11" ht="15">
      <c r="A9" s="18" t="s">
        <v>66</v>
      </c>
      <c r="B9" s="18" t="s">
        <v>14</v>
      </c>
      <c r="C9" s="19"/>
      <c r="D9" s="19"/>
      <c r="E9" s="19"/>
      <c r="F9" s="19"/>
      <c r="G9" s="19"/>
      <c r="H9" s="19"/>
      <c r="I9" s="19"/>
      <c r="J9" s="3"/>
      <c r="K9" s="3"/>
    </row>
    <row r="10" spans="1:11" ht="15">
      <c r="A10" s="7" t="s">
        <v>67</v>
      </c>
      <c r="B10" s="7" t="s">
        <v>63</v>
      </c>
      <c r="C10" s="17">
        <v>4</v>
      </c>
      <c r="D10" s="17"/>
      <c r="E10" s="17">
        <f>C10*D10</f>
        <v>0</v>
      </c>
      <c r="F10" s="17"/>
      <c r="G10" s="17">
        <f>C10*F10</f>
        <v>0</v>
      </c>
      <c r="H10" s="17">
        <f>D10+F10</f>
        <v>0</v>
      </c>
      <c r="I10" s="17">
        <f>E10+G10</f>
        <v>0</v>
      </c>
      <c r="J10" s="3"/>
      <c r="K10" s="3"/>
    </row>
    <row r="11" spans="1:11" ht="15">
      <c r="A11" s="18" t="s">
        <v>68</v>
      </c>
      <c r="B11" s="18" t="s">
        <v>14</v>
      </c>
      <c r="C11" s="19"/>
      <c r="D11" s="19"/>
      <c r="E11" s="19"/>
      <c r="F11" s="19"/>
      <c r="G11" s="19"/>
      <c r="H11" s="19"/>
      <c r="I11" s="19"/>
      <c r="J11" s="3"/>
      <c r="K11" s="3"/>
    </row>
    <row r="12" spans="1:11" ht="15">
      <c r="A12" s="7" t="s">
        <v>69</v>
      </c>
      <c r="B12" s="7" t="s">
        <v>63</v>
      </c>
      <c r="C12" s="17">
        <v>12</v>
      </c>
      <c r="D12" s="17"/>
      <c r="E12" s="17">
        <f>C12*D12</f>
        <v>0</v>
      </c>
      <c r="F12" s="17"/>
      <c r="G12" s="17">
        <f>C12*F12</f>
        <v>0</v>
      </c>
      <c r="H12" s="17">
        <f>D12+F12</f>
        <v>0</v>
      </c>
      <c r="I12" s="17">
        <f>E12+G12</f>
        <v>0</v>
      </c>
      <c r="J12" s="3"/>
      <c r="K12" s="3"/>
    </row>
    <row r="13" spans="1:11" ht="15">
      <c r="A13" s="18" t="s">
        <v>70</v>
      </c>
      <c r="B13" s="18" t="s">
        <v>14</v>
      </c>
      <c r="C13" s="19"/>
      <c r="D13" s="19"/>
      <c r="E13" s="19"/>
      <c r="F13" s="19"/>
      <c r="G13" s="19"/>
      <c r="H13" s="19"/>
      <c r="I13" s="19"/>
      <c r="J13" s="3"/>
      <c r="K13" s="3"/>
    </row>
    <row r="14" spans="1:11" ht="15">
      <c r="A14" s="7" t="s">
        <v>71</v>
      </c>
      <c r="B14" s="7" t="s">
        <v>63</v>
      </c>
      <c r="C14" s="17">
        <v>12</v>
      </c>
      <c r="D14" s="17"/>
      <c r="E14" s="17">
        <f>C14*D14</f>
        <v>0</v>
      </c>
      <c r="F14" s="17"/>
      <c r="G14" s="17">
        <f>C14*F14</f>
        <v>0</v>
      </c>
      <c r="H14" s="17">
        <f>D14+F14</f>
        <v>0</v>
      </c>
      <c r="I14" s="17">
        <f>E14+G14</f>
        <v>0</v>
      </c>
      <c r="J14" s="3"/>
      <c r="K14" s="3"/>
    </row>
    <row r="15" spans="1:11" ht="15">
      <c r="A15" s="18" t="s">
        <v>72</v>
      </c>
      <c r="B15" s="18" t="s">
        <v>14</v>
      </c>
      <c r="C15" s="19"/>
      <c r="D15" s="19"/>
      <c r="E15" s="19"/>
      <c r="F15" s="19"/>
      <c r="G15" s="19"/>
      <c r="H15" s="19"/>
      <c r="I15" s="19"/>
      <c r="J15" s="3"/>
      <c r="K15" s="3"/>
    </row>
    <row r="16" spans="1:11" ht="15">
      <c r="A16" s="7" t="s">
        <v>84</v>
      </c>
      <c r="B16" s="7" t="s">
        <v>73</v>
      </c>
      <c r="C16" s="17">
        <v>260</v>
      </c>
      <c r="D16" s="17"/>
      <c r="E16" s="17">
        <f>C16*D16</f>
        <v>0</v>
      </c>
      <c r="F16" s="17"/>
      <c r="G16" s="17">
        <f>C16*F16</f>
        <v>0</v>
      </c>
      <c r="H16" s="17">
        <f>D16+F16</f>
        <v>0</v>
      </c>
      <c r="I16" s="17">
        <f>E16+G16</f>
        <v>0</v>
      </c>
      <c r="J16" s="3"/>
      <c r="K16" s="3"/>
    </row>
    <row r="17" spans="1:11" ht="15">
      <c r="A17" s="18" t="s">
        <v>74</v>
      </c>
      <c r="B17" s="18" t="s">
        <v>14</v>
      </c>
      <c r="C17" s="19"/>
      <c r="D17" s="19"/>
      <c r="E17" s="19"/>
      <c r="F17" s="19"/>
      <c r="G17" s="19"/>
      <c r="H17" s="19"/>
      <c r="I17" s="19"/>
      <c r="J17" s="3"/>
      <c r="K17" s="3"/>
    </row>
    <row r="18" spans="1:11" ht="15">
      <c r="A18" s="7" t="s">
        <v>75</v>
      </c>
      <c r="B18" s="7" t="s">
        <v>73</v>
      </c>
      <c r="C18" s="17">
        <v>120</v>
      </c>
      <c r="D18" s="17"/>
      <c r="E18" s="17">
        <f>C18*D18</f>
        <v>0</v>
      </c>
      <c r="F18" s="17"/>
      <c r="G18" s="17">
        <f>C18*F18</f>
        <v>0</v>
      </c>
      <c r="H18" s="17">
        <f>D18+F18</f>
        <v>0</v>
      </c>
      <c r="I18" s="17">
        <f>E18+G18</f>
        <v>0</v>
      </c>
      <c r="J18" s="3"/>
      <c r="K18" s="3"/>
    </row>
    <row r="19" spans="1:11" ht="15">
      <c r="A19" s="18" t="s">
        <v>76</v>
      </c>
      <c r="B19" s="18" t="s">
        <v>14</v>
      </c>
      <c r="C19" s="19"/>
      <c r="D19" s="19"/>
      <c r="E19" s="19"/>
      <c r="F19" s="19"/>
      <c r="G19" s="19"/>
      <c r="H19" s="19"/>
      <c r="I19" s="19"/>
      <c r="J19" s="3"/>
      <c r="K19" s="3"/>
    </row>
    <row r="20" spans="1:11" ht="15">
      <c r="A20" s="7" t="s">
        <v>77</v>
      </c>
      <c r="B20" s="7" t="s">
        <v>78</v>
      </c>
      <c r="C20" s="17">
        <v>4</v>
      </c>
      <c r="D20" s="17"/>
      <c r="E20" s="17">
        <f>C20*D20</f>
        <v>0</v>
      </c>
      <c r="F20" s="17"/>
      <c r="G20" s="17">
        <f>C20*F20</f>
        <v>0</v>
      </c>
      <c r="H20" s="17">
        <f>D20+F20</f>
        <v>0</v>
      </c>
      <c r="I20" s="17">
        <f>E20+G20</f>
        <v>0</v>
      </c>
      <c r="J20" s="3"/>
      <c r="K20" s="3"/>
    </row>
    <row r="21" spans="1:11" ht="15">
      <c r="A21" s="7" t="s">
        <v>79</v>
      </c>
      <c r="B21" s="7" t="s">
        <v>78</v>
      </c>
      <c r="C21" s="17">
        <v>4</v>
      </c>
      <c r="D21" s="17"/>
      <c r="E21" s="17">
        <f>C21*D21</f>
        <v>0</v>
      </c>
      <c r="F21" s="17"/>
      <c r="G21" s="17">
        <f>C21*F21</f>
        <v>0</v>
      </c>
      <c r="H21" s="17">
        <f>D21+F21</f>
        <v>0</v>
      </c>
      <c r="I21" s="17">
        <f>E21+G21</f>
        <v>0</v>
      </c>
      <c r="J21" s="3"/>
      <c r="K21" s="3"/>
    </row>
    <row r="22" spans="1:11" ht="15">
      <c r="A22" s="7" t="s">
        <v>80</v>
      </c>
      <c r="B22" s="7" t="s">
        <v>78</v>
      </c>
      <c r="C22" s="17">
        <v>4</v>
      </c>
      <c r="D22" s="17"/>
      <c r="E22" s="17">
        <f>C22*D22</f>
        <v>0</v>
      </c>
      <c r="F22" s="17"/>
      <c r="G22" s="17">
        <f>C22*F22</f>
        <v>0</v>
      </c>
      <c r="H22" s="17">
        <f>D22+F22</f>
        <v>0</v>
      </c>
      <c r="I22" s="17">
        <f>E22+G22</f>
        <v>0</v>
      </c>
      <c r="J22" s="3"/>
      <c r="K22" s="3"/>
    </row>
    <row r="23" spans="1:11" ht="15">
      <c r="A23" s="7" t="s">
        <v>14</v>
      </c>
      <c r="B23" s="7" t="s">
        <v>14</v>
      </c>
      <c r="C23" s="17"/>
      <c r="D23" s="17"/>
      <c r="E23" s="17"/>
      <c r="F23" s="17"/>
      <c r="G23" s="17"/>
      <c r="H23" s="17">
        <f>D23+F23</f>
        <v>0</v>
      </c>
      <c r="I23" s="17">
        <f>E23+G23</f>
        <v>0</v>
      </c>
      <c r="J23" s="3"/>
      <c r="K23" s="3"/>
    </row>
    <row r="24" spans="1:11" ht="15">
      <c r="A24" s="6" t="s">
        <v>81</v>
      </c>
      <c r="B24" s="6" t="s">
        <v>14</v>
      </c>
      <c r="C24" s="14"/>
      <c r="D24" s="14"/>
      <c r="E24" s="14">
        <f>SUM(E4:E23)</f>
        <v>0</v>
      </c>
      <c r="F24" s="14"/>
      <c r="G24" s="14">
        <f>SUM(G4:G23)</f>
        <v>0</v>
      </c>
      <c r="H24" s="14"/>
      <c r="I24" s="14">
        <f>SUM(I4:I23)</f>
        <v>0</v>
      </c>
      <c r="J24" s="3"/>
      <c r="K24" s="3"/>
    </row>
    <row r="25" spans="1:11" ht="15">
      <c r="A25" s="18" t="s">
        <v>82</v>
      </c>
      <c r="B25" s="18" t="s">
        <v>14</v>
      </c>
      <c r="C25" s="19"/>
      <c r="D25" s="19"/>
      <c r="E25" s="19"/>
      <c r="F25" s="19"/>
      <c r="G25" s="19"/>
      <c r="H25" s="19"/>
      <c r="I25" s="19"/>
      <c r="J25" s="3"/>
      <c r="K25" s="3"/>
    </row>
    <row r="26" spans="1:11" ht="15">
      <c r="A26" s="7" t="s">
        <v>83</v>
      </c>
      <c r="B26" s="7" t="s">
        <v>73</v>
      </c>
      <c r="C26" s="17">
        <v>305</v>
      </c>
      <c r="D26" s="17"/>
      <c r="E26" s="17">
        <f>C26*D26</f>
        <v>0</v>
      </c>
      <c r="F26" s="17"/>
      <c r="G26" s="17">
        <f>C26*F26</f>
        <v>0</v>
      </c>
      <c r="H26" s="17">
        <f>D26+F26</f>
        <v>0</v>
      </c>
      <c r="I26" s="17">
        <f>E26+G26</f>
        <v>0</v>
      </c>
      <c r="J26" s="3"/>
      <c r="K26" s="3"/>
    </row>
    <row r="27" spans="1:11" ht="15">
      <c r="A27" s="18" t="s">
        <v>72</v>
      </c>
      <c r="B27" s="18" t="s">
        <v>14</v>
      </c>
      <c r="C27" s="19"/>
      <c r="D27" s="19"/>
      <c r="E27" s="19"/>
      <c r="F27" s="19"/>
      <c r="G27" s="19"/>
      <c r="H27" s="19"/>
      <c r="I27" s="19"/>
      <c r="J27" s="3"/>
      <c r="K27" s="3"/>
    </row>
    <row r="28" spans="1:11" ht="15">
      <c r="A28" s="7" t="s">
        <v>165</v>
      </c>
      <c r="B28" s="7" t="s">
        <v>73</v>
      </c>
      <c r="C28" s="17">
        <v>330</v>
      </c>
      <c r="D28" s="17"/>
      <c r="E28" s="17">
        <f>C28*D28</f>
        <v>0</v>
      </c>
      <c r="F28" s="17"/>
      <c r="G28" s="17">
        <f>C28*F28</f>
        <v>0</v>
      </c>
      <c r="H28" s="17">
        <f>D28+F28</f>
        <v>0</v>
      </c>
      <c r="I28" s="17">
        <f>E28+G28</f>
        <v>0</v>
      </c>
      <c r="J28" s="3"/>
      <c r="K28" s="3"/>
    </row>
    <row r="29" spans="1:11" ht="15">
      <c r="A29" s="18" t="s">
        <v>74</v>
      </c>
      <c r="B29" s="18" t="s">
        <v>14</v>
      </c>
      <c r="C29" s="19"/>
      <c r="D29" s="19"/>
      <c r="E29" s="19"/>
      <c r="F29" s="19"/>
      <c r="G29" s="19"/>
      <c r="H29" s="19"/>
      <c r="I29" s="19"/>
      <c r="J29" s="3"/>
      <c r="K29" s="3"/>
    </row>
    <row r="30" spans="1:11" ht="15">
      <c r="A30" s="18" t="s">
        <v>85</v>
      </c>
      <c r="B30" s="18" t="s">
        <v>14</v>
      </c>
      <c r="C30" s="19"/>
      <c r="D30" s="19"/>
      <c r="E30" s="19"/>
      <c r="F30" s="19"/>
      <c r="G30" s="19"/>
      <c r="H30" s="19"/>
      <c r="I30" s="19"/>
      <c r="J30" s="3"/>
      <c r="K30" s="3"/>
    </row>
    <row r="31" spans="1:11" ht="15">
      <c r="A31" s="7" t="s">
        <v>86</v>
      </c>
      <c r="B31" s="7" t="s">
        <v>73</v>
      </c>
      <c r="C31" s="17">
        <v>145</v>
      </c>
      <c r="D31" s="17"/>
      <c r="E31" s="17">
        <f>C31*D31</f>
        <v>0</v>
      </c>
      <c r="F31" s="17"/>
      <c r="G31" s="17">
        <f>C31*F31</f>
        <v>0</v>
      </c>
      <c r="H31" s="17">
        <f>D31+F31</f>
        <v>0</v>
      </c>
      <c r="I31" s="17">
        <f>E31+G31</f>
        <v>0</v>
      </c>
      <c r="J31" s="3"/>
      <c r="K31" s="3"/>
    </row>
    <row r="32" spans="1:11" ht="15">
      <c r="A32" s="7" t="s">
        <v>87</v>
      </c>
      <c r="B32" s="7" t="s">
        <v>63</v>
      </c>
      <c r="C32" s="17">
        <v>4</v>
      </c>
      <c r="D32" s="17"/>
      <c r="E32" s="17">
        <f>C32*D32</f>
        <v>0</v>
      </c>
      <c r="F32" s="17"/>
      <c r="G32" s="17">
        <f>C32*F32</f>
        <v>0</v>
      </c>
      <c r="H32" s="17">
        <f>D32+F32</f>
        <v>0</v>
      </c>
      <c r="I32" s="17">
        <f>E32+G32</f>
        <v>0</v>
      </c>
      <c r="J32" s="3"/>
      <c r="K32" s="3"/>
    </row>
    <row r="33" spans="1:11" ht="15">
      <c r="A33" s="18" t="s">
        <v>68</v>
      </c>
      <c r="B33" s="18" t="s">
        <v>14</v>
      </c>
      <c r="C33" s="19"/>
      <c r="D33" s="19"/>
      <c r="E33" s="19"/>
      <c r="F33" s="19"/>
      <c r="G33" s="19"/>
      <c r="H33" s="19"/>
      <c r="I33" s="19"/>
      <c r="J33" s="3"/>
      <c r="K33" s="3"/>
    </row>
    <row r="34" spans="1:11" ht="15">
      <c r="A34" s="7" t="s">
        <v>69</v>
      </c>
      <c r="B34" s="7" t="s">
        <v>63</v>
      </c>
      <c r="C34" s="17">
        <v>12</v>
      </c>
      <c r="D34" s="17"/>
      <c r="E34" s="17">
        <f>C34*D34</f>
        <v>0</v>
      </c>
      <c r="F34" s="17"/>
      <c r="G34" s="17">
        <f>C34*F34</f>
        <v>0</v>
      </c>
      <c r="H34" s="17">
        <f>D34+F34</f>
        <v>0</v>
      </c>
      <c r="I34" s="17">
        <f>E34+G34</f>
        <v>0</v>
      </c>
      <c r="J34" s="3"/>
      <c r="K34" s="3"/>
    </row>
    <row r="35" spans="1:11" ht="15">
      <c r="A35" s="18" t="s">
        <v>70</v>
      </c>
      <c r="B35" s="18" t="s">
        <v>14</v>
      </c>
      <c r="C35" s="19"/>
      <c r="D35" s="19"/>
      <c r="E35" s="19"/>
      <c r="F35" s="19"/>
      <c r="G35" s="19"/>
      <c r="H35" s="19"/>
      <c r="I35" s="19"/>
      <c r="J35" s="3"/>
      <c r="K35" s="3"/>
    </row>
    <row r="36" spans="1:11" ht="15">
      <c r="A36" s="7" t="s">
        <v>71</v>
      </c>
      <c r="B36" s="7" t="s">
        <v>63</v>
      </c>
      <c r="C36" s="17">
        <v>12</v>
      </c>
      <c r="D36" s="17"/>
      <c r="E36" s="17">
        <f>C36*D36</f>
        <v>0</v>
      </c>
      <c r="F36" s="17"/>
      <c r="G36" s="17">
        <f>C36*F36</f>
        <v>0</v>
      </c>
      <c r="H36" s="17">
        <f>D36+F36</f>
        <v>0</v>
      </c>
      <c r="I36" s="17">
        <f>E36+G36</f>
        <v>0</v>
      </c>
      <c r="J36" s="3"/>
      <c r="K36" s="3"/>
    </row>
    <row r="37" spans="1:11" ht="15">
      <c r="A37" s="18" t="s">
        <v>88</v>
      </c>
      <c r="B37" s="18" t="s">
        <v>14</v>
      </c>
      <c r="C37" s="19"/>
      <c r="D37" s="19"/>
      <c r="E37" s="19"/>
      <c r="F37" s="19"/>
      <c r="G37" s="19"/>
      <c r="H37" s="19"/>
      <c r="I37" s="19"/>
      <c r="J37" s="3"/>
      <c r="K37" s="3"/>
    </row>
    <row r="38" spans="1:11" ht="15">
      <c r="A38" s="7" t="s">
        <v>89</v>
      </c>
      <c r="B38" s="7" t="s">
        <v>73</v>
      </c>
      <c r="C38" s="17">
        <v>170</v>
      </c>
      <c r="D38" s="17"/>
      <c r="E38" s="17">
        <f>C38*D38</f>
        <v>0</v>
      </c>
      <c r="F38" s="17"/>
      <c r="G38" s="17">
        <f>C38*F38</f>
        <v>0</v>
      </c>
      <c r="H38" s="17">
        <f>D38+F38</f>
        <v>0</v>
      </c>
      <c r="I38" s="17">
        <f>E38+G38</f>
        <v>0</v>
      </c>
      <c r="J38" s="3"/>
      <c r="K38" s="3"/>
    </row>
    <row r="39" spans="1:11" ht="15">
      <c r="A39" s="7" t="s">
        <v>90</v>
      </c>
      <c r="B39" s="7" t="s">
        <v>73</v>
      </c>
      <c r="C39" s="17">
        <v>30</v>
      </c>
      <c r="D39" s="17"/>
      <c r="E39" s="17">
        <f>C39*D39</f>
        <v>0</v>
      </c>
      <c r="F39" s="17"/>
      <c r="G39" s="17">
        <f>C39*F39</f>
        <v>0</v>
      </c>
      <c r="H39" s="17">
        <f>D39+F39</f>
        <v>0</v>
      </c>
      <c r="I39" s="17">
        <f>E39+G39</f>
        <v>0</v>
      </c>
      <c r="J39" s="3"/>
      <c r="K39" s="3"/>
    </row>
    <row r="40" spans="1:11" ht="15">
      <c r="A40" s="18" t="s">
        <v>91</v>
      </c>
      <c r="B40" s="18" t="s">
        <v>14</v>
      </c>
      <c r="C40" s="19"/>
      <c r="D40" s="19"/>
      <c r="E40" s="19"/>
      <c r="F40" s="19"/>
      <c r="G40" s="19"/>
      <c r="H40" s="19"/>
      <c r="I40" s="19"/>
      <c r="J40" s="3"/>
      <c r="K40" s="3"/>
    </row>
    <row r="41" spans="1:11" ht="15">
      <c r="A41" s="7" t="s">
        <v>92</v>
      </c>
      <c r="B41" s="7" t="s">
        <v>63</v>
      </c>
      <c r="C41" s="17">
        <v>4</v>
      </c>
      <c r="D41" s="17"/>
      <c r="E41" s="17">
        <f>C41*D41</f>
        <v>0</v>
      </c>
      <c r="F41" s="17"/>
      <c r="G41" s="17">
        <f>C41*F41</f>
        <v>0</v>
      </c>
      <c r="H41" s="17">
        <f>D41+F41</f>
        <v>0</v>
      </c>
      <c r="I41" s="17">
        <f>E41+G41</f>
        <v>0</v>
      </c>
      <c r="J41" s="3"/>
      <c r="K41" s="3"/>
    </row>
    <row r="42" spans="1:11" ht="15">
      <c r="A42" s="7" t="s">
        <v>93</v>
      </c>
      <c r="B42" s="7" t="s">
        <v>63</v>
      </c>
      <c r="C42" s="17">
        <v>10</v>
      </c>
      <c r="D42" s="17"/>
      <c r="E42" s="17">
        <f>C42*D42</f>
        <v>0</v>
      </c>
      <c r="F42" s="17"/>
      <c r="G42" s="17">
        <f>C42*F42</f>
        <v>0</v>
      </c>
      <c r="H42" s="17">
        <f>D42+F42</f>
        <v>0</v>
      </c>
      <c r="I42" s="17">
        <f>E42+G42</f>
        <v>0</v>
      </c>
      <c r="J42" s="3"/>
      <c r="K42" s="3"/>
    </row>
    <row r="43" spans="1:11" ht="15">
      <c r="A43" s="18" t="s">
        <v>94</v>
      </c>
      <c r="B43" s="18" t="s">
        <v>14</v>
      </c>
      <c r="C43" s="19"/>
      <c r="D43" s="19"/>
      <c r="E43" s="19"/>
      <c r="F43" s="19"/>
      <c r="G43" s="19"/>
      <c r="H43" s="19"/>
      <c r="I43" s="19"/>
      <c r="J43" s="3"/>
      <c r="K43" s="3"/>
    </row>
    <row r="44" spans="1:11" ht="15">
      <c r="A44" s="7" t="s">
        <v>95</v>
      </c>
      <c r="B44" s="7" t="s">
        <v>63</v>
      </c>
      <c r="C44" s="17">
        <v>4</v>
      </c>
      <c r="D44" s="17"/>
      <c r="E44" s="17">
        <f>C44*D44</f>
        <v>0</v>
      </c>
      <c r="F44" s="17"/>
      <c r="G44" s="17">
        <f>C44*F44</f>
        <v>0</v>
      </c>
      <c r="H44" s="17">
        <f>D44+F44</f>
        <v>0</v>
      </c>
      <c r="I44" s="17">
        <f>E44+G44</f>
        <v>0</v>
      </c>
      <c r="J44" s="3"/>
      <c r="K44" s="3"/>
    </row>
    <row r="45" spans="1:11" ht="15">
      <c r="A45" s="18" t="s">
        <v>96</v>
      </c>
      <c r="B45" s="18" t="s">
        <v>14</v>
      </c>
      <c r="C45" s="19"/>
      <c r="D45" s="19"/>
      <c r="E45" s="19"/>
      <c r="F45" s="19"/>
      <c r="G45" s="19"/>
      <c r="H45" s="19"/>
      <c r="I45" s="19"/>
      <c r="J45" s="3"/>
      <c r="K45" s="3"/>
    </row>
    <row r="46" spans="1:11" ht="15">
      <c r="A46" s="18" t="s">
        <v>97</v>
      </c>
      <c r="B46" s="18" t="s">
        <v>14</v>
      </c>
      <c r="C46" s="19"/>
      <c r="D46" s="19"/>
      <c r="E46" s="19"/>
      <c r="F46" s="19"/>
      <c r="G46" s="19"/>
      <c r="H46" s="19"/>
      <c r="I46" s="19"/>
      <c r="J46" s="3"/>
      <c r="K46" s="3"/>
    </row>
    <row r="47" spans="1:11" ht="15">
      <c r="A47" s="18" t="s">
        <v>98</v>
      </c>
      <c r="B47" s="18" t="s">
        <v>14</v>
      </c>
      <c r="C47" s="19"/>
      <c r="D47" s="19"/>
      <c r="E47" s="19"/>
      <c r="F47" s="19"/>
      <c r="G47" s="19"/>
      <c r="H47" s="19"/>
      <c r="I47" s="19"/>
      <c r="J47" s="3"/>
      <c r="K47" s="3"/>
    </row>
    <row r="48" spans="1:11" ht="15">
      <c r="A48" s="7" t="s">
        <v>99</v>
      </c>
      <c r="B48" s="7" t="s">
        <v>63</v>
      </c>
      <c r="C48" s="17">
        <v>4</v>
      </c>
      <c r="D48" s="17"/>
      <c r="E48" s="17">
        <f>C48*D48</f>
        <v>0</v>
      </c>
      <c r="F48" s="17"/>
      <c r="G48" s="17">
        <f>C48*F48</f>
        <v>0</v>
      </c>
      <c r="H48" s="17">
        <f>D48+F48</f>
        <v>0</v>
      </c>
      <c r="I48" s="17">
        <f>E48+G48</f>
        <v>0</v>
      </c>
      <c r="J48" s="3"/>
      <c r="K48" s="3"/>
    </row>
    <row r="49" spans="1:11" ht="15">
      <c r="A49" s="18" t="s">
        <v>100</v>
      </c>
      <c r="B49" s="18" t="s">
        <v>14</v>
      </c>
      <c r="C49" s="19"/>
      <c r="D49" s="19"/>
      <c r="E49" s="19"/>
      <c r="F49" s="19"/>
      <c r="G49" s="19"/>
      <c r="H49" s="19"/>
      <c r="I49" s="19"/>
      <c r="J49" s="3"/>
      <c r="K49" s="3"/>
    </row>
    <row r="50" spans="1:11" ht="15">
      <c r="A50" s="7" t="s">
        <v>166</v>
      </c>
      <c r="B50" s="7" t="s">
        <v>63</v>
      </c>
      <c r="C50" s="17">
        <v>4</v>
      </c>
      <c r="D50" s="17"/>
      <c r="E50" s="17">
        <f>C50*D50</f>
        <v>0</v>
      </c>
      <c r="F50" s="17"/>
      <c r="G50" s="17">
        <f>C50*F50</f>
        <v>0</v>
      </c>
      <c r="H50" s="17">
        <f>D50+F50</f>
        <v>0</v>
      </c>
      <c r="I50" s="17">
        <f>E50+G50</f>
        <v>0</v>
      </c>
      <c r="J50" s="3"/>
      <c r="K50" s="3"/>
    </row>
    <row r="51" spans="1:11" ht="15">
      <c r="A51" s="18" t="s">
        <v>101</v>
      </c>
      <c r="B51" s="18" t="s">
        <v>14</v>
      </c>
      <c r="C51" s="19"/>
      <c r="D51" s="19"/>
      <c r="E51" s="19"/>
      <c r="F51" s="19"/>
      <c r="G51" s="19"/>
      <c r="H51" s="19"/>
      <c r="I51" s="19"/>
      <c r="J51" s="3"/>
      <c r="K51" s="3"/>
    </row>
    <row r="52" spans="1:11" ht="15">
      <c r="A52" s="7" t="s">
        <v>102</v>
      </c>
      <c r="B52" s="7" t="s">
        <v>63</v>
      </c>
      <c r="C52" s="17">
        <v>4</v>
      </c>
      <c r="D52" s="17"/>
      <c r="E52" s="17">
        <f>C52*D52</f>
        <v>0</v>
      </c>
      <c r="F52" s="17"/>
      <c r="G52" s="17">
        <f>C52*F52</f>
        <v>0</v>
      </c>
      <c r="H52" s="17">
        <f>D52+F52</f>
        <v>0</v>
      </c>
      <c r="I52" s="17">
        <f>E52+G52</f>
        <v>0</v>
      </c>
      <c r="J52" s="3"/>
      <c r="K52" s="3"/>
    </row>
    <row r="53" spans="1:11" ht="15">
      <c r="A53" s="18" t="s">
        <v>103</v>
      </c>
      <c r="B53" s="18" t="s">
        <v>14</v>
      </c>
      <c r="C53" s="19"/>
      <c r="D53" s="19"/>
      <c r="E53" s="19"/>
      <c r="F53" s="19"/>
      <c r="G53" s="19"/>
      <c r="H53" s="19"/>
      <c r="I53" s="19"/>
      <c r="J53" s="3"/>
      <c r="K53" s="3"/>
    </row>
    <row r="54" spans="1:11" ht="15">
      <c r="A54" s="18" t="s">
        <v>104</v>
      </c>
      <c r="B54" s="18" t="s">
        <v>14</v>
      </c>
      <c r="C54" s="19"/>
      <c r="D54" s="19"/>
      <c r="E54" s="19"/>
      <c r="F54" s="19"/>
      <c r="G54" s="19"/>
      <c r="H54" s="19"/>
      <c r="I54" s="19"/>
      <c r="J54" s="3"/>
      <c r="K54" s="3"/>
    </row>
    <row r="55" spans="1:11" ht="15">
      <c r="A55" s="7" t="s">
        <v>105</v>
      </c>
      <c r="B55" s="7" t="s">
        <v>63</v>
      </c>
      <c r="C55" s="17">
        <v>4</v>
      </c>
      <c r="D55" s="17"/>
      <c r="E55" s="17">
        <f>C55*D55</f>
        <v>0</v>
      </c>
      <c r="F55" s="17"/>
      <c r="G55" s="17">
        <f>C55*F55</f>
        <v>0</v>
      </c>
      <c r="H55" s="17">
        <f>D55+F55</f>
        <v>0</v>
      </c>
      <c r="I55" s="17">
        <f>E55+G55</f>
        <v>0</v>
      </c>
      <c r="J55" s="3"/>
      <c r="K55" s="3"/>
    </row>
    <row r="56" spans="1:11" ht="15">
      <c r="A56" s="18" t="s">
        <v>76</v>
      </c>
      <c r="B56" s="18" t="s">
        <v>14</v>
      </c>
      <c r="C56" s="19"/>
      <c r="D56" s="19"/>
      <c r="E56" s="19"/>
      <c r="F56" s="19"/>
      <c r="G56" s="19"/>
      <c r="H56" s="19"/>
      <c r="I56" s="19"/>
      <c r="J56" s="3"/>
      <c r="K56" s="3"/>
    </row>
    <row r="57" spans="1:11" ht="15">
      <c r="A57" s="7" t="s">
        <v>106</v>
      </c>
      <c r="B57" s="7" t="s">
        <v>78</v>
      </c>
      <c r="C57" s="17">
        <v>4</v>
      </c>
      <c r="D57" s="17"/>
      <c r="E57" s="17">
        <f>C57*D57</f>
        <v>0</v>
      </c>
      <c r="F57" s="17"/>
      <c r="G57" s="17">
        <f>C57*F57</f>
        <v>0</v>
      </c>
      <c r="H57" s="17">
        <f>D57+F57</f>
        <v>0</v>
      </c>
      <c r="I57" s="17">
        <f>E57+G57</f>
        <v>0</v>
      </c>
      <c r="J57" s="3"/>
      <c r="K57" s="3"/>
    </row>
    <row r="58" spans="1:11" ht="15">
      <c r="A58" s="7" t="s">
        <v>107</v>
      </c>
      <c r="B58" s="7" t="s">
        <v>78</v>
      </c>
      <c r="C58" s="17">
        <v>4</v>
      </c>
      <c r="D58" s="17"/>
      <c r="E58" s="17">
        <f>C58*D58</f>
        <v>0</v>
      </c>
      <c r="F58" s="17"/>
      <c r="G58" s="17">
        <f>C58*F58</f>
        <v>0</v>
      </c>
      <c r="H58" s="17">
        <f>D58+F58</f>
        <v>0</v>
      </c>
      <c r="I58" s="17">
        <f>E58+G58</f>
        <v>0</v>
      </c>
      <c r="J58" s="3"/>
      <c r="K58" s="3"/>
    </row>
    <row r="59" spans="1:11" ht="15">
      <c r="A59" s="7" t="s">
        <v>108</v>
      </c>
      <c r="B59" s="7" t="s">
        <v>78</v>
      </c>
      <c r="C59" s="17">
        <v>4</v>
      </c>
      <c r="D59" s="17"/>
      <c r="E59" s="17">
        <f>C59*D59</f>
        <v>0</v>
      </c>
      <c r="F59" s="17"/>
      <c r="G59" s="17">
        <f>C59*F59</f>
        <v>0</v>
      </c>
      <c r="H59" s="17">
        <f>D59+F59</f>
        <v>0</v>
      </c>
      <c r="I59" s="17">
        <f>E59+G59</f>
        <v>0</v>
      </c>
      <c r="J59" s="3"/>
      <c r="K59" s="3"/>
    </row>
    <row r="60" spans="1:11" ht="15">
      <c r="A60" s="7" t="s">
        <v>79</v>
      </c>
      <c r="B60" s="7" t="s">
        <v>78</v>
      </c>
      <c r="C60" s="17">
        <v>4</v>
      </c>
      <c r="D60" s="17"/>
      <c r="E60" s="17">
        <f>C60*D60</f>
        <v>0</v>
      </c>
      <c r="F60" s="17"/>
      <c r="G60" s="17">
        <f>C60*F60</f>
        <v>0</v>
      </c>
      <c r="H60" s="17">
        <f>D60+F60</f>
        <v>0</v>
      </c>
      <c r="I60" s="17">
        <f>E60+G60</f>
        <v>0</v>
      </c>
      <c r="J60" s="3"/>
      <c r="K60" s="3"/>
    </row>
    <row r="61" spans="1:11" ht="15">
      <c r="A61" s="7" t="s">
        <v>80</v>
      </c>
      <c r="B61" s="7" t="s">
        <v>78</v>
      </c>
      <c r="C61" s="17">
        <v>4</v>
      </c>
      <c r="D61" s="17"/>
      <c r="E61" s="17">
        <f>C61*D61</f>
        <v>0</v>
      </c>
      <c r="F61" s="17"/>
      <c r="G61" s="17">
        <f>C61*F61</f>
        <v>0</v>
      </c>
      <c r="H61" s="17">
        <f>D61+F61</f>
        <v>0</v>
      </c>
      <c r="I61" s="17">
        <f>E61+G61</f>
        <v>0</v>
      </c>
      <c r="J61" s="3"/>
      <c r="K61" s="3"/>
    </row>
    <row r="62" spans="1:11" ht="15">
      <c r="A62" s="18" t="s">
        <v>109</v>
      </c>
      <c r="B62" s="18" t="s">
        <v>14</v>
      </c>
      <c r="C62" s="19"/>
      <c r="D62" s="19"/>
      <c r="E62" s="19"/>
      <c r="F62" s="19"/>
      <c r="G62" s="19"/>
      <c r="H62" s="19"/>
      <c r="I62" s="19"/>
      <c r="J62" s="3"/>
      <c r="K62" s="3"/>
    </row>
    <row r="63" spans="1:11" ht="15">
      <c r="A63" s="7" t="s">
        <v>110</v>
      </c>
      <c r="B63" s="7" t="s">
        <v>78</v>
      </c>
      <c r="C63" s="17">
        <v>4</v>
      </c>
      <c r="D63" s="17"/>
      <c r="E63" s="17">
        <f>C63*D63</f>
        <v>0</v>
      </c>
      <c r="F63" s="17"/>
      <c r="G63" s="17">
        <f>C63*F63</f>
        <v>0</v>
      </c>
      <c r="H63" s="17">
        <f>D63+F63</f>
        <v>0</v>
      </c>
      <c r="I63" s="17">
        <f>E63+G63</f>
        <v>0</v>
      </c>
      <c r="J63" s="3"/>
      <c r="K63" s="3"/>
    </row>
    <row r="64" spans="1:11" ht="15">
      <c r="A64" s="18" t="s">
        <v>111</v>
      </c>
      <c r="B64" s="18" t="s">
        <v>14</v>
      </c>
      <c r="C64" s="19"/>
      <c r="D64" s="19"/>
      <c r="E64" s="19"/>
      <c r="F64" s="19"/>
      <c r="G64" s="19"/>
      <c r="H64" s="19"/>
      <c r="I64" s="19"/>
      <c r="J64" s="3"/>
      <c r="K64" s="3"/>
    </row>
    <row r="65" spans="1:11" ht="15">
      <c r="A65" s="18" t="s">
        <v>112</v>
      </c>
      <c r="B65" s="18" t="s">
        <v>14</v>
      </c>
      <c r="C65" s="19"/>
      <c r="D65" s="19"/>
      <c r="E65" s="19"/>
      <c r="F65" s="19"/>
      <c r="G65" s="19"/>
      <c r="H65" s="19"/>
      <c r="I65" s="19"/>
      <c r="J65" s="3"/>
      <c r="K65" s="3"/>
    </row>
    <row r="66" spans="1:11" ht="15">
      <c r="A66" s="7" t="s">
        <v>113</v>
      </c>
      <c r="B66" s="7" t="s">
        <v>78</v>
      </c>
      <c r="C66" s="17">
        <v>8</v>
      </c>
      <c r="D66" s="17"/>
      <c r="E66" s="17">
        <f>C66*D66</f>
        <v>0</v>
      </c>
      <c r="F66" s="17"/>
      <c r="G66" s="17">
        <f>C66*F66</f>
        <v>0</v>
      </c>
      <c r="H66" s="17">
        <f>D66+F66</f>
        <v>0</v>
      </c>
      <c r="I66" s="17">
        <f>E66+G66</f>
        <v>0</v>
      </c>
      <c r="J66" s="3"/>
      <c r="K66" s="3"/>
    </row>
    <row r="67" spans="1:11" ht="15">
      <c r="A67" s="7" t="s">
        <v>14</v>
      </c>
      <c r="B67" s="7" t="s">
        <v>14</v>
      </c>
      <c r="C67" s="17"/>
      <c r="D67" s="17"/>
      <c r="E67" s="17"/>
      <c r="F67" s="17"/>
      <c r="G67" s="17"/>
      <c r="H67" s="17">
        <f>D67+F67</f>
        <v>0</v>
      </c>
      <c r="I67" s="17">
        <f>E67+G67</f>
        <v>0</v>
      </c>
      <c r="J67" s="3"/>
      <c r="K67" s="3"/>
    </row>
    <row r="68" spans="1:11" ht="15">
      <c r="A68" s="18" t="s">
        <v>114</v>
      </c>
      <c r="B68" s="18" t="s">
        <v>14</v>
      </c>
      <c r="C68" s="19"/>
      <c r="D68" s="19"/>
      <c r="E68" s="19"/>
      <c r="F68" s="19"/>
      <c r="G68" s="19"/>
      <c r="H68" s="19"/>
      <c r="I68" s="19"/>
      <c r="J68" s="3"/>
      <c r="K68" s="3"/>
    </row>
    <row r="69" spans="1:11" ht="15">
      <c r="A69" s="7" t="s">
        <v>115</v>
      </c>
      <c r="B69" s="7" t="s">
        <v>116</v>
      </c>
      <c r="C69" s="17">
        <v>2</v>
      </c>
      <c r="D69" s="17"/>
      <c r="E69" s="17">
        <f>C69*D69</f>
        <v>0</v>
      </c>
      <c r="F69" s="17"/>
      <c r="G69" s="17">
        <f>C69*F69</f>
        <v>0</v>
      </c>
      <c r="H69" s="17">
        <f>D69+F69</f>
        <v>0</v>
      </c>
      <c r="I69" s="17">
        <f>E69+G69</f>
        <v>0</v>
      </c>
      <c r="J69" s="3"/>
      <c r="K69" s="3"/>
    </row>
    <row r="70" spans="1:11" ht="15">
      <c r="A70" s="7" t="s">
        <v>117</v>
      </c>
      <c r="B70" s="7" t="s">
        <v>63</v>
      </c>
      <c r="C70" s="17">
        <v>10</v>
      </c>
      <c r="D70" s="17"/>
      <c r="E70" s="17">
        <f>C70*D70</f>
        <v>0</v>
      </c>
      <c r="F70" s="17"/>
      <c r="G70" s="17">
        <f>C70*F70</f>
        <v>0</v>
      </c>
      <c r="H70" s="17">
        <f>D70+F70</f>
        <v>0</v>
      </c>
      <c r="I70" s="17">
        <f>E70+G70</f>
        <v>0</v>
      </c>
      <c r="J70" s="3"/>
      <c r="K70" s="3"/>
    </row>
    <row r="71" spans="1:11" ht="15">
      <c r="A71" s="7" t="s">
        <v>14</v>
      </c>
      <c r="B71" s="7" t="s">
        <v>14</v>
      </c>
      <c r="C71" s="17"/>
      <c r="D71" s="17"/>
      <c r="E71" s="17"/>
      <c r="F71" s="17"/>
      <c r="G71" s="17"/>
      <c r="H71" s="17">
        <f>D71+F71</f>
        <v>0</v>
      </c>
      <c r="I71" s="17">
        <f>E71+G71</f>
        <v>0</v>
      </c>
      <c r="J71" s="3"/>
      <c r="K71" s="3"/>
    </row>
    <row r="72" spans="1:11" ht="15">
      <c r="A72" s="7" t="s">
        <v>118</v>
      </c>
      <c r="B72" s="7" t="s">
        <v>14</v>
      </c>
      <c r="C72" s="17"/>
      <c r="D72" s="17"/>
      <c r="E72" s="17">
        <f>L1+Parametry!B31/100*E57+Parametry!B31/100*E58+Parametry!B31/100*E59+Parametry!B31/100*E60+Parametry!B31/100*E61+Parametry!B31/100*E63+Parametry!B31/100*E66+Parametry!B31/100*E69+Parametry!B31/100*E70</f>
        <v>0</v>
      </c>
      <c r="F72" s="17"/>
      <c r="G72" s="17"/>
      <c r="H72" s="17">
        <f>D72+F72</f>
        <v>0</v>
      </c>
      <c r="I72" s="17">
        <f>E72+G72</f>
        <v>0</v>
      </c>
      <c r="J72" s="3"/>
      <c r="K72" s="3"/>
    </row>
    <row r="73" spans="1:11" ht="15">
      <c r="A73" s="4" t="s">
        <v>119</v>
      </c>
      <c r="B73" s="4" t="s">
        <v>14</v>
      </c>
      <c r="C73" s="13"/>
      <c r="D73" s="13"/>
      <c r="E73" s="13">
        <f>SUM(E3:E23,E25:E72)</f>
        <v>0</v>
      </c>
      <c r="F73" s="13"/>
      <c r="G73" s="13">
        <f>SUM(G3:G23,G25:G72)</f>
        <v>0</v>
      </c>
      <c r="H73" s="13"/>
      <c r="I73" s="13">
        <f>SUM(I3:I23,I25:I72)</f>
        <v>0</v>
      </c>
      <c r="J73" s="3"/>
      <c r="K73" s="3"/>
    </row>
    <row r="74" spans="1:11" ht="15">
      <c r="A74" s="4" t="s">
        <v>120</v>
      </c>
      <c r="B74" s="4" t="s">
        <v>14</v>
      </c>
      <c r="C74" s="13"/>
      <c r="D74" s="13"/>
      <c r="E74" s="13"/>
      <c r="F74" s="13"/>
      <c r="G74" s="13"/>
      <c r="H74" s="13"/>
      <c r="I74" s="13"/>
      <c r="J74" s="3"/>
      <c r="K74" s="3"/>
    </row>
    <row r="75" spans="1:11" ht="15">
      <c r="A75" s="18" t="s">
        <v>121</v>
      </c>
      <c r="B75" s="18" t="s">
        <v>14</v>
      </c>
      <c r="C75" s="19"/>
      <c r="D75" s="19"/>
      <c r="E75" s="19"/>
      <c r="F75" s="19"/>
      <c r="G75" s="19"/>
      <c r="H75" s="19"/>
      <c r="I75" s="19"/>
      <c r="J75" s="3"/>
      <c r="K75" s="3"/>
    </row>
    <row r="76" spans="1:11" ht="15">
      <c r="A76" s="7" t="s">
        <v>122</v>
      </c>
      <c r="B76" s="7" t="s">
        <v>73</v>
      </c>
      <c r="C76" s="17">
        <v>20</v>
      </c>
      <c r="D76" s="17"/>
      <c r="E76" s="17">
        <f>C76*D76</f>
        <v>0</v>
      </c>
      <c r="F76" s="17"/>
      <c r="G76" s="17">
        <f>C76*F76</f>
        <v>0</v>
      </c>
      <c r="H76" s="17">
        <f>D76+F76</f>
        <v>0</v>
      </c>
      <c r="I76" s="17">
        <f>E76+G76</f>
        <v>0</v>
      </c>
      <c r="J76" s="3"/>
      <c r="K76" s="3"/>
    </row>
    <row r="77" spans="1:11" ht="15">
      <c r="A77" s="18" t="s">
        <v>123</v>
      </c>
      <c r="B77" s="18" t="s">
        <v>14</v>
      </c>
      <c r="C77" s="19"/>
      <c r="D77" s="19"/>
      <c r="E77" s="19"/>
      <c r="F77" s="19"/>
      <c r="G77" s="19"/>
      <c r="H77" s="19"/>
      <c r="I77" s="19"/>
      <c r="J77" s="3"/>
      <c r="K77" s="3"/>
    </row>
    <row r="78" spans="1:11" ht="15">
      <c r="A78" s="7" t="s">
        <v>122</v>
      </c>
      <c r="B78" s="7" t="s">
        <v>73</v>
      </c>
      <c r="C78" s="17">
        <v>20</v>
      </c>
      <c r="D78" s="17"/>
      <c r="E78" s="17">
        <f>C78*D78</f>
        <v>0</v>
      </c>
      <c r="F78" s="17"/>
      <c r="G78" s="17">
        <f>C78*F78</f>
        <v>0</v>
      </c>
      <c r="H78" s="17">
        <f>D78+F78</f>
        <v>0</v>
      </c>
      <c r="I78" s="17">
        <f>E78+G78</f>
        <v>0</v>
      </c>
      <c r="J78" s="3"/>
      <c r="K78" s="3"/>
    </row>
    <row r="79" spans="1:11" ht="15">
      <c r="A79" s="18" t="s">
        <v>124</v>
      </c>
      <c r="B79" s="18" t="s">
        <v>14</v>
      </c>
      <c r="C79" s="19"/>
      <c r="D79" s="19"/>
      <c r="E79" s="19"/>
      <c r="F79" s="19"/>
      <c r="G79" s="19"/>
      <c r="H79" s="19"/>
      <c r="I79" s="19"/>
      <c r="J79" s="3"/>
      <c r="K79" s="3"/>
    </row>
    <row r="80" spans="1:11" ht="15">
      <c r="A80" s="7" t="s">
        <v>125</v>
      </c>
      <c r="B80" s="7" t="s">
        <v>126</v>
      </c>
      <c r="C80" s="17">
        <v>10</v>
      </c>
      <c r="D80" s="17"/>
      <c r="E80" s="17">
        <f>C80*D80</f>
        <v>0</v>
      </c>
      <c r="F80" s="17"/>
      <c r="G80" s="17">
        <f>C80*F80</f>
        <v>0</v>
      </c>
      <c r="H80" s="17">
        <f>D80+F80</f>
        <v>0</v>
      </c>
      <c r="I80" s="17">
        <f>E80+G80</f>
        <v>0</v>
      </c>
      <c r="J80" s="3"/>
      <c r="K80" s="3"/>
    </row>
    <row r="81" spans="1:11" ht="15">
      <c r="A81" s="18" t="s">
        <v>127</v>
      </c>
      <c r="B81" s="18" t="s">
        <v>14</v>
      </c>
      <c r="C81" s="19"/>
      <c r="D81" s="19"/>
      <c r="E81" s="19"/>
      <c r="F81" s="19"/>
      <c r="G81" s="19"/>
      <c r="H81" s="19"/>
      <c r="I81" s="19"/>
      <c r="J81" s="3"/>
      <c r="K81" s="3"/>
    </row>
    <row r="82" spans="1:11" ht="15">
      <c r="A82" s="7" t="s">
        <v>128</v>
      </c>
      <c r="B82" s="7" t="s">
        <v>63</v>
      </c>
      <c r="C82" s="17">
        <v>2</v>
      </c>
      <c r="D82" s="17"/>
      <c r="E82" s="17">
        <f>C82*D82</f>
        <v>0</v>
      </c>
      <c r="F82" s="17"/>
      <c r="G82" s="17">
        <f>C82*F82</f>
        <v>0</v>
      </c>
      <c r="H82" s="17">
        <f>D82+F82</f>
        <v>0</v>
      </c>
      <c r="I82" s="17">
        <f>E82+G82</f>
        <v>0</v>
      </c>
      <c r="J82" s="3"/>
      <c r="K82" s="3"/>
    </row>
    <row r="83" spans="1:11" ht="15">
      <c r="A83" s="7" t="s">
        <v>14</v>
      </c>
      <c r="B83" s="7" t="s">
        <v>14</v>
      </c>
      <c r="C83" s="17"/>
      <c r="D83" s="17"/>
      <c r="E83" s="17"/>
      <c r="F83" s="17"/>
      <c r="G83" s="17"/>
      <c r="H83" s="17">
        <f>D83+F83</f>
        <v>0</v>
      </c>
      <c r="I83" s="17">
        <f>E83+G83</f>
        <v>0</v>
      </c>
      <c r="J83" s="3"/>
      <c r="K83" s="3"/>
    </row>
    <row r="84" spans="1:11" ht="15">
      <c r="A84" s="4" t="s">
        <v>129</v>
      </c>
      <c r="B84" s="4" t="s">
        <v>14</v>
      </c>
      <c r="C84" s="13"/>
      <c r="D84" s="13"/>
      <c r="E84" s="13">
        <f>SUM(E75:E83)</f>
        <v>0</v>
      </c>
      <c r="F84" s="13"/>
      <c r="G84" s="13">
        <f>SUM(G75:G83)</f>
        <v>0</v>
      </c>
      <c r="H84" s="13"/>
      <c r="I84" s="13">
        <f>SUM(I75:I83)</f>
        <v>0</v>
      </c>
      <c r="J84" s="3"/>
      <c r="K84" s="3"/>
    </row>
    <row r="85" spans="1:11" ht="15">
      <c r="A85" s="18" t="s">
        <v>130</v>
      </c>
      <c r="B85" s="18" t="s">
        <v>14</v>
      </c>
      <c r="C85" s="19"/>
      <c r="D85" s="19"/>
      <c r="E85" s="19"/>
      <c r="F85" s="19"/>
      <c r="G85" s="19"/>
      <c r="H85" s="19">
        <f>D85+F85</f>
        <v>0</v>
      </c>
      <c r="I85" s="19">
        <f>E85+G85</f>
        <v>0</v>
      </c>
      <c r="J85" s="3"/>
      <c r="K85" s="3"/>
    </row>
    <row r="86" spans="1:11" ht="15">
      <c r="A86" s="7" t="s">
        <v>131</v>
      </c>
      <c r="B86" s="7" t="s">
        <v>14</v>
      </c>
      <c r="C86" s="17"/>
      <c r="D86" s="17"/>
      <c r="E86" s="17"/>
      <c r="F86" s="17"/>
      <c r="G86" s="17"/>
      <c r="H86" s="17">
        <f>D86+F86</f>
        <v>0</v>
      </c>
      <c r="I86" s="17">
        <f>E86+G86</f>
        <v>0</v>
      </c>
      <c r="J86" s="3"/>
      <c r="K86" s="3"/>
    </row>
    <row r="87" spans="1:11" ht="15">
      <c r="A87" s="7" t="s">
        <v>132</v>
      </c>
      <c r="B87" s="7" t="s">
        <v>14</v>
      </c>
      <c r="C87" s="17"/>
      <c r="D87" s="17"/>
      <c r="E87" s="17"/>
      <c r="F87" s="17"/>
      <c r="G87" s="17"/>
      <c r="H87" s="17">
        <f>D87+F87</f>
        <v>0</v>
      </c>
      <c r="I87" s="17">
        <f>E87+G87</f>
        <v>0</v>
      </c>
      <c r="J87" s="3"/>
      <c r="K87" s="3"/>
    </row>
    <row r="88" spans="1:11" ht="15">
      <c r="A88" s="7" t="s">
        <v>133</v>
      </c>
      <c r="B88" s="7" t="s">
        <v>14</v>
      </c>
      <c r="C88" s="17"/>
      <c r="D88" s="17"/>
      <c r="E88" s="17"/>
      <c r="F88" s="17"/>
      <c r="G88" s="17"/>
      <c r="H88" s="17">
        <f>D88+F88</f>
        <v>0</v>
      </c>
      <c r="I88" s="17">
        <f>E88+G88</f>
        <v>0</v>
      </c>
      <c r="J88" s="3"/>
      <c r="K88" s="3"/>
    </row>
    <row r="89" spans="1:11" ht="15">
      <c r="A89" s="7" t="s">
        <v>134</v>
      </c>
      <c r="B89" s="7" t="s">
        <v>14</v>
      </c>
      <c r="C89" s="17"/>
      <c r="D89" s="17"/>
      <c r="E89" s="17"/>
      <c r="F89" s="17"/>
      <c r="G89" s="17"/>
      <c r="H89" s="17">
        <f>D89+F89</f>
        <v>0</v>
      </c>
      <c r="I89" s="17">
        <f>E89+G89</f>
        <v>0</v>
      </c>
      <c r="J89" s="3"/>
      <c r="K89" s="3"/>
    </row>
    <row r="90" spans="1:11" ht="15">
      <c r="A90" s="7" t="s">
        <v>135</v>
      </c>
      <c r="B90" s="7" t="s">
        <v>14</v>
      </c>
      <c r="C90" s="17"/>
      <c r="D90" s="17"/>
      <c r="E90" s="17"/>
      <c r="F90" s="17"/>
      <c r="G90" s="17"/>
      <c r="H90" s="17">
        <f>D90+F90</f>
        <v>0</v>
      </c>
      <c r="I90" s="17">
        <f>E90+G90</f>
        <v>0</v>
      </c>
      <c r="J90" s="3"/>
      <c r="K90" s="3"/>
    </row>
    <row r="91" spans="1:11" ht="15">
      <c r="A91" s="7" t="s">
        <v>14</v>
      </c>
      <c r="B91" s="7" t="s">
        <v>14</v>
      </c>
      <c r="C91" s="17"/>
      <c r="D91" s="17"/>
      <c r="E91" s="17"/>
      <c r="F91" s="17"/>
      <c r="G91" s="17"/>
      <c r="H91" s="17">
        <f>D91+F91</f>
        <v>0</v>
      </c>
      <c r="I91" s="17">
        <f>E91+G91</f>
        <v>0</v>
      </c>
      <c r="J91" s="3"/>
      <c r="K91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7574-A0A7-4A35-A9FC-9C92F623D351}">
  <dimension ref="A1:C31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163</v>
      </c>
      <c r="C7" s="3"/>
    </row>
    <row r="8" spans="1:3" ht="15">
      <c r="A8" s="2" t="s">
        <v>13</v>
      </c>
      <c r="B8" s="6" t="s">
        <v>14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14</v>
      </c>
      <c r="C10" s="3"/>
    </row>
    <row r="11" spans="1:3" ht="15">
      <c r="A11" s="2" t="s">
        <v>18</v>
      </c>
      <c r="B11" s="6" t="s">
        <v>14</v>
      </c>
      <c r="C11" s="3"/>
    </row>
    <row r="12" spans="1:3" ht="15">
      <c r="A12" s="2" t="s">
        <v>19</v>
      </c>
      <c r="B12" s="6" t="s">
        <v>14</v>
      </c>
      <c r="C12" s="3"/>
    </row>
    <row r="13" spans="1:3" ht="15">
      <c r="A13" s="2" t="s">
        <v>20</v>
      </c>
      <c r="B13" s="6" t="s">
        <v>21</v>
      </c>
      <c r="C13" s="3"/>
    </row>
    <row r="14" spans="1:3" ht="15">
      <c r="A14" s="2" t="s">
        <v>22</v>
      </c>
      <c r="B14" s="6" t="s">
        <v>23</v>
      </c>
      <c r="C14" s="3"/>
    </row>
    <row r="15" spans="1:3" ht="15">
      <c r="A15" s="2" t="s">
        <v>14</v>
      </c>
      <c r="B15" s="7" t="s">
        <v>14</v>
      </c>
      <c r="C15" s="3"/>
    </row>
    <row r="16" spans="1:3" ht="15">
      <c r="A16" s="2" t="s">
        <v>24</v>
      </c>
      <c r="B16" s="8" t="s">
        <v>25</v>
      </c>
      <c r="C16" s="3"/>
    </row>
    <row r="17" spans="1:3" ht="15">
      <c r="A17" s="2" t="s">
        <v>26</v>
      </c>
      <c r="B17" s="8" t="s">
        <v>27</v>
      </c>
      <c r="C17" s="3"/>
    </row>
    <row r="18" spans="1:3" ht="15">
      <c r="A18" s="2" t="s">
        <v>28</v>
      </c>
      <c r="B18" s="8" t="s">
        <v>29</v>
      </c>
      <c r="C18" s="3"/>
    </row>
    <row r="19" spans="1:3" ht="15">
      <c r="A19" s="2" t="s">
        <v>30</v>
      </c>
      <c r="B19" s="8" t="s">
        <v>27</v>
      </c>
      <c r="C19" s="3"/>
    </row>
    <row r="20" spans="1:3" ht="15">
      <c r="A20" s="2" t="s">
        <v>31</v>
      </c>
      <c r="B20" s="8" t="s">
        <v>32</v>
      </c>
      <c r="C20" s="3"/>
    </row>
    <row r="21" spans="1:3" ht="15">
      <c r="A21" s="2" t="s">
        <v>33</v>
      </c>
      <c r="B21" s="8" t="s">
        <v>32</v>
      </c>
      <c r="C21" s="3"/>
    </row>
    <row r="22" spans="1:3" ht="15">
      <c r="A22" s="2" t="s">
        <v>34</v>
      </c>
      <c r="B22" s="8" t="s">
        <v>35</v>
      </c>
      <c r="C22" s="3"/>
    </row>
    <row r="23" spans="1:3" ht="15">
      <c r="A23" s="2" t="s">
        <v>36</v>
      </c>
      <c r="B23" s="8" t="s">
        <v>37</v>
      </c>
      <c r="C23" s="3"/>
    </row>
    <row r="24" spans="1:3" ht="15">
      <c r="A24" s="2" t="s">
        <v>38</v>
      </c>
      <c r="B24" s="8" t="s">
        <v>39</v>
      </c>
      <c r="C24" s="3"/>
    </row>
    <row r="25" spans="1:3" ht="15">
      <c r="A25" s="2" t="s">
        <v>40</v>
      </c>
      <c r="B25" s="8" t="s">
        <v>41</v>
      </c>
      <c r="C25" s="3"/>
    </row>
    <row r="26" spans="1:3" ht="15">
      <c r="A26" s="2" t="s">
        <v>42</v>
      </c>
      <c r="B26" s="8" t="s">
        <v>43</v>
      </c>
      <c r="C26" s="3"/>
    </row>
    <row r="27" spans="1:3" ht="15">
      <c r="A27" s="2" t="s">
        <v>44</v>
      </c>
      <c r="B27" s="8" t="s">
        <v>41</v>
      </c>
      <c r="C27" s="3"/>
    </row>
    <row r="28" spans="1:3" ht="15">
      <c r="A28" s="2" t="s">
        <v>45</v>
      </c>
      <c r="B28" s="8" t="s">
        <v>41</v>
      </c>
      <c r="C28" s="3"/>
    </row>
    <row r="29" spans="1:3" ht="24.75">
      <c r="A29" s="9" t="s">
        <v>46</v>
      </c>
      <c r="B29" s="8" t="s">
        <v>47</v>
      </c>
      <c r="C29" s="3"/>
    </row>
    <row r="30" spans="1:3" ht="15">
      <c r="A30" s="2" t="s">
        <v>48</v>
      </c>
      <c r="B30" s="8" t="s">
        <v>49</v>
      </c>
      <c r="C30" s="3"/>
    </row>
    <row r="31" spans="1:2" ht="15">
      <c r="A31" s="1" t="s">
        <v>50</v>
      </c>
      <c r="B31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2020-11-04T10:12:16Z</dcterms:created>
  <dcterms:modified xsi:type="dcterms:W3CDTF">2020-11-05T08:42:35Z</dcterms:modified>
  <cp:category/>
  <cp:version/>
  <cp:contentType/>
  <cp:contentStatus/>
</cp:coreProperties>
</file>