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20-62\PDF\"/>
    </mc:Choice>
  </mc:AlternateContent>
  <xr:revisionPtr revIDLastSave="0" documentId="8_{39F0128A-0AC4-4EF1-9BC9-DCC9E222AB50}" xr6:coauthVersionLast="45" xr6:coauthVersionMax="45" xr10:uidLastSave="{00000000-0000-0000-0000-000000000000}"/>
  <bookViews>
    <workbookView xWindow="11535" yWindow="2220" windowWidth="18900" windowHeight="11130" xr2:uid="{9CDCE889-A967-48CF-BC5A-0B282864AC35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G31" i="2"/>
  <c r="E31" i="2"/>
  <c r="I30" i="2"/>
  <c r="H30" i="2"/>
  <c r="E30" i="2"/>
  <c r="I29" i="2"/>
  <c r="H29" i="2"/>
  <c r="I28" i="2"/>
  <c r="H28" i="2"/>
  <c r="G28" i="2"/>
  <c r="E28" i="2"/>
  <c r="I26" i="2"/>
  <c r="H26" i="2"/>
  <c r="G26" i="2"/>
  <c r="E26" i="2"/>
  <c r="I23" i="2"/>
  <c r="H23" i="2"/>
  <c r="G23" i="2"/>
  <c r="E23" i="2"/>
  <c r="I21" i="2"/>
  <c r="H21" i="2"/>
  <c r="G21" i="2"/>
  <c r="E21" i="2"/>
  <c r="I20" i="2"/>
  <c r="H20" i="2"/>
  <c r="G20" i="2"/>
  <c r="E20" i="2"/>
  <c r="I19" i="2"/>
  <c r="H19" i="2"/>
  <c r="G19" i="2"/>
  <c r="E19" i="2"/>
  <c r="I17" i="2"/>
  <c r="H17" i="2"/>
  <c r="G17" i="2"/>
  <c r="E17" i="2"/>
  <c r="I15" i="2"/>
  <c r="H15" i="2"/>
  <c r="G15" i="2"/>
  <c r="E15" i="2"/>
  <c r="I13" i="2"/>
  <c r="H13" i="2"/>
  <c r="G13" i="2"/>
  <c r="E13" i="2"/>
  <c r="I11" i="2"/>
  <c r="G11" i="2"/>
  <c r="E11" i="2"/>
  <c r="I10" i="2"/>
  <c r="H10" i="2"/>
  <c r="I9" i="2"/>
  <c r="H9" i="2"/>
  <c r="G9" i="2"/>
  <c r="E9" i="2"/>
  <c r="I7" i="2"/>
  <c r="H7" i="2"/>
  <c r="G7" i="2"/>
  <c r="E7" i="2"/>
  <c r="I5" i="2"/>
  <c r="H5" i="2"/>
  <c r="G5" i="2"/>
  <c r="E5" i="2"/>
</calcChain>
</file>

<file path=xl/sharedStrings.xml><?xml version="1.0" encoding="utf-8"?>
<sst xmlns="http://schemas.openxmlformats.org/spreadsheetml/2006/main" count="180" uniqueCount="120">
  <si>
    <t>Název</t>
  </si>
  <si>
    <t>Hodnota</t>
  </si>
  <si>
    <t>Nadpis rekapitulace</t>
  </si>
  <si>
    <t>Seznam prací a dodávek elektrotechnických zařízení</t>
  </si>
  <si>
    <t>Akce</t>
  </si>
  <si>
    <t>Most ev.č. 33765-2
Křižanovice VD, PD</t>
  </si>
  <si>
    <t>Projekt</t>
  </si>
  <si>
    <t>SO403 - IS - ČEZ-OZ</t>
  </si>
  <si>
    <t>Investor</t>
  </si>
  <si>
    <t>SÚS Pardubického kraje, Doubravice 98, 533 53 Pardubice</t>
  </si>
  <si>
    <t>Z. č.</t>
  </si>
  <si>
    <t>20/62</t>
  </si>
  <si>
    <t>A. č.</t>
  </si>
  <si>
    <t>D.6.3.</t>
  </si>
  <si>
    <t>Smlouva</t>
  </si>
  <si>
    <t/>
  </si>
  <si>
    <t>Vypracoval</t>
  </si>
  <si>
    <t>Ing. Petr Koza</t>
  </si>
  <si>
    <t>Kontroloval</t>
  </si>
  <si>
    <t>Datum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</si>
  <si>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</si>
  <si>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</si>
  <si>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</si>
  <si>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</si>
  <si>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</si>
  <si>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</si>
  <si>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</si>
  <si>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</si>
  <si>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</si>
  <si>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</si>
  <si>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</si>
  <si>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</si>
  <si>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</si>
  <si>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</si>
  <si>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</si>
  <si>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</si>
  <si>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</si>
  <si>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</si>
  <si>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</si>
  <si>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</si>
  <si>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</si>
  <si>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</si>
  <si>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</si>
  <si>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</si>
  <si>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</si>
  <si>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</si>
  <si>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</si>
  <si>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</si>
  <si>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</si>
  <si>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</si>
  <si>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</si>
  <si>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</si>
  <si>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</si>
  <si>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</si>
  <si>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</si>
  <si>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</si>
  <si>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</si>
  <si>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</si>
  <si>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</si>
  <si>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</si>
  <si>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</si>
  <si>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</si>
  <si>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SDĚLOVACÍ KABELY</t>
  </si>
  <si>
    <t>TCEPKFLE 3x4x0.8</t>
  </si>
  <si>
    <t>m</t>
  </si>
  <si>
    <t xml:space="preserve">UKONČENÍ SDĚLOVACÍCH KABELŮ </t>
  </si>
  <si>
    <t>do 12x1 mm2</t>
  </si>
  <si>
    <t>ks</t>
  </si>
  <si>
    <t>HODINOVE ZUCTOVACI SAZBY</t>
  </si>
  <si>
    <t xml:space="preserve"> Demontaz stavajiciho zarizeni</t>
  </si>
  <si>
    <t>hod</t>
  </si>
  <si>
    <t>Demontáže - celkem</t>
  </si>
  <si>
    <t>INSTALAČNÍ MATERIÁL</t>
  </si>
  <si>
    <t>TRUBKA OHEBNÁ 40</t>
  </si>
  <si>
    <t xml:space="preserve"> Uprava stavajiciho zarizeni</t>
  </si>
  <si>
    <t xml:space="preserve"> Napojeni na stavajici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</si>
  <si>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</si>
  <si>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</si>
  <si>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</si>
  <si>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</si>
  <si>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</si>
  <si>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</si>
  <si>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>POMOCNÉ PRÁCE</t>
  </si>
  <si>
    <t>Utěsnění kabelových chrániček</t>
  </si>
  <si>
    <t>Podružný materiál</t>
  </si>
  <si>
    <t>Elektromontáže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</si>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</sst>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01A6-60AB-431F-868E-5D1B559E2728}">
  <dimension ref="A1:F32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92</v>
      </c>
      <c r="C1" s="12" t="s">
        <v>93</v>
      </c>
      <c r="D1" s="3"/>
    </row>
    <row r="2" spans="1:4">
      <c r="A2" s="6" t="s">
        <v>94</v>
      </c>
      <c r="B2" s="14"/>
      <c r="C2" s="14"/>
      <c r="D2" s="3"/>
    </row>
    <row r="3" spans="1:4">
      <c r="A3" s="7" t="s">
        <v>95</v>
      </c>
      <c r="B3" s="17">
        <f>0</f>
        <v>0</v>
      </c>
      <c r="C3" s="17"/>
      <c r="D3" s="3"/>
    </row>
    <row r="4" spans="1:4">
      <c r="A4" s="7" t="s">
        <v>96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97</v>
      </c>
      <c r="B5" s="17"/>
      <c r="C5" s="17">
        <f>(Rozpočet!E31) + 0</f>
        <v>0</v>
      </c>
      <c r="D5" s="3"/>
    </row>
    <row r="6" spans="1:4">
      <c r="A6" s="7" t="s">
        <v>98</v>
      </c>
      <c r="B6" s="17"/>
      <c r="C6" s="17">
        <f>0 + (Rozpočet!G31) + 0</f>
        <v>0</v>
      </c>
      <c r="D6" s="3"/>
    </row>
    <row r="7" spans="1:4">
      <c r="A7" s="8" t="s">
        <v>99</v>
      </c>
      <c r="B7" s="19">
        <f>B3 + B4</f>
        <v>0</v>
      </c>
      <c r="C7" s="19">
        <f>C3 + C4 + C5 + C6</f>
        <v>0</v>
      </c>
      <c r="D7" s="3"/>
    </row>
    <row r="8" spans="1:4">
      <c r="A8" s="7" t="s">
        <v>100</v>
      </c>
      <c r="B8" s="17"/>
      <c r="C8" s="17">
        <f>(C5 + C6) * Parametry!B18 / 100</f>
        <v>0</v>
      </c>
      <c r="D8" s="3"/>
    </row>
    <row r="9" spans="1:4">
      <c r="A9" s="7" t="s">
        <v>101</v>
      </c>
      <c r="B9" s="17"/>
      <c r="C9" s="17">
        <f>0 + 0</f>
        <v>0</v>
      </c>
      <c r="D9" s="3"/>
    </row>
    <row r="10" spans="1:4">
      <c r="A10" s="7" t="s">
        <v>102</v>
      </c>
      <c r="B10" s="17"/>
      <c r="C10" s="17">
        <f>0 + 0</f>
        <v>0</v>
      </c>
      <c r="D10" s="3"/>
    </row>
    <row r="11" spans="1:4">
      <c r="A11" s="7" t="s">
        <v>103</v>
      </c>
      <c r="B11" s="17"/>
      <c r="C11" s="17">
        <f>(C9 + C10) * Parametry!B19 / 100</f>
        <v>0</v>
      </c>
      <c r="D11" s="3"/>
    </row>
    <row r="12" spans="1:4">
      <c r="A12" s="8" t="s">
        <v>104</v>
      </c>
      <c r="B12" s="19">
        <f>B7</f>
        <v>0</v>
      </c>
      <c r="C12" s="19">
        <f>C7 + C8 + C9 + C10 + C11</f>
        <v>0</v>
      </c>
      <c r="D12" s="3"/>
    </row>
    <row r="13" spans="1:4">
      <c r="A13" s="7" t="s">
        <v>105</v>
      </c>
      <c r="B13" s="17"/>
      <c r="C13" s="17">
        <f>(B12 + C12) * Parametry!B20 / 100</f>
        <v>0</v>
      </c>
      <c r="D13" s="3"/>
    </row>
    <row r="14" spans="1:4">
      <c r="A14" s="7" t="s">
        <v>106</v>
      </c>
      <c r="B14" s="17"/>
      <c r="C14" s="17">
        <f>(B12 + C12) * Parametry!B21 / 100</f>
        <v>0</v>
      </c>
      <c r="D14" s="3"/>
    </row>
    <row r="15" spans="1:4">
      <c r="A15" s="7" t="s">
        <v>107</v>
      </c>
      <c r="B15" s="17"/>
      <c r="C15" s="17">
        <f>(B7 + C7) * Parametry!B22 / 100</f>
        <v>0</v>
      </c>
      <c r="D15" s="3"/>
    </row>
    <row r="16" spans="1:4">
      <c r="A16" s="6" t="s">
        <v>108</v>
      </c>
      <c r="B16" s="14"/>
      <c r="C16" s="14">
        <f>B12 + C12 + C13 + C14 + C15</f>
        <v>0</v>
      </c>
      <c r="D16" s="3"/>
    </row>
    <row r="17" spans="1:4">
      <c r="A17" s="7" t="s">
        <v>15</v>
      </c>
      <c r="B17" s="17"/>
      <c r="C17" s="17"/>
      <c r="D17" s="3"/>
    </row>
    <row r="18" spans="1:4">
      <c r="A18" s="6" t="s">
        <v>109</v>
      </c>
      <c r="B18" s="14"/>
      <c r="C18" s="14"/>
      <c r="D18" s="3"/>
    </row>
    <row r="19" spans="1:4">
      <c r="A19" s="7" t="s">
        <v>110</v>
      </c>
      <c r="B19" s="17"/>
      <c r="C19" s="17">
        <f>C12 * Parametry!B23 / 100</f>
        <v>0</v>
      </c>
      <c r="D19" s="3"/>
    </row>
    <row r="20" spans="1:4">
      <c r="A20" s="7" t="s">
        <v>111</v>
      </c>
      <c r="B20" s="17"/>
      <c r="C20" s="17">
        <f>C12 * Parametry!B24 / 100</f>
        <v>0</v>
      </c>
      <c r="D20" s="3"/>
    </row>
    <row r="21" spans="1:4">
      <c r="A21" s="6" t="s">
        <v>112</v>
      </c>
      <c r="B21" s="14"/>
      <c r="C21" s="14">
        <f>C19 + C20</f>
        <v>0</v>
      </c>
      <c r="D21" s="3"/>
    </row>
    <row r="22" spans="1:4">
      <c r="A22" s="7" t="s">
        <v>113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15</v>
      </c>
      <c r="B23" s="17"/>
      <c r="C23" s="17"/>
      <c r="D23" s="3"/>
    </row>
    <row r="24" spans="1:4">
      <c r="A24" s="4" t="s">
        <v>114</v>
      </c>
      <c r="B24" s="13"/>
      <c r="C24" s="13">
        <f>C16 + C21 + C22</f>
        <v>0</v>
      </c>
      <c r="D24" s="3"/>
    </row>
    <row r="25" spans="1:4">
      <c r="A25" s="7" t="s">
        <v>115</v>
      </c>
      <c r="B25" s="17">
        <f>(SUM(Rozpočet!E4:E9,Rozpočet!E12:E28,Rozpočet!E30)) + (SUM(Rozpočet!G4:G9,Rozpočet!G12:G28))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116</v>
      </c>
      <c r="B26" s="17">
        <f>(SUM(Rozpočet!E4,Rozpočet!E6,Rozpočet!E8,Rozpočet!E12,Rozpočet!E14,Rozpočet!E16,Rozpočet!E18,Rozpočet!E22,Rozpočet!E24:E25,Rozpočet!E27)) + (SUM(Rozpočet!G4,Rozpočet!G6,Rozpočet!G8,Rozpočet!G12,Rozpočet!G14,Rozpočet!G16,Rozpočet!G18,Rozpočet!G22,Rozpočet!G24:G25,Rozpočet!G27))</f>
        <v>0</v>
      </c>
      <c r="C26" s="17">
        <f>B26 * Parametry!B30 / 100</f>
        <v>0</v>
      </c>
      <c r="D26" s="3"/>
    </row>
    <row r="27" spans="1:4">
      <c r="A27" s="4" t="s">
        <v>117</v>
      </c>
      <c r="B27" s="13"/>
      <c r="C27" s="13">
        <f>C24 + C25 + C26</f>
        <v>0</v>
      </c>
      <c r="D27" s="3"/>
    </row>
    <row r="28" spans="1:4">
      <c r="A28" s="7" t="s">
        <v>15</v>
      </c>
      <c r="B28" s="17"/>
      <c r="C28" s="17"/>
      <c r="D28" s="3"/>
    </row>
    <row r="29" spans="1:4">
      <c r="A29" s="6" t="s">
        <v>118</v>
      </c>
      <c r="B29" s="20" t="s">
        <v>54</v>
      </c>
      <c r="C29" s="20" t="s">
        <v>56</v>
      </c>
      <c r="D29" s="3"/>
    </row>
    <row r="30" spans="1:4">
      <c r="A30" s="7" t="s">
        <v>60</v>
      </c>
      <c r="B30" s="17">
        <f>(Rozpočet!E31)</f>
        <v>0</v>
      </c>
      <c r="C30" s="17">
        <f>(Rozpočet!G31)</f>
        <v>0</v>
      </c>
      <c r="D30" s="3"/>
    </row>
    <row r="31" spans="1:4">
      <c r="A31" s="7" t="s">
        <v>119</v>
      </c>
      <c r="B31" s="17">
        <f>(Rozpočet!E11)</f>
        <v>0</v>
      </c>
      <c r="C31" s="17">
        <f>(Rozpočet!G11)</f>
        <v>0</v>
      </c>
      <c r="D31" s="3"/>
    </row>
    <row r="32" spans="1:4">
      <c r="A32" s="7" t="s">
        <v>15</v>
      </c>
      <c r="B32" s="17"/>
      <c r="C32" s="17"/>
      <c r="D32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CCFD-76C5-4E34-8E17-C3E0350BAD06}">
  <dimension ref="A1:L38"/>
  <sheetViews>
    <sheetView workbookViewId="0"/>
  </sheetViews>
  <sheetFormatPr defaultRowHeight="15"/>
  <cols>
    <col min="1" max="1" width="39.7109375" style="1" bestFit="1" customWidth="1"/>
    <col min="2" max="2" width="4" style="1" bestFit="1" customWidth="1"/>
    <col min="3" max="3" width="5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0" style="10" hidden="1" customWidth="1"/>
  </cols>
  <sheetData>
    <row r="1" spans="1:11">
      <c r="A1" s="2" t="s">
        <v>0</v>
      </c>
      <c r="B1" s="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3"/>
      <c r="K1" s="3"/>
    </row>
    <row r="2" spans="1:11">
      <c r="A2" s="4" t="s">
        <v>60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6" t="s">
        <v>61</v>
      </c>
      <c r="B3" s="6" t="s">
        <v>15</v>
      </c>
      <c r="C3" s="14"/>
      <c r="D3" s="14"/>
      <c r="E3" s="14"/>
      <c r="F3" s="14"/>
      <c r="G3" s="14"/>
      <c r="H3" s="14"/>
      <c r="I3" s="14"/>
      <c r="J3" s="3"/>
      <c r="K3" s="3"/>
    </row>
    <row r="4" spans="1:11">
      <c r="A4" s="15" t="s">
        <v>62</v>
      </c>
      <c r="B4" s="15" t="s">
        <v>15</v>
      </c>
      <c r="C4" s="16"/>
      <c r="D4" s="16"/>
      <c r="E4" s="16"/>
      <c r="F4" s="16"/>
      <c r="G4" s="16"/>
      <c r="H4" s="16"/>
      <c r="I4" s="16"/>
      <c r="J4" s="3"/>
      <c r="K4" s="3"/>
    </row>
    <row r="5" spans="1:11">
      <c r="A5" s="7" t="s">
        <v>63</v>
      </c>
      <c r="B5" s="7" t="s">
        <v>64</v>
      </c>
      <c r="C5" s="17">
        <v>80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1">
      <c r="A6" s="15" t="s">
        <v>65</v>
      </c>
      <c r="B6" s="15" t="s">
        <v>15</v>
      </c>
      <c r="C6" s="16"/>
      <c r="D6" s="16"/>
      <c r="E6" s="16"/>
      <c r="F6" s="16"/>
      <c r="G6" s="16"/>
      <c r="H6" s="16"/>
      <c r="I6" s="16"/>
      <c r="J6" s="3"/>
      <c r="K6" s="3"/>
    </row>
    <row r="7" spans="1:11">
      <c r="A7" s="7" t="s">
        <v>66</v>
      </c>
      <c r="B7" s="7" t="s">
        <v>67</v>
      </c>
      <c r="C7" s="17">
        <v>2</v>
      </c>
      <c r="D7" s="17"/>
      <c r="E7" s="17">
        <f>C7*D7</f>
        <v>0</v>
      </c>
      <c r="F7" s="17"/>
      <c r="G7" s="17">
        <f>C7*F7</f>
        <v>0</v>
      </c>
      <c r="H7" s="17">
        <f>D7+F7</f>
        <v>0</v>
      </c>
      <c r="I7" s="17">
        <f>E7+G7</f>
        <v>0</v>
      </c>
      <c r="J7" s="3"/>
      <c r="K7" s="3"/>
    </row>
    <row r="8" spans="1:11">
      <c r="A8" s="15" t="s">
        <v>68</v>
      </c>
      <c r="B8" s="15" t="s">
        <v>15</v>
      </c>
      <c r="C8" s="16"/>
      <c r="D8" s="16"/>
      <c r="E8" s="16"/>
      <c r="F8" s="16"/>
      <c r="G8" s="16"/>
      <c r="H8" s="16"/>
      <c r="I8" s="16"/>
      <c r="J8" s="3"/>
      <c r="K8" s="3"/>
    </row>
    <row r="9" spans="1:11">
      <c r="A9" s="7" t="s">
        <v>69</v>
      </c>
      <c r="B9" s="7" t="s">
        <v>70</v>
      </c>
      <c r="C9" s="17">
        <v>4</v>
      </c>
      <c r="D9" s="17"/>
      <c r="E9" s="17">
        <f>C9*D9</f>
        <v>0</v>
      </c>
      <c r="F9" s="17"/>
      <c r="G9" s="17">
        <f>C9*F9</f>
        <v>0</v>
      </c>
      <c r="H9" s="17">
        <f>D9+F9</f>
        <v>0</v>
      </c>
      <c r="I9" s="17">
        <f>E9+G9</f>
        <v>0</v>
      </c>
      <c r="J9" s="3"/>
      <c r="K9" s="3"/>
    </row>
    <row r="10" spans="1:11">
      <c r="A10" s="7" t="s">
        <v>15</v>
      </c>
      <c r="B10" s="7" t="s">
        <v>15</v>
      </c>
      <c r="C10" s="17"/>
      <c r="D10" s="17"/>
      <c r="E10" s="17"/>
      <c r="F10" s="17"/>
      <c r="G10" s="17"/>
      <c r="H10" s="17">
        <f>D10+F10</f>
        <v>0</v>
      </c>
      <c r="I10" s="17">
        <f>E10+G10</f>
        <v>0</v>
      </c>
      <c r="J10" s="3"/>
      <c r="K10" s="3"/>
    </row>
    <row r="11" spans="1:11">
      <c r="A11" s="6" t="s">
        <v>71</v>
      </c>
      <c r="B11" s="6" t="s">
        <v>15</v>
      </c>
      <c r="C11" s="14"/>
      <c r="D11" s="14"/>
      <c r="E11" s="14">
        <f>SUM(E4:E10)</f>
        <v>0</v>
      </c>
      <c r="F11" s="14"/>
      <c r="G11" s="14">
        <f>SUM(G4:G10)</f>
        <v>0</v>
      </c>
      <c r="H11" s="14"/>
      <c r="I11" s="14">
        <f>SUM(I4:I10)</f>
        <v>0</v>
      </c>
      <c r="J11" s="3"/>
      <c r="K11" s="3"/>
    </row>
    <row r="12" spans="1:11">
      <c r="A12" s="15" t="s">
        <v>72</v>
      </c>
      <c r="B12" s="15" t="s">
        <v>15</v>
      </c>
      <c r="C12" s="16"/>
      <c r="D12" s="16"/>
      <c r="E12" s="16"/>
      <c r="F12" s="16"/>
      <c r="G12" s="16"/>
      <c r="H12" s="16"/>
      <c r="I12" s="16"/>
      <c r="J12" s="3"/>
      <c r="K12" s="3"/>
    </row>
    <row r="13" spans="1:11">
      <c r="A13" s="7" t="s">
        <v>73</v>
      </c>
      <c r="B13" s="7" t="s">
        <v>64</v>
      </c>
      <c r="C13" s="17">
        <v>80</v>
      </c>
      <c r="D13" s="17"/>
      <c r="E13" s="17">
        <f>C13*D13</f>
        <v>0</v>
      </c>
      <c r="F13" s="17"/>
      <c r="G13" s="17">
        <f>C13*F13</f>
        <v>0</v>
      </c>
      <c r="H13" s="17">
        <f>D13+F13</f>
        <v>0</v>
      </c>
      <c r="I13" s="17">
        <f>E13+G13</f>
        <v>0</v>
      </c>
      <c r="J13" s="3"/>
      <c r="K13" s="3"/>
    </row>
    <row r="14" spans="1:11">
      <c r="A14" s="15" t="s">
        <v>62</v>
      </c>
      <c r="B14" s="15" t="s">
        <v>15</v>
      </c>
      <c r="C14" s="16"/>
      <c r="D14" s="16"/>
      <c r="E14" s="16"/>
      <c r="F14" s="16"/>
      <c r="G14" s="16"/>
      <c r="H14" s="16"/>
      <c r="I14" s="16"/>
      <c r="J14" s="3"/>
      <c r="K14" s="3"/>
    </row>
    <row r="15" spans="1:11">
      <c r="A15" s="7" t="s">
        <v>63</v>
      </c>
      <c r="B15" s="7" t="s">
        <v>64</v>
      </c>
      <c r="C15" s="17">
        <v>90</v>
      </c>
      <c r="D15" s="17"/>
      <c r="E15" s="17">
        <f>C15*D15</f>
        <v>0</v>
      </c>
      <c r="F15" s="17"/>
      <c r="G15" s="17">
        <f>C15*F15</f>
        <v>0</v>
      </c>
      <c r="H15" s="17">
        <f>D15+F15</f>
        <v>0</v>
      </c>
      <c r="I15" s="17">
        <f>E15+G15</f>
        <v>0</v>
      </c>
      <c r="J15" s="3"/>
      <c r="K15" s="3"/>
    </row>
    <row r="16" spans="1:11">
      <c r="A16" s="15" t="s">
        <v>65</v>
      </c>
      <c r="B16" s="15" t="s">
        <v>15</v>
      </c>
      <c r="C16" s="18"/>
      <c r="D16" s="18"/>
      <c r="E16" s="18"/>
      <c r="F16" s="18"/>
      <c r="G16" s="18"/>
      <c r="H16" s="18"/>
      <c r="I16" s="18"/>
      <c r="J16" s="3"/>
      <c r="K16" s="3"/>
    </row>
    <row r="17" spans="1:11">
      <c r="A17" s="7" t="s">
        <v>66</v>
      </c>
      <c r="B17" s="7" t="s">
        <v>67</v>
      </c>
      <c r="C17" s="17">
        <v>2</v>
      </c>
      <c r="D17" s="17"/>
      <c r="E17" s="17">
        <f>C17*D17</f>
        <v>0</v>
      </c>
      <c r="F17" s="17"/>
      <c r="G17" s="17">
        <f>C17*F17</f>
        <v>0</v>
      </c>
      <c r="H17" s="17">
        <f>D17+F17</f>
        <v>0</v>
      </c>
      <c r="I17" s="17">
        <f>E17+G17</f>
        <v>0</v>
      </c>
      <c r="J17" s="3"/>
      <c r="K17" s="3"/>
    </row>
    <row r="18" spans="1:11">
      <c r="A18" s="15" t="s">
        <v>68</v>
      </c>
      <c r="B18" s="15" t="s">
        <v>15</v>
      </c>
      <c r="C18" s="16"/>
      <c r="D18" s="16"/>
      <c r="E18" s="16"/>
      <c r="F18" s="16"/>
      <c r="G18" s="16"/>
      <c r="H18" s="16"/>
      <c r="I18" s="16"/>
      <c r="J18" s="3"/>
      <c r="K18" s="3"/>
    </row>
    <row r="19" spans="1:11">
      <c r="A19" s="7" t="s">
        <v>74</v>
      </c>
      <c r="B19" s="7" t="s">
        <v>70</v>
      </c>
      <c r="C19" s="17">
        <v>2</v>
      </c>
      <c r="D19" s="17"/>
      <c r="E19" s="17">
        <f>C19*D19</f>
        <v>0</v>
      </c>
      <c r="F19" s="17"/>
      <c r="G19" s="17">
        <f>C19*F19</f>
        <v>0</v>
      </c>
      <c r="H19" s="17">
        <f>D19+F19</f>
        <v>0</v>
      </c>
      <c r="I19" s="17">
        <f>E19+G19</f>
        <v>0</v>
      </c>
      <c r="J19" s="3"/>
      <c r="K19" s="3"/>
    </row>
    <row r="20" spans="1:11">
      <c r="A20" s="7" t="s">
        <v>75</v>
      </c>
      <c r="B20" s="7" t="s">
        <v>70</v>
      </c>
      <c r="C20" s="17">
        <v>4</v>
      </c>
      <c r="D20" s="17"/>
      <c r="E20" s="17">
        <f>C20*D20</f>
        <v>0</v>
      </c>
      <c r="F20" s="17"/>
      <c r="G20" s="17">
        <f>C20*F20</f>
        <v>0</v>
      </c>
      <c r="H20" s="17">
        <f>D20+F20</f>
        <v>0</v>
      </c>
      <c r="I20" s="17">
        <f>E20+G20</f>
        <v>0</v>
      </c>
      <c r="J20" s="3"/>
      <c r="K20" s="3"/>
    </row>
    <row r="21" spans="1:11">
      <c r="A21" s="7" t="s">
        <v>76</v>
      </c>
      <c r="B21" s="7" t="s">
        <v>70</v>
      </c>
      <c r="C21" s="17">
        <v>4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15" t="s">
        <v>77</v>
      </c>
      <c r="B22" s="15" t="s">
        <v>15</v>
      </c>
      <c r="C22" s="16"/>
      <c r="D22" s="16"/>
      <c r="E22" s="16"/>
      <c r="F22" s="16"/>
      <c r="G22" s="16"/>
      <c r="H22" s="16"/>
      <c r="I22" s="16"/>
      <c r="J22" s="3"/>
      <c r="K22" s="3"/>
    </row>
    <row r="23" spans="1:11">
      <c r="A23" s="7" t="s">
        <v>78</v>
      </c>
      <c r="B23" s="7" t="s">
        <v>70</v>
      </c>
      <c r="C23" s="17">
        <v>4</v>
      </c>
      <c r="D23" s="17"/>
      <c r="E23" s="17">
        <f>C23*D23</f>
        <v>0</v>
      </c>
      <c r="F23" s="17"/>
      <c r="G23" s="17">
        <f>C23*F23</f>
        <v>0</v>
      </c>
      <c r="H23" s="17">
        <f>D23+F23</f>
        <v>0</v>
      </c>
      <c r="I23" s="17">
        <f>E23+G23</f>
        <v>0</v>
      </c>
      <c r="J23" s="3"/>
      <c r="K23" s="3"/>
    </row>
    <row r="24" spans="1:11">
      <c r="A24" s="15" t="s">
        <v>79</v>
      </c>
      <c r="B24" s="15" t="s">
        <v>15</v>
      </c>
      <c r="C24" s="16"/>
      <c r="D24" s="16"/>
      <c r="E24" s="16"/>
      <c r="F24" s="16"/>
      <c r="G24" s="16"/>
      <c r="H24" s="16"/>
      <c r="I24" s="16"/>
      <c r="J24" s="3"/>
      <c r="K24" s="3"/>
    </row>
    <row r="25" spans="1:11">
      <c r="A25" s="15" t="s">
        <v>80</v>
      </c>
      <c r="B25" s="15" t="s">
        <v>15</v>
      </c>
      <c r="C25" s="16"/>
      <c r="D25" s="16"/>
      <c r="E25" s="16"/>
      <c r="F25" s="16"/>
      <c r="G25" s="16"/>
      <c r="H25" s="16"/>
      <c r="I25" s="16"/>
      <c r="J25" s="3"/>
      <c r="K25" s="3"/>
    </row>
    <row r="26" spans="1:11">
      <c r="A26" s="7" t="s">
        <v>81</v>
      </c>
      <c r="B26" s="7" t="s">
        <v>70</v>
      </c>
      <c r="C26" s="17">
        <v>8</v>
      </c>
      <c r="D26" s="17"/>
      <c r="E26" s="17">
        <f>C26*D26</f>
        <v>0</v>
      </c>
      <c r="F26" s="17"/>
      <c r="G26" s="17">
        <f>C26*F26</f>
        <v>0</v>
      </c>
      <c r="H26" s="17">
        <f>D26+F26</f>
        <v>0</v>
      </c>
      <c r="I26" s="17">
        <f>E26+G26</f>
        <v>0</v>
      </c>
      <c r="J26" s="3"/>
      <c r="K26" s="3"/>
    </row>
    <row r="27" spans="1:11">
      <c r="A27" s="15" t="s">
        <v>82</v>
      </c>
      <c r="B27" s="15" t="s">
        <v>15</v>
      </c>
      <c r="C27" s="16"/>
      <c r="D27" s="16"/>
      <c r="E27" s="16"/>
      <c r="F27" s="16"/>
      <c r="G27" s="16"/>
      <c r="H27" s="16"/>
      <c r="I27" s="16"/>
      <c r="J27" s="3"/>
      <c r="K27" s="3"/>
    </row>
    <row r="28" spans="1:11">
      <c r="A28" s="7" t="s">
        <v>83</v>
      </c>
      <c r="B28" s="7" t="s">
        <v>67</v>
      </c>
      <c r="C28" s="17">
        <v>2</v>
      </c>
      <c r="D28" s="17"/>
      <c r="E28" s="17">
        <f>C28*D28</f>
        <v>0</v>
      </c>
      <c r="F28" s="17"/>
      <c r="G28" s="17">
        <f>C28*F28</f>
        <v>0</v>
      </c>
      <c r="H28" s="17">
        <f>D28+F28</f>
        <v>0</v>
      </c>
      <c r="I28" s="17">
        <f>E28+G28</f>
        <v>0</v>
      </c>
      <c r="J28" s="3"/>
      <c r="K28" s="3"/>
    </row>
    <row r="29" spans="1:11">
      <c r="A29" s="7" t="s">
        <v>15</v>
      </c>
      <c r="B29" s="7" t="s">
        <v>15</v>
      </c>
      <c r="C29" s="17"/>
      <c r="D29" s="17"/>
      <c r="E29" s="17"/>
      <c r="F29" s="17"/>
      <c r="G29" s="17"/>
      <c r="H29" s="17">
        <f>D29+F29</f>
        <v>0</v>
      </c>
      <c r="I29" s="17">
        <f>E29+G29</f>
        <v>0</v>
      </c>
      <c r="J29" s="3"/>
      <c r="K29" s="3"/>
    </row>
    <row r="30" spans="1:11">
      <c r="A30" s="7" t="s">
        <v>84</v>
      </c>
      <c r="B30" s="7" t="s">
        <v>15</v>
      </c>
      <c r="C30" s="17"/>
      <c r="D30" s="17"/>
      <c r="E30" s="17">
        <f>Parametry!B31/100*E5+Parametry!B31/100*E7+Parametry!B31/100*E9+Parametry!B31/100*E13+Parametry!B31/100*E15+Parametry!B31/100*E17+Parametry!B31/100*E19+Parametry!B31/100*E20+Parametry!B31/100*E21+Parametry!B31/100*E23+Parametry!B31/100*E26+Parametry!B31/100*E28</f>
        <v>0</v>
      </c>
      <c r="F30" s="17"/>
      <c r="G30" s="17"/>
      <c r="H30" s="17">
        <f>D30+F30</f>
        <v>0</v>
      </c>
      <c r="I30" s="17">
        <f>E30+G30</f>
        <v>0</v>
      </c>
      <c r="J30" s="3"/>
      <c r="K30" s="3"/>
    </row>
    <row r="31" spans="1:11">
      <c r="A31" s="4" t="s">
        <v>85</v>
      </c>
      <c r="B31" s="4" t="s">
        <v>15</v>
      </c>
      <c r="C31" s="13"/>
      <c r="D31" s="13"/>
      <c r="E31" s="13">
        <f>SUM(E3:E10,E12:E30)</f>
        <v>0</v>
      </c>
      <c r="F31" s="13"/>
      <c r="G31" s="13">
        <f>SUM(G3:G10,G12:G30)</f>
        <v>0</v>
      </c>
      <c r="H31" s="13"/>
      <c r="I31" s="13">
        <f>SUM(I3:I10,I12:I30)</f>
        <v>0</v>
      </c>
      <c r="J31" s="3"/>
      <c r="K31" s="3"/>
    </row>
    <row r="32" spans="1:11">
      <c r="A32" s="15" t="s">
        <v>86</v>
      </c>
      <c r="B32" s="15" t="s">
        <v>15</v>
      </c>
      <c r="C32" s="16"/>
      <c r="D32" s="16"/>
      <c r="E32" s="16"/>
      <c r="F32" s="16"/>
      <c r="G32" s="16"/>
      <c r="H32" s="16">
        <f>D32+F32</f>
        <v>0</v>
      </c>
      <c r="I32" s="16">
        <f>E32+G32</f>
        <v>0</v>
      </c>
      <c r="J32" s="3"/>
      <c r="K32" s="3"/>
    </row>
    <row r="33" spans="1:11">
      <c r="A33" s="7" t="s">
        <v>87</v>
      </c>
      <c r="B33" s="7" t="s">
        <v>15</v>
      </c>
      <c r="C33" s="17"/>
      <c r="D33" s="17"/>
      <c r="E33" s="17"/>
      <c r="F33" s="17"/>
      <c r="G33" s="17"/>
      <c r="H33" s="17">
        <f>D33+F33</f>
        <v>0</v>
      </c>
      <c r="I33" s="17">
        <f>E33+G33</f>
        <v>0</v>
      </c>
      <c r="J33" s="3"/>
      <c r="K33" s="3"/>
    </row>
    <row r="34" spans="1:11">
      <c r="A34" s="7" t="s">
        <v>88</v>
      </c>
      <c r="B34" s="7" t="s">
        <v>15</v>
      </c>
      <c r="C34" s="17"/>
      <c r="D34" s="17"/>
      <c r="E34" s="17"/>
      <c r="F34" s="17"/>
      <c r="G34" s="17"/>
      <c r="H34" s="17">
        <f>D34+F34</f>
        <v>0</v>
      </c>
      <c r="I34" s="17">
        <f>E34+G34</f>
        <v>0</v>
      </c>
      <c r="J34" s="3"/>
      <c r="K34" s="3"/>
    </row>
    <row r="35" spans="1:11">
      <c r="A35" s="7" t="s">
        <v>89</v>
      </c>
      <c r="B35" s="7" t="s">
        <v>15</v>
      </c>
      <c r="C35" s="17"/>
      <c r="D35" s="17"/>
      <c r="E35" s="17"/>
      <c r="F35" s="17"/>
      <c r="G35" s="17"/>
      <c r="H35" s="17">
        <f>D35+F35</f>
        <v>0</v>
      </c>
      <c r="I35" s="17">
        <f>E35+G35</f>
        <v>0</v>
      </c>
      <c r="J35" s="3"/>
      <c r="K35" s="3"/>
    </row>
    <row r="36" spans="1:11">
      <c r="A36" s="7" t="s">
        <v>90</v>
      </c>
      <c r="B36" s="7" t="s">
        <v>15</v>
      </c>
      <c r="C36" s="17"/>
      <c r="D36" s="17"/>
      <c r="E36" s="17"/>
      <c r="F36" s="17"/>
      <c r="G36" s="17"/>
      <c r="H36" s="17">
        <f>D36+F36</f>
        <v>0</v>
      </c>
      <c r="I36" s="17">
        <f>E36+G36</f>
        <v>0</v>
      </c>
      <c r="J36" s="3"/>
      <c r="K36" s="3"/>
    </row>
    <row r="37" spans="1:11">
      <c r="A37" s="7" t="s">
        <v>91</v>
      </c>
      <c r="B37" s="7" t="s">
        <v>15</v>
      </c>
      <c r="C37" s="17"/>
      <c r="D37" s="17"/>
      <c r="E37" s="17"/>
      <c r="F37" s="17"/>
      <c r="G37" s="17"/>
      <c r="H37" s="17">
        <f>D37+F37</f>
        <v>0</v>
      </c>
      <c r="I37" s="17">
        <f>E37+G37</f>
        <v>0</v>
      </c>
      <c r="J37" s="3"/>
      <c r="K37" s="3"/>
    </row>
    <row r="38" spans="1:11">
      <c r="A38" s="7" t="s">
        <v>15</v>
      </c>
      <c r="B38" s="7" t="s">
        <v>15</v>
      </c>
      <c r="C38" s="17"/>
      <c r="D38" s="17"/>
      <c r="E38" s="17"/>
      <c r="F38" s="17"/>
      <c r="G38" s="17"/>
      <c r="H38" s="17">
        <f>D38+F38</f>
        <v>0</v>
      </c>
      <c r="I38" s="17">
        <f>E38+G38</f>
        <v>0</v>
      </c>
      <c r="J38" s="3"/>
      <c r="K38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88D0-49EF-4A8D-B9AE-A8769C517C34}">
  <dimension ref="A1:D31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15</v>
      </c>
      <c r="C11" s="3"/>
    </row>
    <row r="12" spans="1:3">
      <c r="A12" s="2" t="s">
        <v>20</v>
      </c>
      <c r="B12" s="6" t="s">
        <v>15</v>
      </c>
      <c r="C12" s="3"/>
    </row>
    <row r="13" spans="1:3">
      <c r="A13" s="2" t="s">
        <v>21</v>
      </c>
      <c r="B13" s="6" t="s">
        <v>22</v>
      </c>
      <c r="C13" s="3"/>
    </row>
    <row r="14" spans="1:3">
      <c r="A14" s="2" t="s">
        <v>23</v>
      </c>
      <c r="B14" s="6" t="s">
        <v>24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25</v>
      </c>
      <c r="B16" s="8" t="s">
        <v>26</v>
      </c>
      <c r="C16" s="3"/>
    </row>
    <row r="17" spans="1:3">
      <c r="A17" s="2" t="s">
        <v>27</v>
      </c>
      <c r="B17" s="8" t="s">
        <v>28</v>
      </c>
      <c r="C17" s="3"/>
    </row>
    <row r="18" spans="1:3">
      <c r="A18" s="2" t="s">
        <v>29</v>
      </c>
      <c r="B18" s="8" t="s">
        <v>30</v>
      </c>
      <c r="C18" s="3"/>
    </row>
    <row r="19" spans="1:3">
      <c r="A19" s="2" t="s">
        <v>31</v>
      </c>
      <c r="B19" s="8" t="s">
        <v>28</v>
      </c>
      <c r="C19" s="3"/>
    </row>
    <row r="20" spans="1:3">
      <c r="A20" s="2" t="s">
        <v>32</v>
      </c>
      <c r="B20" s="8" t="s">
        <v>33</v>
      </c>
      <c r="C20" s="3"/>
    </row>
    <row r="21" spans="1:3">
      <c r="A21" s="2" t="s">
        <v>34</v>
      </c>
      <c r="B21" s="8" t="s">
        <v>33</v>
      </c>
      <c r="C21" s="3"/>
    </row>
    <row r="22" spans="1:3">
      <c r="A22" s="2" t="s">
        <v>35</v>
      </c>
      <c r="B22" s="8" t="s">
        <v>36</v>
      </c>
      <c r="C22" s="3"/>
    </row>
    <row r="23" spans="1:3">
      <c r="A23" s="2" t="s">
        <v>37</v>
      </c>
      <c r="B23" s="8" t="s">
        <v>38</v>
      </c>
      <c r="C23" s="3"/>
    </row>
    <row r="24" spans="1:3">
      <c r="A24" s="2" t="s">
        <v>39</v>
      </c>
      <c r="B24" s="8" t="s">
        <v>40</v>
      </c>
      <c r="C24" s="3"/>
    </row>
    <row r="25" spans="1:3">
      <c r="A25" s="2" t="s">
        <v>41</v>
      </c>
      <c r="B25" s="8" t="s">
        <v>42</v>
      </c>
      <c r="C25" s="3"/>
    </row>
    <row r="26" spans="1:3">
      <c r="A26" s="2" t="s">
        <v>43</v>
      </c>
      <c r="B26" s="8" t="s">
        <v>44</v>
      </c>
      <c r="C26" s="3"/>
    </row>
    <row r="27" spans="1:3">
      <c r="A27" s="2" t="s">
        <v>45</v>
      </c>
      <c r="B27" s="8" t="s">
        <v>42</v>
      </c>
      <c r="C27" s="3"/>
    </row>
    <row r="28" spans="1:3">
      <c r="A28" s="2" t="s">
        <v>46</v>
      </c>
      <c r="B28" s="8" t="s">
        <v>42</v>
      </c>
      <c r="C28" s="3"/>
    </row>
    <row r="29" spans="1:3" ht="24.75">
      <c r="A29" s="9" t="s">
        <v>47</v>
      </c>
      <c r="B29" s="8" t="s">
        <v>48</v>
      </c>
      <c r="C29" s="3"/>
    </row>
    <row r="30" spans="1:3">
      <c r="A30" s="2" t="s">
        <v>49</v>
      </c>
      <c r="B30" s="8" t="s">
        <v>50</v>
      </c>
      <c r="C30" s="3"/>
    </row>
    <row r="31" spans="1:3">
      <c r="A31" s="1" t="s">
        <v>51</v>
      </c>
      <c r="B31" s="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2020-11-04T12:12:08Z</dcterms:created>
  <dcterms:modified xsi:type="dcterms:W3CDTF">2020-11-04T12:12:16Z</dcterms:modified>
</cp:coreProperties>
</file>