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40" tabRatio="627" firstSheet="1" activeTab="1"/>
  </bookViews>
  <sheets>
    <sheet name="Sekání VZ-2014" sheetId="1" state="hidden" r:id="rId1"/>
    <sheet name="Cenová nabídka (Příloha č.2)" sheetId="2" r:id="rId2"/>
    <sheet name="41" sheetId="3" r:id="rId3"/>
    <sheet name="42" sheetId="4" r:id="rId4"/>
    <sheet name="43" sheetId="5" r:id="rId5"/>
    <sheet name="44" sheetId="6" r:id="rId6"/>
    <sheet name="45" sheetId="7" r:id="rId7"/>
    <sheet name="46" sheetId="8" r:id="rId8"/>
    <sheet name="47" sheetId="9" r:id="rId9"/>
    <sheet name="81" sheetId="10" r:id="rId10"/>
    <sheet name="84" sheetId="11" r:id="rId11"/>
    <sheet name="85" sheetId="12" r:id="rId12"/>
    <sheet name="86" sheetId="13" r:id="rId13"/>
    <sheet name="87" sheetId="14" r:id="rId14"/>
    <sheet name="88" sheetId="15" r:id="rId15"/>
    <sheet name="List1" sheetId="16" r:id="rId16"/>
  </sheets>
  <definedNames>
    <definedName name="Excel_BuiltIn__FilterDatabase_1" localSheetId="1">#REF!</definedName>
    <definedName name="Excel_BuiltIn__FilterDatabase_1">#REF!</definedName>
    <definedName name="Excel_BuiltIn__FilterDatabase_1_1" localSheetId="1">#REF!</definedName>
    <definedName name="Excel_BuiltIn__FilterDatabase_1_1">#REF!</definedName>
  </definedNames>
  <calcPr fullCalcOnLoad="1"/>
</workbook>
</file>

<file path=xl/sharedStrings.xml><?xml version="1.0" encoding="utf-8"?>
<sst xmlns="http://schemas.openxmlformats.org/spreadsheetml/2006/main" count="976" uniqueCount="732">
  <si>
    <t>Holice dodavatelsky</t>
  </si>
  <si>
    <t>Běstovice dodavatelsky</t>
  </si>
  <si>
    <t>Ústí nad Orlicí dodavatelsky</t>
  </si>
  <si>
    <t>Moravská Třebová dodavatelsky</t>
  </si>
  <si>
    <t>Svitavy dodavatelsky</t>
  </si>
  <si>
    <t>Polička dodavatelsky</t>
  </si>
  <si>
    <t>Litomyšl dodavatelsky</t>
  </si>
  <si>
    <t>Kř. I/17 Hrochův Týnec - kř. II/358 Chrast</t>
  </si>
  <si>
    <t>Kř. III/35813 - kř. III/3586 Honbice</t>
  </si>
  <si>
    <t>Kř. II/358 Chrast - kř. III/35821 Řestoky</t>
  </si>
  <si>
    <t>Kř. III/3584 Kočí - kř. III/35811 Nabočany</t>
  </si>
  <si>
    <t>Kř. III/35811 - Honbice - kř. III/35821 Řestoky</t>
  </si>
  <si>
    <t>Hranice okresu PA Stradouň - Kř. II/358 Skuteč</t>
  </si>
  <si>
    <t>Kř. II/358 Podlažice - kř. II/357 Leština</t>
  </si>
  <si>
    <t>Kř. II/355 Chrast - Skuteč - křiž. II/357 Nové Hrady</t>
  </si>
  <si>
    <t>Celkem II. tř.</t>
  </si>
  <si>
    <t>Kř. II/305 Stradouň - Hranice okresu PA (Opočno)</t>
  </si>
  <si>
    <t>Kř. II/305 Vinary - kř. III/30522 Sedlec</t>
  </si>
  <si>
    <t>Kř. II/305 Štěnec - kř. III/3561 Jenišovice</t>
  </si>
  <si>
    <t>Kř. III/30529 Voletice - kř. III/35711 Řepníky</t>
  </si>
  <si>
    <t>Kř. II/305 Luže - Hluboká - kř. II/358 Perálec</t>
  </si>
  <si>
    <t>Kř. III/30532 Hluboká - Střítež (konec)</t>
  </si>
  <si>
    <t>Kř. II/305 - kř. III/35828 Bělá</t>
  </si>
  <si>
    <t>Kř. II/305 - kř. III/35829 Zbožnov</t>
  </si>
  <si>
    <t>Kř. II/305 Štěpánov - Zbožnov - kř. III/35830</t>
  </si>
  <si>
    <t>Hranice okresu PA -kř. I/17 Čankovice</t>
  </si>
  <si>
    <t>Hranice okresu PA (Turov) - kř. III/32271Městec</t>
  </si>
  <si>
    <t>Kř. I/17 Holešovice - Hranice okresu PA</t>
  </si>
  <si>
    <t>Hranice okresu PA - kř. III/3554 Bližňovice</t>
  </si>
  <si>
    <t>Hranice okresu PA (Uhersko) - kř. I/17 Městec</t>
  </si>
  <si>
    <t>Kř. I/17 Ostrov - kř. III/32271</t>
  </si>
  <si>
    <t>Kř. III/32271 Městec - Hranice okresu PA (Turov)</t>
  </si>
  <si>
    <t>Kř. III/3552 Bor u Chroustovic - kř. III/3557 Žilovice</t>
  </si>
  <si>
    <t>Kř. III/35510 Bor u Chroust. - kř. III/3557 Lhota u Chroust.</t>
  </si>
  <si>
    <t>Kř. II/355 Rosice - kř.II/356 Dobrkov</t>
  </si>
  <si>
    <t>Kř. II/355 Rosice - Kř. III/3561 Lozice</t>
  </si>
  <si>
    <t xml:space="preserve">Kř. I/17 Čankovice - kř. III/3552 Rosice </t>
  </si>
  <si>
    <t>Kř. III/3553 - Blížňovice - kř. III/3556</t>
  </si>
  <si>
    <t>Kř. III/3556 Brčekoly - kř. III/3561 Lhota u Chroustovic</t>
  </si>
  <si>
    <t>Kř. III/3557 - kř. III/3559 Chroustovice</t>
  </si>
  <si>
    <t>Kř. I/17 Holešovice - kř. III/3561 Chroustovice</t>
  </si>
  <si>
    <t>Kř. I/17 Městec - Chroustovice - kř. II/356 Radim</t>
  </si>
  <si>
    <t>Kř. I/17 Stradouň - kř. III/3561 Lhota u Chroustovic</t>
  </si>
  <si>
    <t>Kř. III/35717 - kř. III/35711 Řepníky</t>
  </si>
  <si>
    <t>Kř. II/357 - kř. II/356 Doubravice</t>
  </si>
  <si>
    <t>Kř. II/357 Leština - Hranice okr. ÚO</t>
  </si>
  <si>
    <t>Kř. II/358 - Bělá - kř.II/356 Luže</t>
  </si>
  <si>
    <t>Kř. II/358 Předhradí - kř. III/30532 Doly</t>
  </si>
  <si>
    <t>Kř. III/35830 - Zhoř - kř. III/30532 Perálec</t>
  </si>
  <si>
    <t>Celkem III. tř.</t>
  </si>
  <si>
    <t>Hranice okresu CR - Kř. III/32271 Uhersko</t>
  </si>
  <si>
    <t>Kř. II/337 Kovářov - Kř. III/34015 Rabštejn</t>
  </si>
  <si>
    <t>II/344</t>
  </si>
  <si>
    <t>Hranice kraje - Lipka - Kř. II/343 Horní bradlo</t>
  </si>
  <si>
    <t>Kř. II/343 Horní Bradlo - Kř. II/337 Hodonín</t>
  </si>
  <si>
    <t>III/34433</t>
  </si>
  <si>
    <t>Kř. II/344 Horní bradlo - Hranice kraje</t>
  </si>
  <si>
    <t>III/34435</t>
  </si>
  <si>
    <t>Kř. II/344 Javorné - Kř. II/377 Chlum</t>
  </si>
  <si>
    <t>III/33762</t>
  </si>
  <si>
    <t>Kř. II/337 Libkov - Kř. III/33762 Krásné</t>
  </si>
  <si>
    <t>III/33757</t>
  </si>
  <si>
    <t xml:space="preserve">Kř. II/337 Bojanov - Kř. II/340 Kovářov </t>
  </si>
  <si>
    <t>III/3407</t>
  </si>
  <si>
    <t>Kř. II/340 Nové Lhotice - Kř. II/337</t>
  </si>
  <si>
    <t>III/3408</t>
  </si>
  <si>
    <t>Kř. III/3407 Petrkov - Hůrka</t>
  </si>
  <si>
    <t>III/33758</t>
  </si>
  <si>
    <t>Kř. II/337 - Kř. III/3409 Liboměřice</t>
  </si>
  <si>
    <t>III/33759</t>
  </si>
  <si>
    <t>Kř. III/33758 Samařov - Kř. III/3407 Nové Lhotice</t>
  </si>
  <si>
    <t>Kř. III/33760 Licibořice - Kř. II/340 Petříkovice</t>
  </si>
  <si>
    <t>III/33761</t>
  </si>
  <si>
    <t>Kř. III/33760 Křižanovice - Kř. III/33758 Liboměřice</t>
  </si>
  <si>
    <t>III/34015</t>
  </si>
  <si>
    <t>Kř. II/340Rabštejn - Kř. III/3409 Liboměřice</t>
  </si>
  <si>
    <t>III/34014</t>
  </si>
  <si>
    <t>Kř. II/340 - Deblov</t>
  </si>
  <si>
    <t>III/3456</t>
  </si>
  <si>
    <t>Kř. III/33733 Kněžice - hranice kraje</t>
  </si>
  <si>
    <t>III/33810</t>
  </si>
  <si>
    <t>Hranice kraje - Podhořany - Kř. II/337 Ronov n. D.</t>
  </si>
  <si>
    <t>III/33814</t>
  </si>
  <si>
    <t>Kř. III/33810 Licoměřice</t>
  </si>
  <si>
    <t>III/33742</t>
  </si>
  <si>
    <t>Kř. I/17 Nový Dvůr  - Kř. II/337 Podhradí</t>
  </si>
  <si>
    <t>III/33747</t>
  </si>
  <si>
    <t>Kř. III/33742 - Rudov</t>
  </si>
  <si>
    <t>III/33746</t>
  </si>
  <si>
    <t>Kř. III/33742 - Zbyslavec</t>
  </si>
  <si>
    <t>III/33743</t>
  </si>
  <si>
    <t>Kř. III/33742 - Bílý Kámen</t>
  </si>
  <si>
    <t>III/32211</t>
  </si>
  <si>
    <t>Hranice okr. - Kř. I/17 Nový Dvůr</t>
  </si>
  <si>
    <t>III/33748</t>
  </si>
  <si>
    <t>Kř. I/17 Heřmanův Městec - Kř. II/337 Starý Dvůr</t>
  </si>
  <si>
    <t>III/33752</t>
  </si>
  <si>
    <t>Kř. III/33748 - Skoranov</t>
  </si>
  <si>
    <t>III/33780</t>
  </si>
  <si>
    <t>Kř. III/33748 - Prachovice</t>
  </si>
  <si>
    <t>III/3413</t>
  </si>
  <si>
    <t>Kř. II/341 - Kř. III/33748 Prachovice</t>
  </si>
  <si>
    <t>III/33749</t>
  </si>
  <si>
    <t>Kř. III/33748 Heřm. M. - Kř. III/33742 Míčov</t>
  </si>
  <si>
    <t>III/3424</t>
  </si>
  <si>
    <t>III/3422</t>
  </si>
  <si>
    <t>III/3427</t>
  </si>
  <si>
    <t>Třemošnice</t>
  </si>
  <si>
    <t xml:space="preserve">Hlinsko </t>
  </si>
  <si>
    <t>Kř. III/33770 Švihov - Kř. II/358 Skuteč</t>
  </si>
  <si>
    <t>Kř. I/34 Hlinsko - Kř. II/358 Chrast</t>
  </si>
  <si>
    <t>II/306</t>
  </si>
  <si>
    <t>Kř. II/358 Skuteč - Kř. II/355 Louka</t>
  </si>
  <si>
    <t>III/3547</t>
  </si>
  <si>
    <t>Kř. I/34 - Kř. III/3445 Čachnov</t>
  </si>
  <si>
    <t>III/35525</t>
  </si>
  <si>
    <t>Kř. I/34 Oldřiš - Kř. III/35524 Oldřetice</t>
  </si>
  <si>
    <t>III/3061</t>
  </si>
  <si>
    <t>Kř. II/337 Vrbatův Kostelec - Kř. I/34 Kladno</t>
  </si>
  <si>
    <t>III/3062</t>
  </si>
  <si>
    <t>Kř. III/3061 Mrákotín - Kř. III/35524 Dolívka</t>
  </si>
  <si>
    <t>III/3064</t>
  </si>
  <si>
    <t>III/3065</t>
  </si>
  <si>
    <t>Kř. II/306 Skuteč - Kř. III/3062 Ždárec u Skutče</t>
  </si>
  <si>
    <t>III/3063</t>
  </si>
  <si>
    <t>Kř. III/3062 Ždárec u Skut. - Kř. III/35524 Oldřetice</t>
  </si>
  <si>
    <t>III/35524</t>
  </si>
  <si>
    <t>Kř. II/355 Holetín - Kř. II/358 Předhradí</t>
  </si>
  <si>
    <t>III/35526</t>
  </si>
  <si>
    <t>Kř. III/35525 Pokřikov - Kř. III/3061 Vojtěchov</t>
  </si>
  <si>
    <t>III/3541</t>
  </si>
  <si>
    <t>Kř. II/354 Miřetín - Kř. III/35524 Dolívka</t>
  </si>
  <si>
    <t>III/35833</t>
  </si>
  <si>
    <t>Kř. II/358 Předhradí - Kř. III/3541 Lešany</t>
  </si>
  <si>
    <t>III/33770</t>
  </si>
  <si>
    <t>Kř. II/337 Švihov - Kř. I/37 Nová Ves</t>
  </si>
  <si>
    <t>III/33772</t>
  </si>
  <si>
    <t>Kř. III/33770 Ctětín - Vranov</t>
  </si>
  <si>
    <t>III/33768</t>
  </si>
  <si>
    <t>Kř. II/337 Kvítek - Kř. III/33770 Ctětín</t>
  </si>
  <si>
    <t>Kř. II/337 - Krupín - Kř. III/33768</t>
  </si>
  <si>
    <t>III/3434</t>
  </si>
  <si>
    <t>Kř. II/343 - Petrkov - Kř. III/3437</t>
  </si>
  <si>
    <t>III/3432</t>
  </si>
  <si>
    <t>Kř. II/343 Trh. Kamenice - Kř. III/3434</t>
  </si>
  <si>
    <t>III/33771</t>
  </si>
  <si>
    <t>Kř. III/33770 - Čekov - Kř. III/3437</t>
  </si>
  <si>
    <t>III/33774</t>
  </si>
  <si>
    <t>Kř. III/33773 - Miřetice - Kř. III/3437</t>
  </si>
  <si>
    <t>III/33773</t>
  </si>
  <si>
    <t>Kř. II/337 Miřetice - Kř. II/355 Dřeveš</t>
  </si>
  <si>
    <t>III/35522</t>
  </si>
  <si>
    <t>Kř. II/355 - Příkrakov - Kř. III/3437 Včelákov</t>
  </si>
  <si>
    <t>III/35523</t>
  </si>
  <si>
    <t>Kř. II/355 - Dolní Babákov</t>
  </si>
  <si>
    <t>III/33777</t>
  </si>
  <si>
    <t>Kř. II/337 Louka - Kř. III/33773</t>
  </si>
  <si>
    <t>III/35520</t>
  </si>
  <si>
    <t>Kř. II/355 Hlína - Kř. II/355 Louka</t>
  </si>
  <si>
    <t>III/33778</t>
  </si>
  <si>
    <t>Kř. III/33777 Kvasín - Kř. III/3061 Prosetín</t>
  </si>
  <si>
    <t>III/35521</t>
  </si>
  <si>
    <t>Kř. II/355 Hlína - Kř. II/337 Vrbatův Kostelec</t>
  </si>
  <si>
    <t>III/35826</t>
  </si>
  <si>
    <t>Kř. II/358 Podlažice - Kř. II/337 Vrbatův Kostelec</t>
  </si>
  <si>
    <t>III/35827</t>
  </si>
  <si>
    <t>Kř. II/358 - Kř. III/35826 Chacholice</t>
  </si>
  <si>
    <t>III/35517</t>
  </si>
  <si>
    <t>Kř. II/355 Horka - Mezihoří</t>
  </si>
  <si>
    <t>III/35518</t>
  </si>
  <si>
    <t>Kř. II/355 Horka - Kř. III/35826 Chacholice</t>
  </si>
  <si>
    <t xml:space="preserve">Kř. II/358 Chrast - Kř. II/355 Horka </t>
  </si>
  <si>
    <t>III/35519</t>
  </si>
  <si>
    <t>Kř. II/355 Smrček - Kř. II/337 Švihov</t>
  </si>
  <si>
    <t>Kř. III/33769 Lukavice - Kř. III/35519</t>
  </si>
  <si>
    <t>Kř. III/35819 Bítovany - Kř. III/35817 Žumberk</t>
  </si>
  <si>
    <t>Kř. III/35819 Zaječice - Kř. III/35519 Smrček</t>
  </si>
  <si>
    <t>III/33775</t>
  </si>
  <si>
    <t>Kř. II/377 Miřetice - Kř. III/35519</t>
  </si>
  <si>
    <t>III/33776</t>
  </si>
  <si>
    <t>Kř. II/337 Havlovice - Kř. III/33775</t>
  </si>
  <si>
    <t>Kř. III/35717 - Střemošice - Kř. II/356</t>
  </si>
  <si>
    <t>Pardubice</t>
  </si>
  <si>
    <t>II/333</t>
  </si>
  <si>
    <t>Kř. I/36 Lázně Bohdaneč - Libišany hra. kraje</t>
  </si>
  <si>
    <t>II/324</t>
  </si>
  <si>
    <t>Hranice kraje - Kř. I/37 pův Dražkovice</t>
  </si>
  <si>
    <t>II/322</t>
  </si>
  <si>
    <t>Kř. I/2 Pardubice - Kř. III/2983 Černá za Bory</t>
  </si>
  <si>
    <t>III/3435</t>
  </si>
  <si>
    <t>Kř. II/343 - Hlinsko - kř. III/3437</t>
  </si>
  <si>
    <t>Hranice okr. Úhř. Lhota - kř. I/36 Pardubice</t>
  </si>
  <si>
    <t>Hranice okr. - kř. II/355 Uhřetická Lhota</t>
  </si>
  <si>
    <t>Kř. II/322 Pardubice - Ostřešany - hran. okr.</t>
  </si>
  <si>
    <t>Kř. II/355 Černá za Bory - hran. okr .</t>
  </si>
  <si>
    <t>III/2983</t>
  </si>
  <si>
    <t>Kř. I/36 Sezemice - kř. II/355 Černá za Bory</t>
  </si>
  <si>
    <t>Kř. III/32226 Draž. Blato - hr. okr. Dřenice</t>
  </si>
  <si>
    <t>III/32233</t>
  </si>
  <si>
    <t>Kř. I/37 Mikulovice  - kř. III/32232 Blato</t>
  </si>
  <si>
    <t>III/34031</t>
  </si>
  <si>
    <t>Kř. I/37 Mikulovice - kř. III/34026</t>
  </si>
  <si>
    <t>Kř. I/37 Dražkovice - hran. okr. Ostřešánky</t>
  </si>
  <si>
    <t>III/34028</t>
  </si>
  <si>
    <t>Kř. II/324 Pardubice - kř. III/34026 Nemošice</t>
  </si>
  <si>
    <t>III/2982</t>
  </si>
  <si>
    <t>Kř. I/36 - Spojil</t>
  </si>
  <si>
    <t>III/2984</t>
  </si>
  <si>
    <t>Kř. I/36 Szemice - kř. III/2985 Ráby</t>
  </si>
  <si>
    <t>III/2985</t>
  </si>
  <si>
    <t>Kř. II/324 Staré Hradiště - Kř. III/29810 Dříteč</t>
  </si>
  <si>
    <t>III/2987</t>
  </si>
  <si>
    <t>Kř. II/324 Hradiště na Písku - Kř. III/2985</t>
  </si>
  <si>
    <t>III/29810</t>
  </si>
  <si>
    <t>Kř. II/298 Sezemice - Bukovina n. L. hran. kraje</t>
  </si>
  <si>
    <t>III/29823</t>
  </si>
  <si>
    <t>Kř. II/298 Svoboda - Kř. III/29810 Bukovina n. L.</t>
  </si>
  <si>
    <t>III/29820</t>
  </si>
  <si>
    <t>Kř. II/298 Bohumileč - Kř. III/29823 Borek</t>
  </si>
  <si>
    <t>III/29811</t>
  </si>
  <si>
    <t>Kř. III/29810 Dříteč - Kř. III/29820 Újezd u Sezemic</t>
  </si>
  <si>
    <t>III/29815</t>
  </si>
  <si>
    <t>Kř. III/29810 Dražkov - Kř. III/29820</t>
  </si>
  <si>
    <t>III/29813</t>
  </si>
  <si>
    <t>Kř. I/37 Opatovice n. L. - Hranice kraje</t>
  </si>
  <si>
    <t>III/0373</t>
  </si>
  <si>
    <t>Kř. II/324 Srch - Kř. II/333 Staré Ždánice</t>
  </si>
  <si>
    <t>III/03324</t>
  </si>
  <si>
    <t>Kř. II/333 - Pohřebačka - kř. II/324</t>
  </si>
  <si>
    <t>III/0372</t>
  </si>
  <si>
    <t>Kř. I/37 - Čeperka</t>
  </si>
  <si>
    <t>III/0376</t>
  </si>
  <si>
    <t>Kř. III/0373 - Stéblová</t>
  </si>
  <si>
    <t>III/32321</t>
  </si>
  <si>
    <t>Hranice kraje - Kř. II/333 Libšany</t>
  </si>
  <si>
    <t>III/0375</t>
  </si>
  <si>
    <t>Kř. III/0373 Srch - Kř. III/3239 Hrádek</t>
  </si>
  <si>
    <t>III/3239</t>
  </si>
  <si>
    <t>Kř. I/36 Doubravice - Kř. III/3237 Dolany</t>
  </si>
  <si>
    <t>III/0362</t>
  </si>
  <si>
    <t>III/32224</t>
  </si>
  <si>
    <t>Kř. II/324 Ohrazenice - Kř. III/32224</t>
  </si>
  <si>
    <t>Kř. I/37 Pardubice - Kř. II/324</t>
  </si>
  <si>
    <t>III/3237</t>
  </si>
  <si>
    <t>Kř. III/3236 Křičeň - Kř. II/333 Staré Ždánice</t>
  </si>
  <si>
    <t>III/32312</t>
  </si>
  <si>
    <t>Kř. II/333 Staré Ždánice - hranice kraje</t>
  </si>
  <si>
    <t>III/32316</t>
  </si>
  <si>
    <t>Kř. III/3237 - Plch - hranice kraje</t>
  </si>
  <si>
    <t>III/32311</t>
  </si>
  <si>
    <t>Kř. III/3237 Dolany - Kř. III/3238 Rohoznice</t>
  </si>
  <si>
    <t>III/3238</t>
  </si>
  <si>
    <t>Kř. I/36 - Křičeň - hranice kraje</t>
  </si>
  <si>
    <t>III/32225</t>
  </si>
  <si>
    <t>Kř. I/36 Rybitví - kř. II/333 Lázně Bohdaneč</t>
  </si>
  <si>
    <t>III/32221</t>
  </si>
  <si>
    <t>Kř. I/2 Opočínek - Kř. I/2 Staré Čivice</t>
  </si>
  <si>
    <t>III/32226</t>
  </si>
  <si>
    <t>Pardubice dodavatelsky</t>
  </si>
  <si>
    <t>Kř. I/2 Bezděkov - Kř. I/37 pův. Dražkovice</t>
  </si>
  <si>
    <t>Kř. I/2 Staré Čívice - Čepí hranice okr.</t>
  </si>
  <si>
    <t>III/32227</t>
  </si>
  <si>
    <t>Kř. I/2 - Kř. III/32226 Bezděkov</t>
  </si>
  <si>
    <t>III/34210</t>
  </si>
  <si>
    <t>Kř. II/342 Choltice - Kř. III/32226 Bezděkov</t>
  </si>
  <si>
    <t>Hranice okresu - Kř. III/3427 Jeníkovice</t>
  </si>
  <si>
    <t>Kř. II/342 Choltice - kř. III/3424 Jezbořice</t>
  </si>
  <si>
    <t>Kř. III/3427 Jezbořice - Kř. III/32229 Čepí</t>
  </si>
  <si>
    <t>III/32229</t>
  </si>
  <si>
    <t>Kř. III/32226 Dubany - Kř. III/32228 Čepí</t>
  </si>
  <si>
    <t>Kř. III/32229 Čepí - hranice okresu</t>
  </si>
  <si>
    <t>Kř. III/32226 Dubany - hran. okr. Dřenice</t>
  </si>
  <si>
    <t>Kř. III/32226 Třebosice - hran. okr. Dřenice</t>
  </si>
  <si>
    <t>Přelouč</t>
  </si>
  <si>
    <t>II/323</t>
  </si>
  <si>
    <t>Kř. II/333 Břehy - Pravy hranice kraje</t>
  </si>
  <si>
    <t>Kř. I/2 Přelouč - Kř. I/36 Lázně Bohdaneč</t>
  </si>
  <si>
    <t>II/327</t>
  </si>
  <si>
    <t xml:space="preserve">Hranice okr. KO - hranice okr. HK </t>
  </si>
  <si>
    <t>III/32710</t>
  </si>
  <si>
    <t>Hranice kraje Labské Chrčice</t>
  </si>
  <si>
    <t>Hranice kraje Labské Chrčice - Kř. III/3227 Kladruby n. L.</t>
  </si>
  <si>
    <t>III/32713</t>
  </si>
  <si>
    <t>Hanice kraje Hlavečník - Kř. III/32722</t>
  </si>
  <si>
    <t>III/32716</t>
  </si>
  <si>
    <t>Hranice kraje - Kř. III/32713 Hlavečník</t>
  </si>
  <si>
    <t>III/32717</t>
  </si>
  <si>
    <t>Hranice kraje - Kř. III/32713 Tetov</t>
  </si>
  <si>
    <t>III/32722</t>
  </si>
  <si>
    <t>Hranice kraje Újezd u Přelouče - Kř. II/333 Břehy</t>
  </si>
  <si>
    <t>Intravilán</t>
  </si>
  <si>
    <t>(km)</t>
  </si>
  <si>
    <t>Extravilán</t>
  </si>
  <si>
    <t>III/32727</t>
  </si>
  <si>
    <t>Kř. I/36 Chýšť - Kř. III/32722 Strašov</t>
  </si>
  <si>
    <t>III/32726</t>
  </si>
  <si>
    <t>Kř. III/32725 Přepychy - Kř. III/32727 Vápno</t>
  </si>
  <si>
    <t>III/32725</t>
  </si>
  <si>
    <t>Hranice kraje - Přepychy - Kř. III/32722</t>
  </si>
  <si>
    <t>III/32727 A</t>
  </si>
  <si>
    <t>Kř. III/32727 - Chýšť - Kř. III/32728</t>
  </si>
  <si>
    <t>III/32728</t>
  </si>
  <si>
    <t xml:space="preserve">Kř. III/32722 Sopřeč - Chýšť hran. kraje </t>
  </si>
  <si>
    <t>III/3234</t>
  </si>
  <si>
    <t>III/3233</t>
  </si>
  <si>
    <t>Kř. I/36 Vyšehněvice - Kř. III/32728 Žáravice</t>
  </si>
  <si>
    <t>III/3235</t>
  </si>
  <si>
    <t>III/32313</t>
  </si>
  <si>
    <t>III/32714</t>
  </si>
  <si>
    <t>Hranice kraje - Kř. III/32710 Labské Chrčice</t>
  </si>
  <si>
    <t>III/3231</t>
  </si>
  <si>
    <t>III/3232</t>
  </si>
  <si>
    <t>III/3236</t>
  </si>
  <si>
    <t>Kř. II/323 Pravy - Kř. III/3237 Křičeň</t>
  </si>
  <si>
    <t>Kř. II/323 Kasalice</t>
  </si>
  <si>
    <t>Kř. II/323 Vlčí Habřina</t>
  </si>
  <si>
    <t xml:space="preserve">Kř. II/323 - Vlčí Habřina - Kř. III/3231 </t>
  </si>
  <si>
    <t>Kř. II/323 - Kř. III/3234 Vyšehněvice</t>
  </si>
  <si>
    <t>Kř. II/323 Pravy - hran. Kraje</t>
  </si>
  <si>
    <t>Hranice kraje Býšť - Kř. II/315 Týnišťsko</t>
  </si>
  <si>
    <t>Kř. II/298 Sezemice - Veliny hranice kraje</t>
  </si>
  <si>
    <t>Příloha č.2</t>
  </si>
  <si>
    <t>Kř. I/34 Bukovka - Kř. III/3236 Křičeň</t>
  </si>
  <si>
    <t>Holice</t>
  </si>
  <si>
    <t>II/298</t>
  </si>
  <si>
    <t>Kř. I/36 Sezemice - Bělečko hranice kraje</t>
  </si>
  <si>
    <t>Hranice kraje Horní jelení - Radhošť hran. kraje</t>
  </si>
  <si>
    <t>Kř. III/2983 Černá za Bory - Kř. I/35 Dolní Roveň</t>
  </si>
  <si>
    <t>Hranice okresu Uhřetická Lhota - Kř. II/322 Dašice</t>
  </si>
  <si>
    <t>III/3053</t>
  </si>
  <si>
    <t xml:space="preserve">Kř. I/35 Chvojenec - Kř. III/3051 Vysoké Chvojno </t>
  </si>
  <si>
    <t>III/32243</t>
  </si>
  <si>
    <t>Kř. II/322 Zimný - Kř. I/36 Sezemice</t>
  </si>
  <si>
    <t>III/32244</t>
  </si>
  <si>
    <t>Kř. III/32243 Veská - Kř. III/32251 Velké Koloděje</t>
  </si>
  <si>
    <t>III/32245</t>
  </si>
  <si>
    <t>Kř. II/322 Zminný - Kř. III/32251 Lány u Dašic</t>
  </si>
  <si>
    <t>Kř. II/322 Dašice - Kostěnice hran. okr.</t>
  </si>
  <si>
    <t>Hranice okresu - Kř. III/32256 Moravany</t>
  </si>
  <si>
    <t>III/32247</t>
  </si>
  <si>
    <t>Kř. III/32246 Kostěnice - Kř. III/32256 Moravany</t>
  </si>
  <si>
    <t>Kř. III/32256 Moravany - Turov hran. okresu</t>
  </si>
  <si>
    <t>III/32262</t>
  </si>
  <si>
    <t>Kř. III/32263 - Moravany - Kř. III/32256</t>
  </si>
  <si>
    <t>III/32266</t>
  </si>
  <si>
    <t>Celkem II.tř.</t>
  </si>
  <si>
    <t>Kř. III/32264 - Bělešovice - Kř. III/32256</t>
  </si>
  <si>
    <t>Hranice okr. - Kř. III/32263 Slepotice</t>
  </si>
  <si>
    <t>Kř. III/32264 Nové Holešovice - hranice okr.</t>
  </si>
  <si>
    <t>III/32260</t>
  </si>
  <si>
    <t>Kř. III/32259 Čeradice - Kř. III/32263</t>
  </si>
  <si>
    <t>III/30514</t>
  </si>
  <si>
    <t>Kř. II/305 Radhošť - Kř. III/30513 Trusnov</t>
  </si>
  <si>
    <t>III/30515</t>
  </si>
  <si>
    <t>Kř. III/30514 - Kř. III/30520 Opočno</t>
  </si>
  <si>
    <t>III/30516</t>
  </si>
  <si>
    <t>Kř. II/305 Radhošť - hranice okresu Ústí</t>
  </si>
  <si>
    <t>Běstovice</t>
  </si>
  <si>
    <t>Kř. I/17 Kočí - kř. II/358 Orel - Kunčí kř.I/37</t>
  </si>
  <si>
    <t>12,454</t>
  </si>
  <si>
    <t>9,726</t>
  </si>
  <si>
    <t>I/17</t>
  </si>
  <si>
    <t>Kř. II/341 Nový dvůr - Kř. II/355 Hr. Týnec</t>
  </si>
  <si>
    <t>I/37</t>
  </si>
  <si>
    <t>Mikulovice hr. okresu - Kř. III/34436 Nová Ves</t>
  </si>
  <si>
    <t>I/37 pův</t>
  </si>
  <si>
    <t>Kř. III/34032 Medlešice - hr. okr. Mikulovice</t>
  </si>
  <si>
    <t>I/37 větve</t>
  </si>
  <si>
    <t>Křiž. Chrudim III/34026</t>
  </si>
  <si>
    <t>Celkem I. tř.</t>
  </si>
  <si>
    <t xml:space="preserve">Kř. II/355 Hroch. Týnec - Kř. III/30523 </t>
  </si>
  <si>
    <t>I/34</t>
  </si>
  <si>
    <t>Kř.II/354 Krouna - Hranice okresu</t>
  </si>
  <si>
    <t xml:space="preserve">I/34 </t>
  </si>
  <si>
    <t>Hranice kraje Chlum - hran. okr. Borová</t>
  </si>
  <si>
    <t>Kř. III/34436 Nová Ves  - Trh. Kamenice - hran. kraje</t>
  </si>
  <si>
    <t>I/2</t>
  </si>
  <si>
    <t>Kř. II/342 Valy - Kř. I/37 Pardubice</t>
  </si>
  <si>
    <t>I/36</t>
  </si>
  <si>
    <t>Kř. III/3238 Lázně Bohdaneč - Kř. II/298 Sezemice</t>
  </si>
  <si>
    <t>Hranice kraje - Mikulovice hranice okresu</t>
  </si>
  <si>
    <t>Hranice kraje Zdechovice - Kř. II/342 Valy</t>
  </si>
  <si>
    <t>Hran. Kraje Chýšť - Kř. III/3238 Lázně Bohdaneč</t>
  </si>
  <si>
    <t>Celkem dodavatelské sekání trávy na sil. I.II.a III. třídy</t>
  </si>
  <si>
    <t>I/35</t>
  </si>
  <si>
    <t>V Pardubicích 24.1.2014.</t>
  </si>
  <si>
    <t>Cena 2013 v Kč za m2 bez DPH</t>
  </si>
  <si>
    <t>Cena 2013 v Kč za m2  vč. DPH</t>
  </si>
  <si>
    <t>Celkový přehled po cestmistrovstvích</t>
  </si>
  <si>
    <t>Cestmistrovství</t>
  </si>
  <si>
    <t>II. a III. tř.      plocha sečení       v m2</t>
  </si>
  <si>
    <t>Plocha sečení     celkem v m2        za rok</t>
  </si>
  <si>
    <t>Provoz CR</t>
  </si>
  <si>
    <t>Moravská Tř.</t>
  </si>
  <si>
    <t>Provoz UO</t>
  </si>
  <si>
    <t>Celkem SÚS</t>
  </si>
  <si>
    <t>!!! Doplňte pouze cenu do zeleně označeného slouce !!!</t>
  </si>
  <si>
    <t>Vypracoval: Ouhrabka V.</t>
  </si>
  <si>
    <t>I. třídy                       plocha sečení       v m2</t>
  </si>
  <si>
    <t>Dodavatelské sekání trávy na silnicích I. II. a III. třídy pro SÚS Pk v roce 2014</t>
  </si>
  <si>
    <t>Cena v Kč/ rok      celkem bez DPH</t>
  </si>
  <si>
    <t>Cena v Kč/ rok      celkem vč. DPH</t>
  </si>
  <si>
    <t>Poznámka: III. seč u silnic II. a III. třídy = 50% celkové plochy (krajnice a vnitřní hrana příkopu)</t>
  </si>
  <si>
    <t>Polička</t>
  </si>
  <si>
    <t>Litomyšl</t>
  </si>
  <si>
    <t>Svitavy</t>
  </si>
  <si>
    <t>Označení silnice</t>
  </si>
  <si>
    <t>Úsek místopisně</t>
  </si>
  <si>
    <t xml:space="preserve">Staničení </t>
  </si>
  <si>
    <t>od</t>
  </si>
  <si>
    <t>do</t>
  </si>
  <si>
    <t>Celkem (km)</t>
  </si>
  <si>
    <t>Chrudim</t>
  </si>
  <si>
    <t>II/340</t>
  </si>
  <si>
    <t>II/355</t>
  </si>
  <si>
    <t>II/358</t>
  </si>
  <si>
    <t>Kř. I/17 Slatiňany - Kř. II/355 Chrast</t>
  </si>
  <si>
    <t>II/337</t>
  </si>
  <si>
    <t>Kř. II/344 Hodonín - kř III/33770 Švihov</t>
  </si>
  <si>
    <t>III/32228</t>
  </si>
  <si>
    <t>III/32232</t>
  </si>
  <si>
    <t>Kř. II/358 Chrast - hr. okr. Dvakačovice</t>
  </si>
  <si>
    <t>III/32231</t>
  </si>
  <si>
    <t>III/32230</t>
  </si>
  <si>
    <t>III/32234</t>
  </si>
  <si>
    <t>III/3409</t>
  </si>
  <si>
    <t>III/34011</t>
  </si>
  <si>
    <t>III/34010</t>
  </si>
  <si>
    <t>III/33760</t>
  </si>
  <si>
    <t>III/33763</t>
  </si>
  <si>
    <t>III/33764</t>
  </si>
  <si>
    <t>III/33765</t>
  </si>
  <si>
    <t>Kř. I/37 Nasavrky - Kř. III/33760</t>
  </si>
  <si>
    <t>III/33769</t>
  </si>
  <si>
    <t>I. seč                  od 5.5.do 6.7.        2014</t>
  </si>
  <si>
    <t>II. seč                  od 7.7.do 14.9.        2014</t>
  </si>
  <si>
    <t>III. seč               od 15.9.do 31.10             2014</t>
  </si>
  <si>
    <t>III/35814</t>
  </si>
  <si>
    <t>III/35817</t>
  </si>
  <si>
    <t>III/3583</t>
  </si>
  <si>
    <t>III/35810</t>
  </si>
  <si>
    <t>III/35816</t>
  </si>
  <si>
    <t>III/35819</t>
  </si>
  <si>
    <t>Kř. III/35816 Bítovany - Kř. III/ 35820</t>
  </si>
  <si>
    <t>III/35820</t>
  </si>
  <si>
    <t>III/35811</t>
  </si>
  <si>
    <t>III/3585</t>
  </si>
  <si>
    <t>III/35813</t>
  </si>
  <si>
    <t>III/35821</t>
  </si>
  <si>
    <t>III/3586</t>
  </si>
  <si>
    <t>III/35822</t>
  </si>
  <si>
    <t>III/3551</t>
  </si>
  <si>
    <t>III/35516</t>
  </si>
  <si>
    <t>III/35823</t>
  </si>
  <si>
    <t>III/32246</t>
  </si>
  <si>
    <t>III/32249</t>
  </si>
  <si>
    <t>III/32248</t>
  </si>
  <si>
    <t>III/34041</t>
  </si>
  <si>
    <t>III/34042</t>
  </si>
  <si>
    <t>III/34043</t>
  </si>
  <si>
    <t>III/34036</t>
  </si>
  <si>
    <t>III/34037</t>
  </si>
  <si>
    <t>III/34035</t>
  </si>
  <si>
    <t>III/34026</t>
  </si>
  <si>
    <t>III/34039</t>
  </si>
  <si>
    <t>III/34030</t>
  </si>
  <si>
    <t>Luže</t>
  </si>
  <si>
    <t>II/305</t>
  </si>
  <si>
    <t>II/357</t>
  </si>
  <si>
    <t>II/356</t>
  </si>
  <si>
    <t>III/30532</t>
  </si>
  <si>
    <t>III/30533</t>
  </si>
  <si>
    <t>III/35829</t>
  </si>
  <si>
    <t>Skuteč - Zbožnov - Lhota u Skutče</t>
  </si>
  <si>
    <t>III/35830</t>
  </si>
  <si>
    <t>III/30536</t>
  </si>
  <si>
    <t>III/35831</t>
  </si>
  <si>
    <t>III/3565</t>
  </si>
  <si>
    <t>Kř. II/356 - Kř. III/30532 Doly</t>
  </si>
  <si>
    <t>III/30535</t>
  </si>
  <si>
    <t>III/30534</t>
  </si>
  <si>
    <t>III/35828</t>
  </si>
  <si>
    <t>III/35722</t>
  </si>
  <si>
    <t>III/35721</t>
  </si>
  <si>
    <t>III/35720</t>
  </si>
  <si>
    <t>III/35711</t>
  </si>
  <si>
    <t>III/35716</t>
  </si>
  <si>
    <t>III/30530</t>
  </si>
  <si>
    <t>III/30527</t>
  </si>
  <si>
    <t>III/30521</t>
  </si>
  <si>
    <t>III/3561</t>
  </si>
  <si>
    <t>III/30528</t>
  </si>
  <si>
    <t>III/3562</t>
  </si>
  <si>
    <t>III/35512</t>
  </si>
  <si>
    <t>III/35514</t>
  </si>
  <si>
    <t>Kř. III/3552 Rosice - Kř. III/35512</t>
  </si>
  <si>
    <t>III/3552</t>
  </si>
  <si>
    <t>III/3553</t>
  </si>
  <si>
    <t>III/3554</t>
  </si>
  <si>
    <t>III/3556</t>
  </si>
  <si>
    <t>Kř. I/17 Holešovice - Kř. III/3552 Rosice</t>
  </si>
  <si>
    <t>III/3557</t>
  </si>
  <si>
    <t>III/35510</t>
  </si>
  <si>
    <t>III/35511</t>
  </si>
  <si>
    <t>III/3558</t>
  </si>
  <si>
    <t>III/3559</t>
  </si>
  <si>
    <t>III/30520</t>
  </si>
  <si>
    <t>III/32273</t>
  </si>
  <si>
    <t>III/32271</t>
  </si>
  <si>
    <t>III/32274</t>
  </si>
  <si>
    <t>III/32263</t>
  </si>
  <si>
    <t>III/32264</t>
  </si>
  <si>
    <t>III/32265</t>
  </si>
  <si>
    <t>III/32256</t>
  </si>
  <si>
    <t xml:space="preserve">Hr. okr. PA  - Kř. I/17 Hrochův Týnec </t>
  </si>
  <si>
    <t>Kř. II/355 Dvakačovice - hr. okr. PA</t>
  </si>
  <si>
    <t>Kř. III/32246 - Bořice - kř. III/32256</t>
  </si>
  <si>
    <t>Kř. II/337 - Křižanovice - kř. III/3409 Licibořice</t>
  </si>
  <si>
    <t xml:space="preserve">Kř.II/337 Hodonín - kř. III/33760 </t>
  </si>
  <si>
    <t>Kř. III/33764 České Lhotice - kř. III/33765 Hradiště</t>
  </si>
  <si>
    <t>Kř. III/35817 Lukavice - kř. II/337 Podlíšťany</t>
  </si>
  <si>
    <t>Kř. III/3409 Svídnice - Práčov</t>
  </si>
  <si>
    <t>Kř. III/3409 Trpišov - konec (Kochanovice)</t>
  </si>
  <si>
    <t>Hranice okr. PA - kř. III/34039 Tuněchody</t>
  </si>
  <si>
    <t>Kř. II/340 Topol - kř. III/34036 Vejvanovice</t>
  </si>
  <si>
    <t>Kř. III/34041 Vejvanovice - Dolní Bezděkov - kř. I/17</t>
  </si>
  <si>
    <t>Kř. III/34036 Dolní Bezděkov - kř. I/17 Kočí</t>
  </si>
  <si>
    <t>Hranice okr. PA (Mnětice) - kř. III/34038 Tuněchody</t>
  </si>
  <si>
    <t>Kř. III/34041 Uhřetice - kř. III/34043 Dvakačovice</t>
  </si>
  <si>
    <t>Kř. II/355 Dvakačovice - kř. III/34041 Vejvanovice</t>
  </si>
  <si>
    <t>Kř. I/37 - Svídnice - Licibořice - kř. III/34015</t>
  </si>
  <si>
    <t>Kř. II/355 Trojovice - kř. III/35516 Řestoky</t>
  </si>
  <si>
    <t>Kř. II/355 Rosice - kř. III/3551 Řestoky</t>
  </si>
  <si>
    <t>Kř. II/358 - kř. III/35814 Bítovany</t>
  </si>
  <si>
    <t>Kř. II/358 Zaječice - Nabočany - kř. I/17</t>
  </si>
  <si>
    <t>Kř. III/35811 Nabočany - kř. III/35821 Trojovice</t>
  </si>
  <si>
    <t>Zaječice kř. II/358 - Lukavice - kř. I/37 na Mýtě</t>
  </si>
  <si>
    <t>Kř. I/37 - Lukavice - kř. III/33769</t>
  </si>
  <si>
    <t>Seč - Hodonín</t>
  </si>
  <si>
    <t>Kř. II/340 Uhřetice - Vejvanovice - kř. II/355 Hr.Týnec</t>
  </si>
  <si>
    <t>Intravil.</t>
  </si>
  <si>
    <t>Extrav.</t>
  </si>
  <si>
    <t xml:space="preserve">Kř. II/315 Týnišťsko - Kř. III/03528 Hrušová </t>
  </si>
  <si>
    <t>Kř. III/30523 Stradouň - Kř. I/35 Zámrsk</t>
  </si>
  <si>
    <t>I/17 vět</t>
  </si>
  <si>
    <t xml:space="preserve">Kř. I/35 Zámrsk </t>
  </si>
  <si>
    <t>Kř. I/35 Vysoké Mýto - Kř. III/35720 Doubravice</t>
  </si>
  <si>
    <t>III/03528</t>
  </si>
  <si>
    <t>Kř. I/35 Hrušová - křiž. III/35834 Cerekvice</t>
  </si>
  <si>
    <t>III/30517</t>
  </si>
  <si>
    <t>Kř. I/35 Janovičky - Kř. III/30523 Vraclav</t>
  </si>
  <si>
    <t>Kř. III/30522 Sedlec - Kř. III/30527</t>
  </si>
  <si>
    <t>III/30522</t>
  </si>
  <si>
    <t>Kř. III/30521 Sedlec - Kř. III/30523 Vraclav</t>
  </si>
  <si>
    <t>III/30523</t>
  </si>
  <si>
    <t>Kř. I/35 Vysoké Mýto  - Vraclav - Kř. I/17 Stradouň</t>
  </si>
  <si>
    <t>III/30524</t>
  </si>
  <si>
    <t>Kř. III/30521 Sedlec - Kř. III/30527 Domoradice</t>
  </si>
  <si>
    <t>Kř. III/30523 Vysoké Mýto - kř. III/30525</t>
  </si>
  <si>
    <t>III/3152</t>
  </si>
  <si>
    <t>Kř. I/35 Zámrsk - Kř. II/315 Dobříkov</t>
  </si>
  <si>
    <t>III/31710</t>
  </si>
  <si>
    <t xml:space="preserve">Kř. III/3179 Tisová - Kř. III/3576 Zaháj </t>
  </si>
  <si>
    <t>III/3176</t>
  </si>
  <si>
    <t xml:space="preserve">Kř. II/317 Zálší - Kř. III/3576 Zaháj </t>
  </si>
  <si>
    <t>III/3179</t>
  </si>
  <si>
    <t xml:space="preserve">Kř. I/35 Hrušová - Tisová - Borová - kř. III/31712 Sloupnice </t>
  </si>
  <si>
    <t>Kř. II/357 Vysoké Mýto  - křiž. III/35717</t>
  </si>
  <si>
    <t>III/35712</t>
  </si>
  <si>
    <t>Kř. III/35711 Vanice - Kř. III/30527</t>
  </si>
  <si>
    <t>III/35713</t>
  </si>
  <si>
    <t>Kř. III/35711 - Svařeň - Kř. III/30527 Domoradice</t>
  </si>
  <si>
    <t>Kř. II357 Libecina - Kř. III/35717 Pustina</t>
  </si>
  <si>
    <t>III/35717</t>
  </si>
  <si>
    <t>Kř. III/35716 - Pustina - Kř. III/35711</t>
  </si>
  <si>
    <t>III/35718</t>
  </si>
  <si>
    <t>Kř. II/357 Libecina - Kř. III/35834 Bučina</t>
  </si>
  <si>
    <t>III/35719</t>
  </si>
  <si>
    <t xml:space="preserve">Kř. I/35 Džbánov - Kř. III/35718 Javorník </t>
  </si>
  <si>
    <t>Kř. III/35722 - hranice okresu Svitavy (Vysoká)</t>
  </si>
  <si>
    <t>Kř. III/35721 - Pustinka - kř. III/35718 Javorníček</t>
  </si>
  <si>
    <t>III/3574</t>
  </si>
  <si>
    <t>Kř. II/357 Vysoké Mýto - Kř. II/315 Sruby</t>
  </si>
  <si>
    <t>III/3576</t>
  </si>
  <si>
    <t>Kř. II/357 Vysoké Mýto  - Kř. II/317 Vračovice</t>
  </si>
  <si>
    <t>III/35834</t>
  </si>
  <si>
    <t>Křiž. III/03528 Cerekvice - Bučina křiž. III/35718</t>
  </si>
  <si>
    <t>I/43</t>
  </si>
  <si>
    <t>II/368</t>
  </si>
  <si>
    <t>II/360</t>
  </si>
  <si>
    <t>Kř. II/310 Letohrad - kř. III/36018 Němčice</t>
  </si>
  <si>
    <t>tunel Hřebeč - hr. Kraje</t>
  </si>
  <si>
    <t>II/366</t>
  </si>
  <si>
    <t>Kř. II/368 Křenov - Březinky - hran. kraje</t>
  </si>
  <si>
    <t>Křenov kř.II/366 - Slatina - hran. kraje</t>
  </si>
  <si>
    <t>II/371</t>
  </si>
  <si>
    <t>Kř. III/36827 Městečko Trnávka - kř. II/366 Jevíčko</t>
  </si>
  <si>
    <t>II/372</t>
  </si>
  <si>
    <t>Kř. II/366 Jevíčko - hran. kraje</t>
  </si>
  <si>
    <t>II/374</t>
  </si>
  <si>
    <t>Kř. II/372 Jevíčko - hran. kraje</t>
  </si>
  <si>
    <t>III/36612</t>
  </si>
  <si>
    <t>Kř. II/371 Jevíčko - kř. II/368 Březina</t>
  </si>
  <si>
    <t>III/36613</t>
  </si>
  <si>
    <t>Kř. II/371 Jevíčko - kř. II/371 Biskupice</t>
  </si>
  <si>
    <t>III/36615</t>
  </si>
  <si>
    <t>Kř. II/371 Jaroměřice - hranice kraje</t>
  </si>
  <si>
    <t>III/36616</t>
  </si>
  <si>
    <t>Kř. III/36620 Jaroměřice - Nový Dvůr hran. kraje</t>
  </si>
  <si>
    <t>III/36620</t>
  </si>
  <si>
    <t>III/36626</t>
  </si>
  <si>
    <t xml:space="preserve">Kř. II/366 - Vrážné </t>
  </si>
  <si>
    <t>III/3669</t>
  </si>
  <si>
    <t>Kř. II/366 - Jevíčko Sanatorium</t>
  </si>
  <si>
    <t>III/36827</t>
  </si>
  <si>
    <t>Kř. II/368 Křenov - kř. II/371 Městečko Trnávka</t>
  </si>
  <si>
    <t>III/36828</t>
  </si>
  <si>
    <t>Kř. III/36827 - Ludvíkov</t>
  </si>
  <si>
    <t>III/36829</t>
  </si>
  <si>
    <t>Kř. II/368 - hr. okr. Blansko</t>
  </si>
  <si>
    <t>III/37110</t>
  </si>
  <si>
    <t>Kř. II/371 Biskupice - kř. II/366</t>
  </si>
  <si>
    <t>III/37111</t>
  </si>
  <si>
    <t>Kř. II/371 - Biskupice</t>
  </si>
  <si>
    <t>III/3715</t>
  </si>
  <si>
    <t>Kř. III/3716 Unerázka - kř. II/644 Mezihoří</t>
  </si>
  <si>
    <t>III/3716</t>
  </si>
  <si>
    <t>Kř. II/366 Chornice - Plechtinec kř. II/644</t>
  </si>
  <si>
    <t>III/3718</t>
  </si>
  <si>
    <t>Kř. III/3716 - Bezděčí u Trnávky</t>
  </si>
  <si>
    <t>III/3721</t>
  </si>
  <si>
    <t>Kř. II/366 - Víska u Jevíčka</t>
  </si>
  <si>
    <t>III/37322</t>
  </si>
  <si>
    <t xml:space="preserve">Hranice kraje - Březinky kř. II/366 </t>
  </si>
  <si>
    <t>III/37346</t>
  </si>
  <si>
    <t>Hranice kraje - Vysoká kř. II/37322</t>
  </si>
  <si>
    <t>III/3741</t>
  </si>
  <si>
    <t>Kř. III/3741 Jaroměřice - hranice kraje</t>
  </si>
  <si>
    <t>III/3742</t>
  </si>
  <si>
    <t>Hranice kraje - kř. III/36612 Smolná</t>
  </si>
  <si>
    <t>Kř. III/36021 O.Kámen-I/35 Koclířov</t>
  </si>
  <si>
    <t>Kř. I/43 Slovnaft- III/36826 Hřebeč</t>
  </si>
  <si>
    <t>hr.kraj-hr.o.Ústí</t>
  </si>
  <si>
    <t>II/363</t>
  </si>
  <si>
    <t>II/364</t>
  </si>
  <si>
    <t>Polička – křiž.  III/3661 Vendolí</t>
  </si>
  <si>
    <t>Borová (okres) – Polička</t>
  </si>
  <si>
    <t>II/362</t>
  </si>
  <si>
    <t>Kř. I/34 Polička - Bystré hranice kraje</t>
  </si>
  <si>
    <t>Kř. I/34 Polička - kř. III/3638 Rohozná</t>
  </si>
  <si>
    <t>Kř. II/362 Bystré - Svojanov hranice cestm.</t>
  </si>
  <si>
    <t>III/35322</t>
  </si>
  <si>
    <t>Kř. II/353 Maksičky - kř. III/36032 Nedvězí</t>
  </si>
  <si>
    <t>III/36024</t>
  </si>
  <si>
    <t>Kř. I/34 Květná - Kř. III/36021 Chmelík</t>
  </si>
  <si>
    <t>III/36032</t>
  </si>
  <si>
    <t>Hranice kraje - Nedvězí - kř. II/362 Bystré</t>
  </si>
  <si>
    <t>III/3622</t>
  </si>
  <si>
    <t>Kř. II/362 Jedlová - kř. III/35322</t>
  </si>
  <si>
    <t>III/3623</t>
  </si>
  <si>
    <t>Kř. II/362 Jedlová - kř. III/3634 Stašov</t>
  </si>
  <si>
    <t>III/3624</t>
  </si>
  <si>
    <t>Kř. II/362 - kř. III/3626 Trpín</t>
  </si>
  <si>
    <t>III/3626</t>
  </si>
  <si>
    <t>Hranice kraje Trpín - kř. II/364</t>
  </si>
  <si>
    <t>III/3632</t>
  </si>
  <si>
    <t xml:space="preserve">Kř. I/34 Květná - kř. II/363 Pomezí </t>
  </si>
  <si>
    <t>III/3633</t>
  </si>
  <si>
    <t xml:space="preserve">Kř. II/363 Pomezí - kř. III/3623 Jedlová </t>
  </si>
  <si>
    <t>III/3634</t>
  </si>
  <si>
    <t>Kř. II/363 Stašov - kř. II/364 Hamry</t>
  </si>
  <si>
    <t>III/3635</t>
  </si>
  <si>
    <t xml:space="preserve">Kř. III/3634 Stašov - kř. III/3636 Rohozná </t>
  </si>
  <si>
    <t>III/3636</t>
  </si>
  <si>
    <t>Kř. II/363 Rohozná - kř. II/364 Svojanov</t>
  </si>
  <si>
    <t>III/3641</t>
  </si>
  <si>
    <t>Kř. II/364 - Jedlová - kř. III/3623</t>
  </si>
  <si>
    <t>Kř. III/03528 Hrušová – Kř. I/43 Svitavy</t>
  </si>
  <si>
    <t>Cena v Kč      za m2            bez DPH</t>
  </si>
  <si>
    <t>Ústí n.Orlicí</t>
  </si>
  <si>
    <t>Luže dodavatelsky</t>
  </si>
  <si>
    <t>Plocha sečení     v m2</t>
  </si>
  <si>
    <t>Hlinsko dodavatelsky</t>
  </si>
  <si>
    <t>Třemošnice dodavatelsky</t>
  </si>
  <si>
    <t>Přelouč dodavatelsky</t>
  </si>
  <si>
    <t xml:space="preserve">I/17 </t>
  </si>
  <si>
    <t>Hranice okr. Nový Dvůr - hran. okr. Heřm. Městec</t>
  </si>
  <si>
    <t>Hranice okresu - Heřm. Městec - Kř. II/341 Nový Dvůr</t>
  </si>
  <si>
    <t>Hranice kraje - Podhořany u Ronova - Hranice okresu</t>
  </si>
  <si>
    <t>III. seč               od 15.9.do 31.10             2015</t>
  </si>
  <si>
    <t>II/341</t>
  </si>
  <si>
    <t>Kř. I/17 Nový Dvůr - Kř. II/340 Hrbokov</t>
  </si>
  <si>
    <t>II/342</t>
  </si>
  <si>
    <t>Kř. I/17 Heřm. M. - hranice okresu</t>
  </si>
  <si>
    <t>Hranice okr. - Nákle - Hranice okresu</t>
  </si>
  <si>
    <t>III/33744</t>
  </si>
  <si>
    <t>Kř. I/17 Heřm. M. - Kř. III/33742 Březinka</t>
  </si>
  <si>
    <t>III/33745</t>
  </si>
  <si>
    <t>Hranice okr. - Kř. III/33744 Licomělice</t>
  </si>
  <si>
    <t>III/33750</t>
  </si>
  <si>
    <t>Kř. III/33748 Kostelec - Kř. III/33742 Slavkovice</t>
  </si>
  <si>
    <t>III/33781</t>
  </si>
  <si>
    <t>Kř. III/33744 Načešice - Kř. III/33750</t>
  </si>
  <si>
    <t>III/34013</t>
  </si>
  <si>
    <t>Kř. II/340 Lipina - Kř. III/3403 Mladoňovice</t>
  </si>
  <si>
    <t>III/3406</t>
  </si>
  <si>
    <t>Kř. III/3403 Morašice - Holičky</t>
  </si>
  <si>
    <t>III/3411</t>
  </si>
  <si>
    <t xml:space="preserve">Kř. II/341 Chotěnice - Kř. III/3403 Morašice </t>
  </si>
  <si>
    <t>III/3421</t>
  </si>
  <si>
    <t>Kř. II/342 Nákle - Kř. III/3424 Klešice</t>
  </si>
  <si>
    <t>Kř. III/3421 Nákle - hranice okresu</t>
  </si>
  <si>
    <t>III/3423</t>
  </si>
  <si>
    <t xml:space="preserve">Kř. III/3421 - Klešice - Kř. III/3424 </t>
  </si>
  <si>
    <t>Kř. I/17 Heřm. M. - Kř. III/3427 hr. okr.</t>
  </si>
  <si>
    <t>III/3425</t>
  </si>
  <si>
    <t>Kř. I/17 Heřm. M. - Kř. III/3424</t>
  </si>
  <si>
    <t>Hranice okresu Jezbořice - Kř. III/32228 Rozhovice</t>
  </si>
  <si>
    <t>III/3403</t>
  </si>
  <si>
    <t>Kř. III/3405 Morašice - Kř. II/340 Petříkovice</t>
  </si>
  <si>
    <t>I. seč                  od 1.5.do 30.6.        2015</t>
  </si>
  <si>
    <t>CENOVÁ NABÍDKA:</t>
  </si>
  <si>
    <t>II. seč                  od 1.7.do 14.9.        2015</t>
  </si>
  <si>
    <t>!!! Doplňte pouze cenu do zeleně označeného sloupce !!!</t>
  </si>
  <si>
    <t>Příloha č.2 - ZD a Příloha č.1 - SOD</t>
  </si>
  <si>
    <t>Část</t>
  </si>
  <si>
    <r>
      <t>ČÁST 1:</t>
    </r>
    <r>
      <rPr>
        <sz val="10"/>
        <rFont val="Arial"/>
        <family val="2"/>
      </rPr>
      <t xml:space="preserve">
Provoz Chrudim</t>
    </r>
  </si>
  <si>
    <r>
      <t>ČÁST 2:</t>
    </r>
    <r>
      <rPr>
        <sz val="10"/>
        <rFont val="Arial"/>
        <family val="2"/>
      </rPr>
      <t xml:space="preserve">
Provoz Ústí nad Orlicí</t>
    </r>
  </si>
  <si>
    <r>
      <t>SPECIFIKACE PŘEDMĚTU DÍLA</t>
    </r>
    <r>
      <rPr>
        <sz val="10"/>
        <rFont val="Arial"/>
        <family val="2"/>
      </rPr>
      <t xml:space="preserve">
Zhotovitel se zavazuje provést na svůj náklad a nebezpečí pro Objednatele dílo spočívající v provedení „Sekání trávy na silničních pozemcích silnic I. II. a III. třídy v roce 2015 pro Správu a údržbu silnic Pardubického kraje “ v rozsahu tak jak je blíže specifikováno v této příloze č. 1 Smlouvy, a za podmínek uvedených ve Smlouvě v oblasti působnosti jednotlivých provozoven Objednatele - cestmistrovství a to v následujícím maximálním rozsahu:</t>
    </r>
  </si>
  <si>
    <t>Sekání trávy na silničních pozemcích v Pk v roce 2015 pro SÚS Pk</t>
  </si>
  <si>
    <t>Chrudim dodavatelsky</t>
  </si>
  <si>
    <t>V Pardubicích 15.8.2014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</si>
</sst>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0.00000"/>
    <numFmt numFmtId="170" formatCode="0.000000"/>
    <numFmt numFmtId="171" formatCode="#,##0.0000"/>
    <numFmt numFmtId="172" formatCode="#,##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000"/>
    <numFmt numFmtId="177" formatCode="#,##0.0000000"/>
    <numFmt numFmtId="178" formatCode="#,##0.00000000"/>
    <numFmt numFmtId="179" formatCode="0.0000000"/>
    <numFmt numFmtId="180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medium"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27" fillId="0" borderId="0" xfId="49" applyFont="1" applyAlignment="1">
      <alignment horizontal="left"/>
      <protection/>
    </xf>
    <xf numFmtId="3" fontId="0" fillId="0" borderId="0" xfId="49" applyNumberFormat="1" applyFont="1" applyAlignment="1">
      <alignment horizontal="center"/>
      <protection/>
    </xf>
    <xf numFmtId="0" fontId="0" fillId="0" borderId="0" xfId="49">
      <alignment/>
      <protection/>
    </xf>
    <xf numFmtId="4" fontId="27" fillId="0" borderId="0" xfId="49" applyNumberFormat="1" applyFont="1" applyAlignment="1">
      <alignment horizontal="center"/>
      <protection/>
    </xf>
    <xf numFmtId="0" fontId="6" fillId="0" borderId="0" xfId="49" applyFont="1">
      <alignment/>
      <protection/>
    </xf>
    <xf numFmtId="3" fontId="28" fillId="0" borderId="0" xfId="49" applyNumberFormat="1" applyFont="1" applyAlignment="1">
      <alignment horizontal="center"/>
      <protection/>
    </xf>
    <xf numFmtId="0" fontId="28" fillId="0" borderId="0" xfId="49" applyFont="1">
      <alignment/>
      <protection/>
    </xf>
    <xf numFmtId="4" fontId="28" fillId="0" borderId="0" xfId="49" applyNumberFormat="1" applyFont="1" applyAlignment="1">
      <alignment horizontal="center"/>
      <protection/>
    </xf>
    <xf numFmtId="4" fontId="28" fillId="0" borderId="0" xfId="49" applyNumberFormat="1" applyFont="1" applyFill="1" applyAlignment="1">
      <alignment horizontal="center"/>
      <protection/>
    </xf>
    <xf numFmtId="0" fontId="0" fillId="0" borderId="0" xfId="49" applyAlignment="1">
      <alignment horizontal="center"/>
      <protection/>
    </xf>
    <xf numFmtId="0" fontId="27" fillId="0" borderId="11" xfId="49" applyFont="1" applyBorder="1" applyAlignment="1">
      <alignment horizontal="left"/>
      <protection/>
    </xf>
    <xf numFmtId="0" fontId="27" fillId="0" borderId="12" xfId="49" applyFont="1" applyBorder="1" applyAlignment="1">
      <alignment horizontal="left"/>
      <protection/>
    </xf>
    <xf numFmtId="0" fontId="27" fillId="0" borderId="12" xfId="49" applyFont="1" applyFill="1" applyBorder="1" applyAlignment="1">
      <alignment horizontal="left"/>
      <protection/>
    </xf>
    <xf numFmtId="0" fontId="27" fillId="0" borderId="13" xfId="49" applyFont="1" applyFill="1" applyBorder="1" applyAlignment="1">
      <alignment horizontal="left"/>
      <protection/>
    </xf>
    <xf numFmtId="0" fontId="5" fillId="0" borderId="14" xfId="49" applyFont="1" applyFill="1" applyBorder="1" applyAlignment="1">
      <alignment horizontal="left"/>
      <protection/>
    </xf>
    <xf numFmtId="0" fontId="27" fillId="0" borderId="11" xfId="49" applyFont="1" applyFill="1" applyBorder="1" applyAlignment="1">
      <alignment horizontal="left"/>
      <protection/>
    </xf>
    <xf numFmtId="0" fontId="5" fillId="0" borderId="15" xfId="49" applyFont="1" applyFill="1" applyBorder="1" applyAlignment="1">
      <alignment horizontal="left"/>
      <protection/>
    </xf>
    <xf numFmtId="0" fontId="5" fillId="0" borderId="16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left"/>
      <protection/>
    </xf>
    <xf numFmtId="3" fontId="29" fillId="0" borderId="0" xfId="49" applyNumberFormat="1" applyFont="1" applyBorder="1" applyAlignment="1">
      <alignment horizontal="center"/>
      <protection/>
    </xf>
    <xf numFmtId="0" fontId="0" fillId="0" borderId="0" xfId="49" applyAlignment="1">
      <alignment/>
      <protection/>
    </xf>
    <xf numFmtId="0" fontId="5" fillId="0" borderId="0" xfId="49" applyFont="1" applyFill="1" applyBorder="1" applyAlignment="1">
      <alignment horizontal="left"/>
      <protection/>
    </xf>
    <xf numFmtId="0" fontId="29" fillId="0" borderId="0" xfId="49" applyFont="1" applyAlignment="1">
      <alignment/>
      <protection/>
    </xf>
    <xf numFmtId="0" fontId="29" fillId="0" borderId="0" xfId="49" applyFont="1">
      <alignment/>
      <protection/>
    </xf>
    <xf numFmtId="4" fontId="0" fillId="0" borderId="0" xfId="49" applyNumberFormat="1" applyFont="1" applyAlignment="1">
      <alignment horizontal="center"/>
      <protection/>
    </xf>
    <xf numFmtId="0" fontId="2" fillId="0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/>
      <protection/>
    </xf>
    <xf numFmtId="3" fontId="3" fillId="0" borderId="0" xfId="49" applyNumberFormat="1" applyFont="1" applyAlignment="1">
      <alignment horizontal="center"/>
      <protection/>
    </xf>
    <xf numFmtId="0" fontId="3" fillId="0" borderId="0" xfId="49" applyFont="1" applyFill="1" applyBorder="1" applyAlignment="1">
      <alignment/>
      <protection/>
    </xf>
    <xf numFmtId="3" fontId="0" fillId="0" borderId="0" xfId="49" applyNumberFormat="1">
      <alignment/>
      <protection/>
    </xf>
    <xf numFmtId="3" fontId="4" fillId="0" borderId="0" xfId="49" applyNumberFormat="1" applyFont="1">
      <alignment/>
      <protection/>
    </xf>
    <xf numFmtId="3" fontId="9" fillId="0" borderId="0" xfId="49" applyNumberFormat="1" applyFont="1">
      <alignment/>
      <protection/>
    </xf>
    <xf numFmtId="3" fontId="27" fillId="0" borderId="17" xfId="49" applyNumberFormat="1" applyFont="1" applyBorder="1" applyAlignment="1">
      <alignment/>
      <protection/>
    </xf>
    <xf numFmtId="3" fontId="27" fillId="0" borderId="18" xfId="49" applyNumberFormat="1" applyFont="1" applyBorder="1" applyAlignment="1">
      <alignment/>
      <protection/>
    </xf>
    <xf numFmtId="3" fontId="27" fillId="0" borderId="19" xfId="49" applyNumberFormat="1" applyFont="1" applyBorder="1" applyAlignment="1">
      <alignment/>
      <protection/>
    </xf>
    <xf numFmtId="3" fontId="27" fillId="0" borderId="20" xfId="49" applyNumberFormat="1" applyFont="1" applyBorder="1" applyAlignment="1">
      <alignment/>
      <protection/>
    </xf>
    <xf numFmtId="3" fontId="27" fillId="0" borderId="21" xfId="49" applyNumberFormat="1" applyFont="1" applyBorder="1" applyAlignment="1">
      <alignment/>
      <protection/>
    </xf>
    <xf numFmtId="3" fontId="27" fillId="0" borderId="22" xfId="49" applyNumberFormat="1" applyFont="1" applyBorder="1" applyAlignment="1">
      <alignment/>
      <protection/>
    </xf>
    <xf numFmtId="3" fontId="5" fillId="0" borderId="23" xfId="49" applyNumberFormat="1" applyFont="1" applyBorder="1" applyAlignment="1">
      <alignment/>
      <protection/>
    </xf>
    <xf numFmtId="3" fontId="5" fillId="0" borderId="0" xfId="49" applyNumberFormat="1" applyFont="1" applyBorder="1" applyAlignment="1">
      <alignment/>
      <protection/>
    </xf>
    <xf numFmtId="3" fontId="27" fillId="0" borderId="24" xfId="49" applyNumberFormat="1" applyFont="1" applyBorder="1" applyAlignment="1">
      <alignment/>
      <protection/>
    </xf>
    <xf numFmtId="3" fontId="27" fillId="0" borderId="24" xfId="49" applyNumberFormat="1" applyFont="1" applyFill="1" applyBorder="1" applyAlignment="1">
      <alignment/>
      <protection/>
    </xf>
    <xf numFmtId="3" fontId="27" fillId="0" borderId="25" xfId="49" applyNumberFormat="1" applyFont="1" applyFill="1" applyBorder="1" applyAlignment="1">
      <alignment/>
      <protection/>
    </xf>
    <xf numFmtId="3" fontId="27" fillId="0" borderId="17" xfId="49" applyNumberFormat="1" applyFont="1" applyFill="1" applyBorder="1" applyAlignment="1">
      <alignment/>
      <protection/>
    </xf>
    <xf numFmtId="3" fontId="27" fillId="0" borderId="20" xfId="49" applyNumberFormat="1" applyFont="1" applyFill="1" applyBorder="1" applyAlignment="1">
      <alignment/>
      <protection/>
    </xf>
    <xf numFmtId="3" fontId="27" fillId="0" borderId="22" xfId="49" applyNumberFormat="1" applyFont="1" applyFill="1" applyBorder="1" applyAlignment="1">
      <alignment/>
      <protection/>
    </xf>
    <xf numFmtId="3" fontId="7" fillId="0" borderId="0" xfId="49" applyNumberFormat="1" applyFont="1" applyBorder="1" applyAlignment="1">
      <alignment/>
      <protection/>
    </xf>
    <xf numFmtId="3" fontId="27" fillId="0" borderId="11" xfId="49" applyNumberFormat="1" applyFont="1" applyBorder="1" applyAlignment="1">
      <alignment wrapText="1"/>
      <protection/>
    </xf>
    <xf numFmtId="3" fontId="27" fillId="0" borderId="12" xfId="49" applyNumberFormat="1" applyFont="1" applyBorder="1" applyAlignment="1">
      <alignment wrapText="1"/>
      <protection/>
    </xf>
    <xf numFmtId="3" fontId="27" fillId="0" borderId="13" xfId="49" applyNumberFormat="1" applyFont="1" applyBorder="1" applyAlignment="1">
      <alignment wrapText="1"/>
      <protection/>
    </xf>
    <xf numFmtId="3" fontId="27" fillId="0" borderId="11" xfId="49" applyNumberFormat="1" applyFont="1" applyBorder="1" applyAlignment="1">
      <alignment/>
      <protection/>
    </xf>
    <xf numFmtId="3" fontId="27" fillId="0" borderId="26" xfId="49" applyNumberFormat="1" applyFont="1" applyBorder="1" applyAlignment="1">
      <alignment/>
      <protection/>
    </xf>
    <xf numFmtId="3" fontId="27" fillId="0" borderId="27" xfId="49" applyNumberFormat="1" applyFont="1" applyBorder="1" applyAlignment="1">
      <alignment/>
      <protection/>
    </xf>
    <xf numFmtId="3" fontId="5" fillId="0" borderId="16" xfId="49" applyNumberFormat="1" applyFont="1" applyBorder="1" applyAlignment="1">
      <alignment/>
      <protection/>
    </xf>
    <xf numFmtId="0" fontId="30" fillId="0" borderId="28" xfId="49" applyFont="1" applyBorder="1" applyAlignment="1">
      <alignment horizontal="left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3" fontId="3" fillId="0" borderId="29" xfId="49" applyNumberFormat="1" applyFont="1" applyBorder="1" applyAlignment="1">
      <alignment horizontal="center" vertical="center" wrapText="1"/>
      <protection/>
    </xf>
    <xf numFmtId="0" fontId="3" fillId="0" borderId="30" xfId="49" applyFont="1" applyBorder="1" applyAlignment="1">
      <alignment horizontal="center" wrapText="1"/>
      <protection/>
    </xf>
    <xf numFmtId="0" fontId="3" fillId="0" borderId="29" xfId="49" applyFont="1" applyBorder="1" applyAlignment="1">
      <alignment horizontal="center" wrapText="1"/>
      <protection/>
    </xf>
    <xf numFmtId="0" fontId="3" fillId="0" borderId="31" xfId="49" applyFont="1" applyBorder="1" applyAlignment="1">
      <alignment horizontal="center" wrapText="1"/>
      <protection/>
    </xf>
    <xf numFmtId="0" fontId="3" fillId="0" borderId="32" xfId="49" applyFont="1" applyBorder="1" applyAlignment="1">
      <alignment horizontal="center" wrapText="1"/>
      <protection/>
    </xf>
    <xf numFmtId="3" fontId="27" fillId="0" borderId="33" xfId="49" applyNumberFormat="1" applyFont="1" applyBorder="1" applyAlignment="1">
      <alignment/>
      <protection/>
    </xf>
    <xf numFmtId="3" fontId="27" fillId="0" borderId="34" xfId="49" applyNumberFormat="1" applyFont="1" applyBorder="1" applyAlignment="1">
      <alignment/>
      <protection/>
    </xf>
    <xf numFmtId="3" fontId="27" fillId="0" borderId="35" xfId="49" applyNumberFormat="1" applyFont="1" applyBorder="1" applyAlignment="1">
      <alignment/>
      <protection/>
    </xf>
    <xf numFmtId="3" fontId="27" fillId="0" borderId="10" xfId="49" applyNumberFormat="1" applyFont="1" applyBorder="1" applyAlignment="1">
      <alignment/>
      <protection/>
    </xf>
    <xf numFmtId="3" fontId="27" fillId="0" borderId="36" xfId="49" applyNumberFormat="1" applyFont="1" applyBorder="1" applyAlignment="1">
      <alignment/>
      <protection/>
    </xf>
    <xf numFmtId="3" fontId="27" fillId="0" borderId="37" xfId="49" applyNumberFormat="1" applyFont="1" applyBorder="1" applyAlignment="1">
      <alignment/>
      <protection/>
    </xf>
    <xf numFmtId="3" fontId="27" fillId="0" borderId="38" xfId="49" applyNumberFormat="1" applyFont="1" applyBorder="1" applyAlignment="1">
      <alignment/>
      <protection/>
    </xf>
    <xf numFmtId="3" fontId="27" fillId="0" borderId="39" xfId="49" applyNumberFormat="1" applyFont="1" applyBorder="1" applyAlignment="1">
      <alignment/>
      <protection/>
    </xf>
    <xf numFmtId="3" fontId="5" fillId="0" borderId="40" xfId="49" applyNumberFormat="1" applyFont="1" applyBorder="1" applyAlignment="1">
      <alignment/>
      <protection/>
    </xf>
    <xf numFmtId="3" fontId="27" fillId="0" borderId="41" xfId="49" applyNumberFormat="1" applyFont="1" applyBorder="1" applyAlignment="1">
      <alignment/>
      <protection/>
    </xf>
    <xf numFmtId="3" fontId="27" fillId="0" borderId="42" xfId="49" applyNumberFormat="1" applyFont="1" applyBorder="1" applyAlignment="1">
      <alignment/>
      <protection/>
    </xf>
    <xf numFmtId="3" fontId="27" fillId="0" borderId="43" xfId="49" applyNumberFormat="1" applyFont="1" applyBorder="1" applyAlignment="1">
      <alignment/>
      <protection/>
    </xf>
    <xf numFmtId="3" fontId="27" fillId="0" borderId="44" xfId="49" applyNumberFormat="1" applyFont="1" applyBorder="1" applyAlignment="1">
      <alignment/>
      <protection/>
    </xf>
    <xf numFmtId="3" fontId="5" fillId="0" borderId="45" xfId="49" applyNumberFormat="1" applyFont="1" applyBorder="1" applyAlignment="1">
      <alignment/>
      <protection/>
    </xf>
    <xf numFmtId="3" fontId="5" fillId="0" borderId="46" xfId="49" applyNumberFormat="1" applyFont="1" applyBorder="1" applyAlignment="1">
      <alignment/>
      <protection/>
    </xf>
    <xf numFmtId="3" fontId="5" fillId="0" borderId="47" xfId="49" applyNumberFormat="1" applyFont="1" applyBorder="1" applyAlignment="1">
      <alignment/>
      <protection/>
    </xf>
    <xf numFmtId="3" fontId="27" fillId="0" borderId="48" xfId="49" applyNumberFormat="1" applyFont="1" applyBorder="1" applyAlignment="1">
      <alignment/>
      <protection/>
    </xf>
    <xf numFmtId="3" fontId="27" fillId="0" borderId="49" xfId="49" applyNumberFormat="1" applyFont="1" applyBorder="1" applyAlignment="1">
      <alignment/>
      <protection/>
    </xf>
    <xf numFmtId="3" fontId="27" fillId="0" borderId="14" xfId="49" applyNumberFormat="1" applyFont="1" applyBorder="1" applyAlignment="1">
      <alignment/>
      <protection/>
    </xf>
    <xf numFmtId="3" fontId="27" fillId="0" borderId="50" xfId="49" applyNumberFormat="1" applyFont="1" applyBorder="1" applyAlignment="1">
      <alignment/>
      <protection/>
    </xf>
    <xf numFmtId="4" fontId="3" fillId="24" borderId="48" xfId="49" applyNumberFormat="1" applyFont="1" applyFill="1" applyBorder="1" applyAlignment="1">
      <alignment horizontal="center" wrapText="1"/>
      <protection/>
    </xf>
    <xf numFmtId="0" fontId="31" fillId="0" borderId="0" xfId="49" applyFont="1" applyFill="1" applyBorder="1" applyAlignment="1">
      <alignment horizontal="left"/>
      <protection/>
    </xf>
    <xf numFmtId="3" fontId="32" fillId="0" borderId="0" xfId="49" applyNumberFormat="1" applyFont="1" applyBorder="1" applyAlignment="1">
      <alignment horizontal="center"/>
      <protection/>
    </xf>
    <xf numFmtId="0" fontId="32" fillId="0" borderId="0" xfId="49" applyFont="1" applyAlignment="1">
      <alignment/>
      <protection/>
    </xf>
    <xf numFmtId="0" fontId="32" fillId="0" borderId="0" xfId="49" applyFont="1">
      <alignment/>
      <protection/>
    </xf>
    <xf numFmtId="0" fontId="33" fillId="0" borderId="0" xfId="49" applyFont="1" applyFill="1" applyBorder="1" applyAlignment="1">
      <alignment horizontal="left"/>
      <protection/>
    </xf>
    <xf numFmtId="1" fontId="0" fillId="0" borderId="0" xfId="49" applyNumberFormat="1">
      <alignment/>
      <protection/>
    </xf>
    <xf numFmtId="4" fontId="27" fillId="0" borderId="0" xfId="49" applyNumberFormat="1" applyFont="1" applyFill="1" applyBorder="1" applyAlignment="1">
      <alignment horizontal="center"/>
      <protection/>
    </xf>
    <xf numFmtId="4" fontId="27" fillId="24" borderId="51" xfId="0" applyNumberFormat="1" applyFont="1" applyFill="1" applyBorder="1" applyAlignment="1">
      <alignment horizontal="center"/>
    </xf>
    <xf numFmtId="4" fontId="27" fillId="24" borderId="52" xfId="0" applyNumberFormat="1" applyFont="1" applyFill="1" applyBorder="1" applyAlignment="1">
      <alignment horizontal="center"/>
    </xf>
    <xf numFmtId="4" fontId="27" fillId="24" borderId="53" xfId="0" applyNumberFormat="1" applyFont="1" applyFill="1" applyBorder="1" applyAlignment="1">
      <alignment horizontal="center"/>
    </xf>
    <xf numFmtId="4" fontId="27" fillId="24" borderId="51" xfId="49" applyNumberFormat="1" applyFont="1" applyFill="1" applyBorder="1" applyAlignment="1">
      <alignment horizontal="center"/>
      <protection/>
    </xf>
    <xf numFmtId="4" fontId="27" fillId="24" borderId="52" xfId="49" applyNumberFormat="1" applyFont="1" applyFill="1" applyBorder="1" applyAlignment="1">
      <alignment horizontal="center"/>
      <protection/>
    </xf>
    <xf numFmtId="4" fontId="27" fillId="24" borderId="53" xfId="49" applyNumberFormat="1" applyFont="1" applyFill="1" applyBorder="1" applyAlignment="1">
      <alignment horizontal="center"/>
      <protection/>
    </xf>
    <xf numFmtId="4" fontId="3" fillId="0" borderId="48" xfId="49" applyNumberFormat="1" applyFont="1" applyFill="1" applyBorder="1" applyAlignment="1">
      <alignment horizontal="center" wrapText="1"/>
      <protection/>
    </xf>
    <xf numFmtId="2" fontId="27" fillId="0" borderId="54" xfId="49" applyNumberFormat="1" applyFont="1" applyBorder="1">
      <alignment/>
      <protection/>
    </xf>
    <xf numFmtId="2" fontId="27" fillId="0" borderId="49" xfId="49" applyNumberFormat="1" applyFont="1" applyBorder="1">
      <alignment/>
      <protection/>
    </xf>
    <xf numFmtId="2" fontId="27" fillId="0" borderId="55" xfId="49" applyNumberFormat="1" applyFont="1" applyBorder="1">
      <alignment/>
      <protection/>
    </xf>
    <xf numFmtId="2" fontId="27" fillId="0" borderId="0" xfId="49" applyNumberFormat="1" applyFont="1">
      <alignment/>
      <protection/>
    </xf>
    <xf numFmtId="164" fontId="3" fillId="0" borderId="0" xfId="0" applyNumberFormat="1" applyFont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30" fillId="0" borderId="0" xfId="0" applyFont="1" applyFill="1" applyAlignment="1">
      <alignment/>
    </xf>
    <xf numFmtId="164" fontId="30" fillId="0" borderId="0" xfId="0" applyNumberFormat="1" applyFont="1" applyFill="1" applyAlignment="1">
      <alignment horizontal="center"/>
    </xf>
    <xf numFmtId="164" fontId="30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48">
      <alignment/>
      <protection/>
    </xf>
    <xf numFmtId="164" fontId="0" fillId="0" borderId="0" xfId="48" applyNumberFormat="1" applyAlignment="1">
      <alignment horizontal="center"/>
      <protection/>
    </xf>
    <xf numFmtId="164" fontId="0" fillId="0" borderId="0" xfId="48" applyNumberFormat="1" applyFill="1" applyAlignment="1">
      <alignment horizontal="center"/>
      <protection/>
    </xf>
    <xf numFmtId="164" fontId="0" fillId="0" borderId="0" xfId="48" applyNumberFormat="1" applyFont="1" applyFill="1" applyAlignment="1">
      <alignment horizontal="center"/>
      <protection/>
    </xf>
    <xf numFmtId="3" fontId="4" fillId="0" borderId="0" xfId="48" applyNumberFormat="1" applyFont="1" applyAlignment="1">
      <alignment horizontal="right"/>
      <protection/>
    </xf>
    <xf numFmtId="0" fontId="0" fillId="0" borderId="0" xfId="48" applyFill="1">
      <alignment/>
      <protection/>
    </xf>
    <xf numFmtId="0" fontId="0" fillId="0" borderId="0" xfId="47">
      <alignment/>
      <protection/>
    </xf>
    <xf numFmtId="164" fontId="0" fillId="0" borderId="0" xfId="47" applyNumberFormat="1" applyAlignment="1">
      <alignment horizontal="center"/>
      <protection/>
    </xf>
    <xf numFmtId="0" fontId="0" fillId="0" borderId="0" xfId="47" applyFill="1">
      <alignment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4" fillId="0" borderId="10" xfId="48" applyNumberFormat="1" applyFont="1" applyFill="1" applyBorder="1" applyAlignment="1">
      <alignment horizontal="center"/>
      <protection/>
    </xf>
    <xf numFmtId="3" fontId="0" fillId="0" borderId="0" xfId="47" applyNumberFormat="1" applyFont="1" applyAlignment="1">
      <alignment horizontal="right"/>
      <protection/>
    </xf>
    <xf numFmtId="3" fontId="0" fillId="0" borderId="10" xfId="47" applyNumberFormat="1" applyFont="1" applyFill="1" applyBorder="1" applyAlignment="1">
      <alignment horizontal="right"/>
      <protection/>
    </xf>
    <xf numFmtId="3" fontId="0" fillId="0" borderId="10" xfId="47" applyNumberFormat="1" applyFont="1" applyFill="1" applyBorder="1" applyAlignment="1">
      <alignment horizontal="right"/>
      <protection/>
    </xf>
    <xf numFmtId="0" fontId="37" fillId="0" borderId="0" xfId="49" applyFont="1" applyAlignment="1">
      <alignment horizontal="center"/>
      <protection/>
    </xf>
    <xf numFmtId="3" fontId="37" fillId="0" borderId="0" xfId="49" applyNumberFormat="1" applyFont="1">
      <alignment/>
      <protection/>
    </xf>
    <xf numFmtId="0" fontId="4" fillId="0" borderId="0" xfId="49" applyFont="1">
      <alignment/>
      <protection/>
    </xf>
    <xf numFmtId="3" fontId="37" fillId="0" borderId="0" xfId="49" applyNumberFormat="1" applyFont="1" applyAlignment="1">
      <alignment horizontal="right"/>
      <protection/>
    </xf>
    <xf numFmtId="3" fontId="30" fillId="0" borderId="0" xfId="49" applyNumberFormat="1" applyFont="1">
      <alignment/>
      <protection/>
    </xf>
    <xf numFmtId="0" fontId="4" fillId="0" borderId="0" xfId="49" applyFont="1" applyAlignment="1">
      <alignment horizontal="center"/>
      <protection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" fillId="0" borderId="56" xfId="49" applyNumberFormat="1" applyFont="1" applyBorder="1" applyAlignment="1">
      <alignment horizontal="center" vertical="center" wrapText="1"/>
      <protection/>
    </xf>
    <xf numFmtId="3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4" fillId="0" borderId="0" xfId="48" applyNumberFormat="1" applyFont="1" applyFill="1" applyAlignment="1">
      <alignment horizontal="right"/>
      <protection/>
    </xf>
    <xf numFmtId="0" fontId="2" fillId="0" borderId="0" xfId="48" applyFont="1" applyFill="1">
      <alignment/>
      <protection/>
    </xf>
    <xf numFmtId="164" fontId="0" fillId="0" borderId="10" xfId="48" applyNumberFormat="1" applyFill="1" applyBorder="1" applyAlignment="1">
      <alignment horizontal="center"/>
      <protection/>
    </xf>
    <xf numFmtId="164" fontId="0" fillId="0" borderId="10" xfId="48" applyNumberFormat="1" applyFont="1" applyFill="1" applyBorder="1" applyAlignment="1">
      <alignment horizontal="center"/>
      <protection/>
    </xf>
    <xf numFmtId="3" fontId="0" fillId="0" borderId="10" xfId="48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3" fontId="4" fillId="0" borderId="10" xfId="48" applyNumberFormat="1" applyFont="1" applyFill="1" applyBorder="1" applyAlignment="1">
      <alignment horizontal="right"/>
      <protection/>
    </xf>
    <xf numFmtId="0" fontId="0" fillId="0" borderId="10" xfId="48" applyFont="1" applyFill="1" applyBorder="1">
      <alignment/>
      <protection/>
    </xf>
    <xf numFmtId="0" fontId="0" fillId="0" borderId="10" xfId="48" applyFill="1" applyBorder="1">
      <alignment/>
      <protection/>
    </xf>
    <xf numFmtId="164" fontId="0" fillId="0" borderId="0" xfId="47" applyNumberFormat="1" applyFill="1" applyAlignment="1">
      <alignment horizontal="center"/>
      <protection/>
    </xf>
    <xf numFmtId="3" fontId="0" fillId="0" borderId="0" xfId="47" applyNumberFormat="1" applyFont="1" applyFill="1" applyAlignment="1">
      <alignment horizontal="right"/>
      <protection/>
    </xf>
    <xf numFmtId="0" fontId="2" fillId="0" borderId="0" xfId="47" applyFont="1" applyFill="1">
      <alignment/>
      <protection/>
    </xf>
    <xf numFmtId="0" fontId="0" fillId="0" borderId="10" xfId="47" applyFont="1" applyFill="1" applyBorder="1">
      <alignment/>
      <protection/>
    </xf>
    <xf numFmtId="164" fontId="0" fillId="0" borderId="10" xfId="47" applyNumberFormat="1" applyFill="1" applyBorder="1" applyAlignment="1">
      <alignment horizontal="center"/>
      <protection/>
    </xf>
    <xf numFmtId="0" fontId="0" fillId="0" borderId="10" xfId="47" applyFont="1" applyFill="1" applyBorder="1" applyAlignment="1">
      <alignment/>
      <protection/>
    </xf>
    <xf numFmtId="164" fontId="0" fillId="0" borderId="10" xfId="47" applyNumberFormat="1" applyFont="1" applyFill="1" applyBorder="1" applyAlignment="1">
      <alignment horizontal="center"/>
      <protection/>
    </xf>
    <xf numFmtId="164" fontId="4" fillId="0" borderId="10" xfId="47" applyNumberFormat="1" applyFont="1" applyFill="1" applyBorder="1" applyAlignment="1">
      <alignment horizontal="center"/>
      <protection/>
    </xf>
    <xf numFmtId="3" fontId="4" fillId="0" borderId="10" xfId="47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164" fontId="0" fillId="0" borderId="0" xfId="47" applyNumberFormat="1" applyFill="1">
      <alignment/>
      <protection/>
    </xf>
    <xf numFmtId="3" fontId="0" fillId="0" borderId="10" xfId="47" applyNumberFormat="1" applyFont="1" applyFill="1" applyBorder="1" applyAlignment="1">
      <alignment horizontal="right" wrapText="1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27" fillId="0" borderId="0" xfId="49" applyNumberFormat="1" applyFont="1" applyBorder="1">
      <alignment/>
      <protection/>
    </xf>
    <xf numFmtId="0" fontId="3" fillId="0" borderId="28" xfId="49" applyFont="1" applyBorder="1" applyAlignment="1">
      <alignment horizontal="center" wrapText="1"/>
      <protection/>
    </xf>
    <xf numFmtId="0" fontId="3" fillId="0" borderId="57" xfId="49" applyFont="1" applyBorder="1" applyAlignment="1">
      <alignment horizontal="center" wrapText="1"/>
      <protection/>
    </xf>
    <xf numFmtId="0" fontId="3" fillId="0" borderId="58" xfId="49" applyFont="1" applyBorder="1" applyAlignment="1">
      <alignment horizontal="center" wrapText="1"/>
      <protection/>
    </xf>
    <xf numFmtId="4" fontId="3" fillId="24" borderId="23" xfId="49" applyNumberFormat="1" applyFont="1" applyFill="1" applyBorder="1" applyAlignment="1">
      <alignment horizontal="center" wrapText="1"/>
      <protection/>
    </xf>
    <xf numFmtId="3" fontId="29" fillId="0" borderId="59" xfId="49" applyNumberFormat="1" applyFont="1" applyBorder="1">
      <alignment/>
      <protection/>
    </xf>
    <xf numFmtId="3" fontId="29" fillId="0" borderId="60" xfId="49" applyNumberFormat="1" applyFont="1" applyBorder="1">
      <alignment/>
      <protection/>
    </xf>
    <xf numFmtId="3" fontId="29" fillId="0" borderId="61" xfId="49" applyNumberFormat="1" applyFont="1" applyBorder="1" applyAlignment="1">
      <alignment/>
      <protection/>
    </xf>
    <xf numFmtId="3" fontId="29" fillId="0" borderId="62" xfId="49" applyNumberFormat="1" applyFont="1" applyBorder="1" applyAlignment="1">
      <alignment/>
      <protection/>
    </xf>
    <xf numFmtId="3" fontId="29" fillId="0" borderId="63" xfId="49" applyNumberFormat="1" applyFont="1" applyBorder="1" applyAlignment="1">
      <alignment/>
      <protection/>
    </xf>
    <xf numFmtId="3" fontId="29" fillId="0" borderId="51" xfId="49" applyNumberFormat="1" applyFont="1" applyBorder="1" applyAlignment="1">
      <alignment/>
      <protection/>
    </xf>
    <xf numFmtId="3" fontId="29" fillId="0" borderId="59" xfId="49" applyNumberFormat="1" applyFont="1" applyBorder="1" applyAlignment="1">
      <alignment/>
      <protection/>
    </xf>
    <xf numFmtId="3" fontId="29" fillId="0" borderId="64" xfId="49" applyNumberFormat="1" applyFont="1" applyBorder="1" applyAlignment="1">
      <alignment/>
      <protection/>
    </xf>
    <xf numFmtId="4" fontId="29" fillId="24" borderId="54" xfId="0" applyNumberFormat="1" applyFont="1" applyFill="1" applyBorder="1" applyAlignment="1">
      <alignment horizontal="center"/>
    </xf>
    <xf numFmtId="3" fontId="29" fillId="0" borderId="65" xfId="49" applyNumberFormat="1" applyFont="1" applyBorder="1">
      <alignment/>
      <protection/>
    </xf>
    <xf numFmtId="3" fontId="29" fillId="0" borderId="66" xfId="49" applyNumberFormat="1" applyFont="1" applyBorder="1">
      <alignment/>
      <protection/>
    </xf>
    <xf numFmtId="3" fontId="29" fillId="0" borderId="36" xfId="49" applyNumberFormat="1" applyFont="1" applyBorder="1" applyAlignment="1">
      <alignment/>
      <protection/>
    </xf>
    <xf numFmtId="3" fontId="29" fillId="0" borderId="10" xfId="49" applyNumberFormat="1" applyFont="1" applyBorder="1" applyAlignment="1">
      <alignment/>
      <protection/>
    </xf>
    <xf numFmtId="3" fontId="29" fillId="0" borderId="67" xfId="49" applyNumberFormat="1" applyFont="1" applyBorder="1" applyAlignment="1">
      <alignment/>
      <protection/>
    </xf>
    <xf numFmtId="3" fontId="29" fillId="0" borderId="52" xfId="49" applyNumberFormat="1" applyFont="1" applyBorder="1" applyAlignment="1">
      <alignment/>
      <protection/>
    </xf>
    <xf numFmtId="3" fontId="29" fillId="0" borderId="65" xfId="49" applyNumberFormat="1" applyFont="1" applyBorder="1" applyAlignment="1">
      <alignment/>
      <protection/>
    </xf>
    <xf numFmtId="3" fontId="29" fillId="0" borderId="68" xfId="49" applyNumberFormat="1" applyFont="1" applyBorder="1" applyAlignment="1">
      <alignment/>
      <protection/>
    </xf>
    <xf numFmtId="4" fontId="29" fillId="24" borderId="49" xfId="0" applyNumberFormat="1" applyFont="1" applyFill="1" applyBorder="1" applyAlignment="1">
      <alignment horizontal="center"/>
    </xf>
    <xf numFmtId="3" fontId="29" fillId="0" borderId="69" xfId="49" applyNumberFormat="1" applyFont="1" applyBorder="1">
      <alignment/>
      <protection/>
    </xf>
    <xf numFmtId="3" fontId="29" fillId="0" borderId="70" xfId="49" applyNumberFormat="1" applyFont="1" applyBorder="1">
      <alignment/>
      <protection/>
    </xf>
    <xf numFmtId="3" fontId="29" fillId="0" borderId="41" xfId="49" applyNumberFormat="1" applyFont="1" applyBorder="1" applyAlignment="1">
      <alignment/>
      <protection/>
    </xf>
    <xf numFmtId="3" fontId="29" fillId="0" borderId="42" xfId="49" applyNumberFormat="1" applyFont="1" applyBorder="1" applyAlignment="1">
      <alignment/>
      <protection/>
    </xf>
    <xf numFmtId="3" fontId="29" fillId="0" borderId="0" xfId="49" applyNumberFormat="1" applyFont="1" applyBorder="1" applyAlignment="1">
      <alignment/>
      <protection/>
    </xf>
    <xf numFmtId="3" fontId="29" fillId="0" borderId="53" xfId="49" applyNumberFormat="1" applyFont="1" applyBorder="1" applyAlignment="1">
      <alignment/>
      <protection/>
    </xf>
    <xf numFmtId="3" fontId="29" fillId="0" borderId="69" xfId="49" applyNumberFormat="1" applyFont="1" applyBorder="1" applyAlignment="1">
      <alignment/>
      <protection/>
    </xf>
    <xf numFmtId="3" fontId="29" fillId="0" borderId="71" xfId="49" applyNumberFormat="1" applyFont="1" applyBorder="1" applyAlignment="1">
      <alignment/>
      <protection/>
    </xf>
    <xf numFmtId="4" fontId="29" fillId="24" borderId="55" xfId="0" applyNumberFormat="1" applyFont="1" applyFill="1" applyBorder="1" applyAlignment="1">
      <alignment horizontal="center"/>
    </xf>
    <xf numFmtId="3" fontId="7" fillId="0" borderId="72" xfId="49" applyNumberFormat="1" applyFont="1" applyBorder="1" applyAlignment="1">
      <alignment/>
      <protection/>
    </xf>
    <xf numFmtId="3" fontId="7" fillId="0" borderId="73" xfId="49" applyNumberFormat="1" applyFont="1" applyBorder="1" applyAlignment="1">
      <alignment/>
      <protection/>
    </xf>
    <xf numFmtId="3" fontId="7" fillId="0" borderId="74" xfId="49" applyNumberFormat="1" applyFont="1" applyBorder="1" applyAlignment="1">
      <alignment/>
      <protection/>
    </xf>
    <xf numFmtId="3" fontId="7" fillId="0" borderId="75" xfId="49" applyNumberFormat="1" applyFont="1" applyBorder="1" applyAlignment="1">
      <alignment/>
      <protection/>
    </xf>
    <xf numFmtId="3" fontId="7" fillId="0" borderId="76" xfId="49" applyNumberFormat="1" applyFont="1" applyBorder="1" applyAlignment="1">
      <alignment/>
      <protection/>
    </xf>
    <xf numFmtId="3" fontId="38" fillId="0" borderId="23" xfId="49" applyNumberFormat="1" applyFont="1" applyBorder="1" applyAlignment="1">
      <alignment/>
      <protection/>
    </xf>
    <xf numFmtId="3" fontId="7" fillId="0" borderId="46" xfId="49" applyNumberFormat="1" applyFont="1" applyBorder="1" applyAlignment="1">
      <alignment/>
      <protection/>
    </xf>
    <xf numFmtId="4" fontId="29" fillId="0" borderId="0" xfId="49" applyNumberFormat="1" applyFont="1" applyFill="1" applyBorder="1" applyAlignment="1">
      <alignment horizontal="center"/>
      <protection/>
    </xf>
    <xf numFmtId="3" fontId="29" fillId="0" borderId="77" xfId="49" applyNumberFormat="1" applyFont="1" applyBorder="1" applyAlignment="1">
      <alignment/>
      <protection/>
    </xf>
    <xf numFmtId="3" fontId="29" fillId="0" borderId="54" xfId="49" applyNumberFormat="1" applyFont="1" applyBorder="1" applyAlignment="1">
      <alignment/>
      <protection/>
    </xf>
    <xf numFmtId="3" fontId="29" fillId="0" borderId="60" xfId="49" applyNumberFormat="1" applyFont="1" applyBorder="1" applyAlignment="1">
      <alignment/>
      <protection/>
    </xf>
    <xf numFmtId="3" fontId="29" fillId="0" borderId="43" xfId="49" applyNumberFormat="1" applyFont="1" applyBorder="1" applyAlignment="1">
      <alignment/>
      <protection/>
    </xf>
    <xf numFmtId="3" fontId="29" fillId="0" borderId="49" xfId="49" applyNumberFormat="1" applyFont="1" applyBorder="1" applyAlignment="1">
      <alignment/>
      <protection/>
    </xf>
    <xf numFmtId="3" fontId="29" fillId="0" borderId="66" xfId="49" applyNumberFormat="1" applyFont="1" applyBorder="1" applyAlignment="1">
      <alignment/>
      <protection/>
    </xf>
    <xf numFmtId="3" fontId="29" fillId="0" borderId="44" xfId="49" applyNumberFormat="1" applyFont="1" applyBorder="1" applyAlignment="1">
      <alignment/>
      <protection/>
    </xf>
    <xf numFmtId="3" fontId="29" fillId="0" borderId="55" xfId="49" applyNumberFormat="1" applyFont="1" applyBorder="1" applyAlignment="1">
      <alignment/>
      <protection/>
    </xf>
    <xf numFmtId="3" fontId="29" fillId="0" borderId="70" xfId="49" applyNumberFormat="1" applyFont="1" applyBorder="1" applyAlignment="1">
      <alignment/>
      <protection/>
    </xf>
    <xf numFmtId="3" fontId="7" fillId="0" borderId="78" xfId="49" applyNumberFormat="1" applyFont="1" applyBorder="1" applyAlignment="1">
      <alignment/>
      <protection/>
    </xf>
    <xf numFmtId="3" fontId="7" fillId="0" borderId="79" xfId="49" applyNumberFormat="1" applyFont="1" applyBorder="1" applyAlignment="1">
      <alignment/>
      <protection/>
    </xf>
    <xf numFmtId="3" fontId="7" fillId="0" borderId="80" xfId="49" applyNumberFormat="1" applyFont="1" applyBorder="1" applyAlignment="1">
      <alignment/>
      <protection/>
    </xf>
    <xf numFmtId="3" fontId="7" fillId="0" borderId="81" xfId="49" applyNumberFormat="1" applyFont="1" applyBorder="1" applyAlignment="1">
      <alignment/>
      <protection/>
    </xf>
    <xf numFmtId="0" fontId="7" fillId="0" borderId="16" xfId="49" applyFont="1" applyFill="1" applyBorder="1" applyAlignment="1">
      <alignment horizontal="left"/>
      <protection/>
    </xf>
    <xf numFmtId="3" fontId="7" fillId="0" borderId="45" xfId="49" applyNumberFormat="1" applyFont="1" applyBorder="1" applyAlignment="1">
      <alignment/>
      <protection/>
    </xf>
    <xf numFmtId="3" fontId="7" fillId="0" borderId="82" xfId="49" applyNumberFormat="1" applyFont="1" applyBorder="1" applyAlignment="1">
      <alignment/>
      <protection/>
    </xf>
    <xf numFmtId="3" fontId="7" fillId="0" borderId="47" xfId="49" applyNumberFormat="1" applyFont="1" applyBorder="1" applyAlignment="1">
      <alignment/>
      <protection/>
    </xf>
    <xf numFmtId="3" fontId="7" fillId="0" borderId="83" xfId="49" applyNumberFormat="1" applyFont="1" applyBorder="1" applyAlignment="1">
      <alignment/>
      <protection/>
    </xf>
    <xf numFmtId="3" fontId="38" fillId="0" borderId="22" xfId="49" applyNumberFormat="1" applyFont="1" applyBorder="1" applyAlignment="1">
      <alignment/>
      <protection/>
    </xf>
    <xf numFmtId="164" fontId="0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0" fontId="29" fillId="0" borderId="17" xfId="49" applyFont="1" applyFill="1" applyBorder="1" applyAlignment="1">
      <alignment horizontal="left"/>
      <protection/>
    </xf>
    <xf numFmtId="0" fontId="29" fillId="0" borderId="20" xfId="49" applyFont="1" applyFill="1" applyBorder="1" applyAlignment="1">
      <alignment horizontal="left"/>
      <protection/>
    </xf>
    <xf numFmtId="0" fontId="29" fillId="0" borderId="24" xfId="49" applyFont="1" applyBorder="1" applyAlignment="1">
      <alignment horizontal="left"/>
      <protection/>
    </xf>
    <xf numFmtId="0" fontId="29" fillId="0" borderId="24" xfId="49" applyFont="1" applyFill="1" applyBorder="1" applyAlignment="1">
      <alignment horizontal="left"/>
      <protection/>
    </xf>
    <xf numFmtId="0" fontId="29" fillId="0" borderId="25" xfId="49" applyFont="1" applyFill="1" applyBorder="1" applyAlignment="1">
      <alignment horizontal="left"/>
      <protection/>
    </xf>
    <xf numFmtId="0" fontId="7" fillId="0" borderId="84" xfId="49" applyFont="1" applyFill="1" applyBorder="1" applyAlignment="1">
      <alignment horizontal="left"/>
      <protection/>
    </xf>
    <xf numFmtId="0" fontId="29" fillId="0" borderId="17" xfId="49" applyFont="1" applyBorder="1" applyAlignment="1">
      <alignment horizontal="left"/>
      <protection/>
    </xf>
    <xf numFmtId="0" fontId="7" fillId="0" borderId="76" xfId="49" applyFont="1" applyFill="1" applyBorder="1" applyAlignment="1">
      <alignment horizontal="left"/>
      <protection/>
    </xf>
    <xf numFmtId="0" fontId="30" fillId="0" borderId="32" xfId="49" applyFont="1" applyBorder="1" applyAlignment="1">
      <alignment horizontal="left" vertical="center" wrapText="1"/>
      <protection/>
    </xf>
    <xf numFmtId="0" fontId="0" fillId="0" borderId="22" xfId="49" applyBorder="1">
      <alignment/>
      <protection/>
    </xf>
    <xf numFmtId="0" fontId="0" fillId="0" borderId="27" xfId="49" applyBorder="1">
      <alignment/>
      <protection/>
    </xf>
    <xf numFmtId="0" fontId="0" fillId="0" borderId="85" xfId="49" applyFont="1" applyBorder="1" applyAlignment="1">
      <alignment vertical="center"/>
      <protection/>
    </xf>
    <xf numFmtId="0" fontId="0" fillId="0" borderId="0" xfId="49" applyAlignment="1">
      <alignment horizontal="left"/>
      <protection/>
    </xf>
    <xf numFmtId="0" fontId="28" fillId="0" borderId="0" xfId="49" applyFont="1" applyAlignment="1">
      <alignment horizontal="left"/>
      <protection/>
    </xf>
    <xf numFmtId="4" fontId="28" fillId="0" borderId="0" xfId="49" applyNumberFormat="1" applyFont="1" applyAlignment="1">
      <alignment horizontal="left"/>
      <protection/>
    </xf>
    <xf numFmtId="4" fontId="28" fillId="0" borderId="0" xfId="49" applyNumberFormat="1" applyFont="1" applyFill="1" applyAlignment="1">
      <alignment horizontal="left"/>
      <protection/>
    </xf>
    <xf numFmtId="0" fontId="2" fillId="0" borderId="0" xfId="49" applyFont="1" applyAlignment="1">
      <alignment/>
      <protection/>
    </xf>
    <xf numFmtId="0" fontId="2" fillId="24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left"/>
      <protection/>
    </xf>
    <xf numFmtId="0" fontId="4" fillId="4" borderId="86" xfId="49" applyFont="1" applyFill="1" applyBorder="1" applyAlignment="1">
      <alignment horizontal="center" vertical="center" textRotation="90" wrapText="1"/>
      <protection/>
    </xf>
    <xf numFmtId="0" fontId="0" fillId="4" borderId="87" xfId="49" applyFill="1" applyBorder="1" applyAlignment="1">
      <alignment horizontal="center" vertical="center" textRotation="90" wrapText="1"/>
      <protection/>
    </xf>
    <xf numFmtId="0" fontId="0" fillId="4" borderId="88" xfId="49" applyFill="1" applyBorder="1" applyAlignment="1">
      <alignment horizontal="center" vertical="center" textRotation="90" wrapText="1"/>
      <protection/>
    </xf>
    <xf numFmtId="0" fontId="6" fillId="0" borderId="0" xfId="49" applyFont="1" applyAlignment="1">
      <alignment horizontal="left"/>
      <protection/>
    </xf>
    <xf numFmtId="0" fontId="2" fillId="0" borderId="0" xfId="49" applyFont="1" applyAlignment="1">
      <alignment horizontal="left"/>
      <protection/>
    </xf>
    <xf numFmtId="0" fontId="4" fillId="0" borderId="0" xfId="49" applyFont="1" applyAlignment="1">
      <alignment horizontal="left" wrapText="1"/>
      <protection/>
    </xf>
    <xf numFmtId="0" fontId="0" fillId="0" borderId="0" xfId="49" applyFont="1" applyAlignment="1">
      <alignment horizontal="left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48" applyFont="1" applyFill="1" applyBorder="1" applyAlignment="1">
      <alignment/>
      <protection/>
    </xf>
    <xf numFmtId="0" fontId="4" fillId="0" borderId="10" xfId="47" applyFont="1" applyFill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Aktualizace 81" xfId="48"/>
    <cellStyle name="normální_Sekání trávy SÚS-201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7" customWidth="1"/>
    <col min="2" max="9" width="12.421875" style="27" customWidth="1"/>
    <col min="10" max="11" width="8.7109375" style="27" customWidth="1"/>
    <col min="12" max="16384" width="9.140625" style="27" customWidth="1"/>
  </cols>
  <sheetData>
    <row r="1" spans="1:10" ht="15">
      <c r="A1" s="25" t="s">
        <v>321</v>
      </c>
      <c r="B1" s="25"/>
      <c r="C1" s="26"/>
      <c r="J1" s="28"/>
    </row>
    <row r="2" spans="1:10" ht="20.25">
      <c r="A2" s="29" t="s">
        <v>399</v>
      </c>
      <c r="B2" s="29"/>
      <c r="C2" s="30"/>
      <c r="D2" s="31"/>
      <c r="E2" s="31"/>
      <c r="F2" s="31"/>
      <c r="G2" s="31"/>
      <c r="H2" s="31"/>
      <c r="I2" s="31"/>
      <c r="J2" s="32"/>
    </row>
    <row r="3" spans="1:10" ht="20.25">
      <c r="A3" s="29" t="s">
        <v>388</v>
      </c>
      <c r="B3" s="29"/>
      <c r="C3" s="30"/>
      <c r="D3" s="31"/>
      <c r="E3" s="31"/>
      <c r="F3" s="31"/>
      <c r="G3" s="31"/>
      <c r="H3" s="31"/>
      <c r="I3" s="31"/>
      <c r="J3" s="33"/>
    </row>
    <row r="4" spans="1:10" ht="13.5" thickBot="1">
      <c r="A4" s="34"/>
      <c r="B4" s="34"/>
      <c r="C4" s="26"/>
      <c r="D4" s="34"/>
      <c r="E4" s="34"/>
      <c r="F4" s="34"/>
      <c r="G4" s="34"/>
      <c r="H4" s="34"/>
      <c r="I4" s="34"/>
      <c r="J4" s="26"/>
    </row>
    <row r="5" spans="1:11" ht="45.75" thickBot="1">
      <c r="A5" s="79" t="s">
        <v>389</v>
      </c>
      <c r="B5" s="80" t="s">
        <v>398</v>
      </c>
      <c r="C5" s="81" t="s">
        <v>390</v>
      </c>
      <c r="D5" s="82" t="s">
        <v>434</v>
      </c>
      <c r="E5" s="82" t="s">
        <v>435</v>
      </c>
      <c r="F5" s="82" t="s">
        <v>436</v>
      </c>
      <c r="G5" s="83" t="s">
        <v>391</v>
      </c>
      <c r="H5" s="84" t="s">
        <v>400</v>
      </c>
      <c r="I5" s="85" t="s">
        <v>401</v>
      </c>
      <c r="J5" s="106" t="s">
        <v>386</v>
      </c>
      <c r="K5" s="120" t="s">
        <v>387</v>
      </c>
    </row>
    <row r="6" spans="1:11" ht="15">
      <c r="A6" s="35" t="s">
        <v>412</v>
      </c>
      <c r="B6" s="57" t="e">
        <f>SUM(#REF!)</f>
        <v>#REF!</v>
      </c>
      <c r="C6" s="72" t="e">
        <f>SUM(#REF!)</f>
        <v>#REF!</v>
      </c>
      <c r="D6" s="86" t="e">
        <f aca="true" t="shared" si="0" ref="D6:D11">SUM(B6+C6)</f>
        <v>#REF!</v>
      </c>
      <c r="E6" s="87" t="e">
        <f aca="true" t="shared" si="1" ref="E6:E11">SUM(B6+C6)</f>
        <v>#REF!</v>
      </c>
      <c r="F6" s="88" t="e">
        <f aca="true" t="shared" si="2" ref="F6:F11">SUM(B6)+C6/2</f>
        <v>#REF!</v>
      </c>
      <c r="G6" s="102" t="e">
        <f aca="true" t="shared" si="3" ref="G6:G11">SUM(D6+E6+F6)</f>
        <v>#REF!</v>
      </c>
      <c r="H6" s="58" t="e">
        <f aca="true" t="shared" si="4" ref="H6:H11">SUM(J6*G6)</f>
        <v>#REF!</v>
      </c>
      <c r="I6" s="57" t="e">
        <f aca="true" t="shared" si="5" ref="I6:I11">SUM(H6*1.21)</f>
        <v>#REF!</v>
      </c>
      <c r="J6" s="114">
        <v>0.75</v>
      </c>
      <c r="K6" s="121">
        <f>SUM(J6)*1.21</f>
        <v>0.9075</v>
      </c>
    </row>
    <row r="7" spans="1:11" ht="15">
      <c r="A7" s="36" t="s">
        <v>466</v>
      </c>
      <c r="B7" s="65" t="e">
        <f>SUM(#REF!)</f>
        <v>#REF!</v>
      </c>
      <c r="C7" s="73" t="e">
        <f>SUM(#REF!)</f>
        <v>#REF!</v>
      </c>
      <c r="D7" s="90" t="e">
        <f t="shared" si="0"/>
        <v>#REF!</v>
      </c>
      <c r="E7" s="89" t="e">
        <f t="shared" si="1"/>
        <v>#REF!</v>
      </c>
      <c r="F7" s="97" t="e">
        <f t="shared" si="2"/>
        <v>#REF!</v>
      </c>
      <c r="G7" s="103" t="e">
        <f t="shared" si="3"/>
        <v>#REF!</v>
      </c>
      <c r="H7" s="59" t="e">
        <f t="shared" si="4"/>
        <v>#REF!</v>
      </c>
      <c r="I7" s="60" t="e">
        <f t="shared" si="5"/>
        <v>#REF!</v>
      </c>
      <c r="J7" s="115">
        <v>0.76</v>
      </c>
      <c r="K7" s="122">
        <f aca="true" t="shared" si="6" ref="K7:K17">SUM(J7)*1.21</f>
        <v>0.9196</v>
      </c>
    </row>
    <row r="8" spans="1:11" ht="15">
      <c r="A8" s="36" t="s">
        <v>108</v>
      </c>
      <c r="B8" s="65" t="e">
        <f>SUM(#REF!)</f>
        <v>#REF!</v>
      </c>
      <c r="C8" s="73" t="e">
        <f>SUM(#REF!)</f>
        <v>#REF!</v>
      </c>
      <c r="D8" s="90" t="e">
        <f t="shared" si="0"/>
        <v>#REF!</v>
      </c>
      <c r="E8" s="89" t="e">
        <f t="shared" si="1"/>
        <v>#REF!</v>
      </c>
      <c r="F8" s="97" t="e">
        <f t="shared" si="2"/>
        <v>#REF!</v>
      </c>
      <c r="G8" s="103" t="e">
        <f t="shared" si="3"/>
        <v>#REF!</v>
      </c>
      <c r="H8" s="59" t="e">
        <f t="shared" si="4"/>
        <v>#REF!</v>
      </c>
      <c r="I8" s="60" t="e">
        <f t="shared" si="5"/>
        <v>#REF!</v>
      </c>
      <c r="J8" s="115">
        <v>0.76</v>
      </c>
      <c r="K8" s="122">
        <f t="shared" si="6"/>
        <v>0.9196</v>
      </c>
    </row>
    <row r="9" spans="1:11" ht="15">
      <c r="A9" s="37" t="s">
        <v>182</v>
      </c>
      <c r="B9" s="66" t="e">
        <f>SUM(#REF!)</f>
        <v>#REF!</v>
      </c>
      <c r="C9" s="73" t="e">
        <f>SUM(#REF!)</f>
        <v>#REF!</v>
      </c>
      <c r="D9" s="90" t="e">
        <f t="shared" si="0"/>
        <v>#REF!</v>
      </c>
      <c r="E9" s="89" t="e">
        <f t="shared" si="1"/>
        <v>#REF!</v>
      </c>
      <c r="F9" s="97" t="e">
        <f t="shared" si="2"/>
        <v>#REF!</v>
      </c>
      <c r="G9" s="103" t="e">
        <f t="shared" si="3"/>
        <v>#REF!</v>
      </c>
      <c r="H9" s="59" t="e">
        <f t="shared" si="4"/>
        <v>#REF!</v>
      </c>
      <c r="I9" s="60" t="e">
        <f t="shared" si="5"/>
        <v>#REF!</v>
      </c>
      <c r="J9" s="115">
        <v>0.75</v>
      </c>
      <c r="K9" s="122">
        <f t="shared" si="6"/>
        <v>0.9075</v>
      </c>
    </row>
    <row r="10" spans="1:11" ht="15">
      <c r="A10" s="36" t="s">
        <v>273</v>
      </c>
      <c r="B10" s="65" t="e">
        <f>SUM(#REF!)</f>
        <v>#REF!</v>
      </c>
      <c r="C10" s="73" t="e">
        <f>SUM(#REF!)</f>
        <v>#REF!</v>
      </c>
      <c r="D10" s="90" t="e">
        <f t="shared" si="0"/>
        <v>#REF!</v>
      </c>
      <c r="E10" s="89" t="e">
        <f t="shared" si="1"/>
        <v>#REF!</v>
      </c>
      <c r="F10" s="97" t="e">
        <f t="shared" si="2"/>
        <v>#REF!</v>
      </c>
      <c r="G10" s="103" t="e">
        <f t="shared" si="3"/>
        <v>#REF!</v>
      </c>
      <c r="H10" s="59" t="e">
        <f t="shared" si="4"/>
        <v>#REF!</v>
      </c>
      <c r="I10" s="60" t="e">
        <f t="shared" si="5"/>
        <v>#REF!</v>
      </c>
      <c r="J10" s="115">
        <v>0.75</v>
      </c>
      <c r="K10" s="122">
        <f t="shared" si="6"/>
        <v>0.9075</v>
      </c>
    </row>
    <row r="11" spans="1:11" ht="15.75" thickBot="1">
      <c r="A11" s="38" t="s">
        <v>323</v>
      </c>
      <c r="B11" s="67" t="e">
        <f>SUM(#REF!)</f>
        <v>#REF!</v>
      </c>
      <c r="C11" s="74" t="e">
        <f>SUM(#REF!)</f>
        <v>#REF!</v>
      </c>
      <c r="D11" s="91" t="e">
        <f t="shared" si="0"/>
        <v>#REF!</v>
      </c>
      <c r="E11" s="92" t="e">
        <f t="shared" si="1"/>
        <v>#REF!</v>
      </c>
      <c r="F11" s="93" t="e">
        <f t="shared" si="2"/>
        <v>#REF!</v>
      </c>
      <c r="G11" s="104" t="e">
        <f t="shared" si="3"/>
        <v>#REF!</v>
      </c>
      <c r="H11" s="61" t="e">
        <f t="shared" si="4"/>
        <v>#REF!</v>
      </c>
      <c r="I11" s="62" t="e">
        <f t="shared" si="5"/>
        <v>#REF!</v>
      </c>
      <c r="J11" s="116">
        <v>0.75</v>
      </c>
      <c r="K11" s="123">
        <f t="shared" si="6"/>
        <v>0.9075</v>
      </c>
    </row>
    <row r="12" spans="1:11" ht="16.5" thickBot="1">
      <c r="A12" s="39" t="s">
        <v>392</v>
      </c>
      <c r="B12" s="63" t="e">
        <f>SUM(B6:B11)</f>
        <v>#REF!</v>
      </c>
      <c r="C12" s="63" t="e">
        <f aca="true" t="shared" si="7" ref="C12:H12">SUM(C6:C11)</f>
        <v>#REF!</v>
      </c>
      <c r="D12" s="63" t="e">
        <f t="shared" si="7"/>
        <v>#REF!</v>
      </c>
      <c r="E12" s="63" t="e">
        <f t="shared" si="7"/>
        <v>#REF!</v>
      </c>
      <c r="F12" s="94" t="e">
        <f t="shared" si="7"/>
        <v>#REF!</v>
      </c>
      <c r="G12" s="63" t="e">
        <f>SUM(G6:G11)</f>
        <v>#REF!</v>
      </c>
      <c r="H12" s="100" t="e">
        <f t="shared" si="7"/>
        <v>#REF!</v>
      </c>
      <c r="I12" s="63" t="e">
        <f>SUM(I6:I11)</f>
        <v>#REF!</v>
      </c>
      <c r="J12" s="113"/>
      <c r="K12" s="124"/>
    </row>
    <row r="13" spans="1:11" ht="15">
      <c r="A13" s="40" t="s">
        <v>357</v>
      </c>
      <c r="B13" s="68" t="e">
        <f>SUM(#REF!)</f>
        <v>#REF!</v>
      </c>
      <c r="C13" s="75" t="e">
        <f>SUM(#REF!)</f>
        <v>#REF!</v>
      </c>
      <c r="D13" s="86" t="e">
        <f>SUM(B13+C13)</f>
        <v>#REF!</v>
      </c>
      <c r="E13" s="87" t="e">
        <f>SUM(B13+C13)</f>
        <v>#REF!</v>
      </c>
      <c r="F13" s="88" t="e">
        <f>SUM(B13)+C13/2</f>
        <v>#REF!</v>
      </c>
      <c r="G13" s="102" t="e">
        <f>SUM(D13+E13+F13)</f>
        <v>#REF!</v>
      </c>
      <c r="H13" s="58" t="e">
        <f>SUM(J13*G13)</f>
        <v>#REF!</v>
      </c>
      <c r="I13" s="57" t="e">
        <f>SUM(H13*1.21)</f>
        <v>#REF!</v>
      </c>
      <c r="J13" s="117">
        <v>0.55</v>
      </c>
      <c r="K13" s="121">
        <f t="shared" si="6"/>
        <v>0.6655</v>
      </c>
    </row>
    <row r="14" spans="1:11" ht="15">
      <c r="A14" s="36" t="s">
        <v>393</v>
      </c>
      <c r="B14" s="60" t="e">
        <f>SUM(#REF!)</f>
        <v>#REF!</v>
      </c>
      <c r="C14" s="76" t="e">
        <f>SUM(#REF!)</f>
        <v>#REF!</v>
      </c>
      <c r="D14" s="90" t="e">
        <f>SUM(B14+C14)</f>
        <v>#REF!</v>
      </c>
      <c r="E14" s="89" t="e">
        <f>SUM(B14+C14)</f>
        <v>#REF!</v>
      </c>
      <c r="F14" s="97" t="e">
        <f>SUM(B14)+C14/2</f>
        <v>#REF!</v>
      </c>
      <c r="G14" s="103" t="e">
        <f>SUM(D14+E14+F14)</f>
        <v>#REF!</v>
      </c>
      <c r="H14" s="59" t="e">
        <f>SUM(J14*G14)</f>
        <v>#REF!</v>
      </c>
      <c r="I14" s="60" t="e">
        <f>SUM(H14*1.21)</f>
        <v>#REF!</v>
      </c>
      <c r="J14" s="118">
        <v>0.55</v>
      </c>
      <c r="K14" s="122">
        <f t="shared" si="6"/>
        <v>0.6655</v>
      </c>
    </row>
    <row r="15" spans="1:11" ht="15">
      <c r="A15" s="36" t="s">
        <v>405</v>
      </c>
      <c r="B15" s="60" t="e">
        <f>SUM(#REF!)</f>
        <v>#REF!</v>
      </c>
      <c r="C15" s="76" t="e">
        <f>SUM(#REF!)</f>
        <v>#REF!</v>
      </c>
      <c r="D15" s="90" t="e">
        <f>SUM(B15+C15)</f>
        <v>#REF!</v>
      </c>
      <c r="E15" s="89" t="e">
        <f>SUM(B15+C15)</f>
        <v>#REF!</v>
      </c>
      <c r="F15" s="97" t="e">
        <f>SUM(B15)+C15/2</f>
        <v>#REF!</v>
      </c>
      <c r="G15" s="103" t="e">
        <f>SUM(D15+E15+F15)</f>
        <v>#REF!</v>
      </c>
      <c r="H15" s="59" t="e">
        <f>SUM(J15*G15)</f>
        <v>#REF!</v>
      </c>
      <c r="I15" s="60" t="e">
        <f>SUM(H15*1.21)</f>
        <v>#REF!</v>
      </c>
      <c r="J15" s="118">
        <v>0.55</v>
      </c>
      <c r="K15" s="122">
        <f t="shared" si="6"/>
        <v>0.6655</v>
      </c>
    </row>
    <row r="16" spans="1:11" ht="15">
      <c r="A16" s="37" t="s">
        <v>403</v>
      </c>
      <c r="B16" s="69" t="e">
        <f>SUM(#REF!)</f>
        <v>#REF!</v>
      </c>
      <c r="C16" s="76" t="e">
        <f>SUM(#REF!)</f>
        <v>#REF!</v>
      </c>
      <c r="D16" s="90" t="e">
        <f>SUM(B16+C16)</f>
        <v>#REF!</v>
      </c>
      <c r="E16" s="89" t="e">
        <f>SUM(B16+C16)</f>
        <v>#REF!</v>
      </c>
      <c r="F16" s="97" t="e">
        <f>SUM(B16)+C16/2</f>
        <v>#REF!</v>
      </c>
      <c r="G16" s="103" t="e">
        <f>SUM(D16+E16+F16)</f>
        <v>#REF!</v>
      </c>
      <c r="H16" s="59" t="e">
        <f>SUM(J16*G16)</f>
        <v>#REF!</v>
      </c>
      <c r="I16" s="60" t="e">
        <f>SUM(H16*1.21)</f>
        <v>#REF!</v>
      </c>
      <c r="J16" s="118">
        <v>0.55</v>
      </c>
      <c r="K16" s="122">
        <f t="shared" si="6"/>
        <v>0.6655</v>
      </c>
    </row>
    <row r="17" spans="1:11" ht="15.75" thickBot="1">
      <c r="A17" s="38" t="s">
        <v>404</v>
      </c>
      <c r="B17" s="70" t="e">
        <f>SUM(#REF!)</f>
        <v>#REF!</v>
      </c>
      <c r="C17" s="77" t="e">
        <f>SUM(#REF!)</f>
        <v>#REF!</v>
      </c>
      <c r="D17" s="95" t="e">
        <f>SUM(B17+C17)</f>
        <v>#REF!</v>
      </c>
      <c r="E17" s="96" t="e">
        <f>SUM(B17+C17)</f>
        <v>#REF!</v>
      </c>
      <c r="F17" s="98" t="e">
        <f>SUM(B17)+C17/2</f>
        <v>#REF!</v>
      </c>
      <c r="G17" s="105" t="e">
        <f>SUM(D17+E17+F17)</f>
        <v>#REF!</v>
      </c>
      <c r="H17" s="61" t="e">
        <f>SUM(J17*G17)</f>
        <v>#REF!</v>
      </c>
      <c r="I17" s="62" t="e">
        <f>SUM(H17*1.21)</f>
        <v>#REF!</v>
      </c>
      <c r="J17" s="119">
        <v>0.55</v>
      </c>
      <c r="K17" s="123">
        <f t="shared" si="6"/>
        <v>0.6655</v>
      </c>
    </row>
    <row r="18" spans="1:10" ht="16.5" thickBot="1">
      <c r="A18" s="41" t="s">
        <v>394</v>
      </c>
      <c r="B18" s="63" t="e">
        <f>SUM(B13:B17)</f>
        <v>#REF!</v>
      </c>
      <c r="C18" s="63" t="e">
        <f aca="true" t="shared" si="8" ref="C18:I18">SUM(C13:C17)</f>
        <v>#REF!</v>
      </c>
      <c r="D18" s="63" t="e">
        <f>SUM(D13:D17)</f>
        <v>#REF!</v>
      </c>
      <c r="E18" s="63" t="e">
        <f t="shared" si="8"/>
        <v>#REF!</v>
      </c>
      <c r="F18" s="94" t="e">
        <f>SUM(F13:F17)</f>
        <v>#REF!</v>
      </c>
      <c r="G18" s="63" t="e">
        <f t="shared" si="8"/>
        <v>#REF!</v>
      </c>
      <c r="H18" s="100" t="e">
        <f t="shared" si="8"/>
        <v>#REF!</v>
      </c>
      <c r="I18" s="63" t="e">
        <f t="shared" si="8"/>
        <v>#REF!</v>
      </c>
      <c r="J18" s="64"/>
    </row>
    <row r="19" spans="1:10" ht="16.5" thickBot="1">
      <c r="A19" s="42" t="s">
        <v>395</v>
      </c>
      <c r="B19" s="78" t="e">
        <f>SUM(B12+B18)</f>
        <v>#REF!</v>
      </c>
      <c r="C19" s="78" t="e">
        <f aca="true" t="shared" si="9" ref="C19:I19">SUM(C12+C18)</f>
        <v>#REF!</v>
      </c>
      <c r="D19" s="78" t="e">
        <f t="shared" si="9"/>
        <v>#REF!</v>
      </c>
      <c r="E19" s="78" t="e">
        <f t="shared" si="9"/>
        <v>#REF!</v>
      </c>
      <c r="F19" s="99" t="e">
        <f t="shared" si="9"/>
        <v>#REF!</v>
      </c>
      <c r="G19" s="78" t="e">
        <f t="shared" si="9"/>
        <v>#REF!</v>
      </c>
      <c r="H19" s="101" t="e">
        <f t="shared" si="9"/>
        <v>#REF!</v>
      </c>
      <c r="I19" s="78" t="e">
        <f t="shared" si="9"/>
        <v>#REF!</v>
      </c>
      <c r="J19" s="71"/>
    </row>
    <row r="20" spans="1:10" ht="15">
      <c r="A20" s="43"/>
      <c r="B20" s="43"/>
      <c r="C20" s="44"/>
      <c r="D20" s="45"/>
      <c r="J20" s="28"/>
    </row>
    <row r="21" spans="1:10" ht="15.75">
      <c r="A21" s="111" t="s">
        <v>402</v>
      </c>
      <c r="B21" s="107"/>
      <c r="C21" s="108"/>
      <c r="D21" s="109"/>
      <c r="E21" s="110"/>
      <c r="F21" s="110"/>
      <c r="G21" s="110"/>
      <c r="H21" s="48"/>
      <c r="I21" s="48"/>
      <c r="J21" s="49"/>
    </row>
    <row r="22" spans="1:10" ht="15.75">
      <c r="A22" s="46"/>
      <c r="B22" s="46"/>
      <c r="C22" s="44"/>
      <c r="D22" s="47"/>
      <c r="E22" s="48"/>
      <c r="F22" s="48"/>
      <c r="G22" s="48"/>
      <c r="H22" s="48"/>
      <c r="I22" s="48"/>
      <c r="J22" s="49"/>
    </row>
    <row r="23" spans="1:10" ht="18">
      <c r="A23" s="50"/>
      <c r="B23" s="50"/>
      <c r="C23" s="285" t="s">
        <v>396</v>
      </c>
      <c r="D23" s="285"/>
      <c r="E23" s="285"/>
      <c r="F23" s="285"/>
      <c r="G23" s="285"/>
      <c r="H23" s="285"/>
      <c r="I23" s="48"/>
      <c r="J23" s="49"/>
    </row>
    <row r="24" spans="1:10" ht="15.75">
      <c r="A24" s="46"/>
      <c r="B24" s="46"/>
      <c r="C24" s="44"/>
      <c r="D24" s="45"/>
      <c r="J24" s="28"/>
    </row>
    <row r="25" spans="1:10" ht="15">
      <c r="A25" s="51" t="s">
        <v>385</v>
      </c>
      <c r="B25" s="51"/>
      <c r="C25" s="52"/>
      <c r="D25" s="45"/>
      <c r="J25" s="28"/>
    </row>
    <row r="26" spans="1:10" ht="15">
      <c r="A26" s="53" t="s">
        <v>397</v>
      </c>
      <c r="B26" s="53"/>
      <c r="C26" s="52"/>
      <c r="J26" s="28"/>
    </row>
    <row r="31" spans="4:8" ht="12.75">
      <c r="D31" s="55"/>
      <c r="E31" s="55"/>
      <c r="F31" s="55"/>
      <c r="G31" s="112"/>
      <c r="H31" s="112"/>
    </row>
    <row r="32" spans="4:8" ht="12.75">
      <c r="D32" s="54"/>
      <c r="E32" s="54"/>
      <c r="F32" s="56"/>
      <c r="G32" s="112"/>
      <c r="H32" s="112"/>
    </row>
    <row r="33" spans="6:8" ht="12.75">
      <c r="F33" s="56"/>
      <c r="G33" s="112"/>
      <c r="H33" s="112"/>
    </row>
    <row r="34" spans="7:8" ht="12.75">
      <c r="G34" s="112"/>
      <c r="H34" s="112"/>
    </row>
  </sheetData>
  <sheetProtection/>
  <mergeCells count="1">
    <mergeCell ref="C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43" customWidth="1"/>
    <col min="2" max="2" width="50.7109375" style="143" customWidth="1"/>
    <col min="3" max="4" width="11.7109375" style="144" customWidth="1"/>
    <col min="5" max="6" width="11.7109375" style="145" customWidth="1"/>
    <col min="7" max="7" width="11.7109375" style="146" customWidth="1"/>
    <col min="8" max="8" width="11.7109375" style="147" customWidth="1"/>
    <col min="9" max="16384" width="9.140625" style="143" customWidth="1"/>
  </cols>
  <sheetData>
    <row r="1" spans="3:8" s="148" customFormat="1" ht="12.75" customHeight="1">
      <c r="C1" s="145"/>
      <c r="D1" s="145"/>
      <c r="E1" s="145"/>
      <c r="F1" s="145"/>
      <c r="G1" s="146"/>
      <c r="H1" s="182"/>
    </row>
    <row r="2" spans="1:8" s="148" customFormat="1" ht="18">
      <c r="A2" s="183" t="s">
        <v>1</v>
      </c>
      <c r="C2" s="145"/>
      <c r="D2" s="145"/>
      <c r="E2" s="145"/>
      <c r="F2" s="145"/>
      <c r="G2" s="146"/>
      <c r="H2" s="182"/>
    </row>
    <row r="3" spans="1:8" s="148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148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148" customFormat="1" ht="12.75">
      <c r="A5" s="14" t="s">
        <v>384</v>
      </c>
      <c r="B5" s="14" t="s">
        <v>542</v>
      </c>
      <c r="C5" s="13">
        <v>137.244</v>
      </c>
      <c r="D5" s="13">
        <v>150.153</v>
      </c>
      <c r="E5" s="184">
        <f>ABS(D5-C5)</f>
        <v>12.908999999999992</v>
      </c>
      <c r="F5" s="184"/>
      <c r="G5" s="185"/>
      <c r="H5" s="186">
        <v>99600</v>
      </c>
    </row>
    <row r="6" spans="1:8" s="148" customFormat="1" ht="12.75">
      <c r="A6" s="187" t="s">
        <v>361</v>
      </c>
      <c r="B6" s="187" t="s">
        <v>543</v>
      </c>
      <c r="C6" s="13">
        <v>54.106</v>
      </c>
      <c r="D6" s="13">
        <v>57.255</v>
      </c>
      <c r="E6" s="184">
        <f>ABS(D6-C6)</f>
        <v>3.149000000000001</v>
      </c>
      <c r="F6" s="184"/>
      <c r="G6" s="185"/>
      <c r="H6" s="186">
        <v>24200</v>
      </c>
    </row>
    <row r="7" spans="1:8" s="148" customFormat="1" ht="12.75">
      <c r="A7" s="187" t="s">
        <v>544</v>
      </c>
      <c r="B7" s="187" t="s">
        <v>545</v>
      </c>
      <c r="C7" s="13">
        <v>0</v>
      </c>
      <c r="D7" s="13">
        <v>0</v>
      </c>
      <c r="E7" s="184">
        <f>ABS(D7-C7)</f>
        <v>0</v>
      </c>
      <c r="F7" s="184"/>
      <c r="G7" s="185"/>
      <c r="H7" s="186">
        <v>200</v>
      </c>
    </row>
    <row r="8" spans="1:8" s="148" customFormat="1" ht="12.75">
      <c r="A8" s="311" t="s">
        <v>369</v>
      </c>
      <c r="B8" s="311"/>
      <c r="C8" s="311"/>
      <c r="D8" s="311"/>
      <c r="E8" s="154">
        <f>SUM(E5:E7)</f>
        <v>16.057999999999993</v>
      </c>
      <c r="F8" s="154">
        <f>SUM(F5:F7)</f>
        <v>0</v>
      </c>
      <c r="G8" s="154">
        <f>SUM(G5:G7)</f>
        <v>0</v>
      </c>
      <c r="H8" s="188">
        <f>SUM(H5:H7)</f>
        <v>124000</v>
      </c>
    </row>
    <row r="9" spans="1:8" s="148" customFormat="1" ht="12.75">
      <c r="A9" s="189" t="s">
        <v>468</v>
      </c>
      <c r="B9" s="189" t="s">
        <v>546</v>
      </c>
      <c r="C9" s="184">
        <v>7.85</v>
      </c>
      <c r="D9" s="184">
        <v>17.303</v>
      </c>
      <c r="E9" s="184">
        <f>ABS(D9-C9)</f>
        <v>9.453000000000001</v>
      </c>
      <c r="F9" s="184">
        <v>7.475</v>
      </c>
      <c r="G9" s="185">
        <f>E9-F9</f>
        <v>1.9780000000000015</v>
      </c>
      <c r="H9" s="186">
        <v>53550</v>
      </c>
    </row>
    <row r="10" spans="1:8" s="148" customFormat="1" ht="12.75">
      <c r="A10" s="311" t="s">
        <v>15</v>
      </c>
      <c r="B10" s="311"/>
      <c r="C10" s="311"/>
      <c r="D10" s="311"/>
      <c r="E10" s="154">
        <f>SUM(E9:E9)</f>
        <v>9.453000000000001</v>
      </c>
      <c r="F10" s="154">
        <f>SUM(F9:F9)</f>
        <v>7.475</v>
      </c>
      <c r="G10" s="154">
        <f>SUM(G9:G9)</f>
        <v>1.9780000000000015</v>
      </c>
      <c r="H10" s="188">
        <f>SUM(H9:H9)</f>
        <v>53550</v>
      </c>
    </row>
    <row r="11" spans="1:8" s="148" customFormat="1" ht="12.75">
      <c r="A11" s="189" t="s">
        <v>547</v>
      </c>
      <c r="B11" s="189" t="s">
        <v>548</v>
      </c>
      <c r="C11" s="184">
        <v>0</v>
      </c>
      <c r="D11" s="184">
        <v>0.729</v>
      </c>
      <c r="E11" s="184">
        <f aca="true" t="shared" si="0" ref="E11:E33">ABS(D11-C11)</f>
        <v>0.729</v>
      </c>
      <c r="F11" s="184">
        <v>0.547</v>
      </c>
      <c r="G11" s="185">
        <f aca="true" t="shared" si="1" ref="G11:G33">E11-F11</f>
        <v>0.18199999999999994</v>
      </c>
      <c r="H11" s="186">
        <v>2205</v>
      </c>
    </row>
    <row r="12" spans="1:8" s="148" customFormat="1" ht="12.75">
      <c r="A12" s="189" t="s">
        <v>549</v>
      </c>
      <c r="B12" s="189" t="s">
        <v>550</v>
      </c>
      <c r="C12" s="184">
        <v>0</v>
      </c>
      <c r="D12" s="184">
        <v>3.947</v>
      </c>
      <c r="E12" s="184">
        <f t="shared" si="0"/>
        <v>3.947</v>
      </c>
      <c r="F12" s="184">
        <v>1.63</v>
      </c>
      <c r="G12" s="185">
        <f t="shared" si="1"/>
        <v>2.317</v>
      </c>
      <c r="H12" s="186">
        <v>15245</v>
      </c>
    </row>
    <row r="13" spans="1:8" s="148" customFormat="1" ht="12.75">
      <c r="A13" s="190" t="s">
        <v>489</v>
      </c>
      <c r="B13" s="189" t="s">
        <v>551</v>
      </c>
      <c r="C13" s="184">
        <v>3.078</v>
      </c>
      <c r="D13" s="184">
        <v>4.639</v>
      </c>
      <c r="E13" s="184">
        <f t="shared" si="0"/>
        <v>1.5610000000000004</v>
      </c>
      <c r="F13" s="184">
        <v>0.581</v>
      </c>
      <c r="G13" s="185">
        <f t="shared" si="1"/>
        <v>0.9800000000000004</v>
      </c>
      <c r="H13" s="186">
        <v>7215</v>
      </c>
    </row>
    <row r="14" spans="1:8" s="148" customFormat="1" ht="12.75">
      <c r="A14" s="190" t="s">
        <v>552</v>
      </c>
      <c r="B14" s="189" t="s">
        <v>553</v>
      </c>
      <c r="C14" s="184">
        <v>0</v>
      </c>
      <c r="D14" s="184">
        <v>2.395</v>
      </c>
      <c r="E14" s="184">
        <f t="shared" si="0"/>
        <v>2.395</v>
      </c>
      <c r="F14" s="184">
        <v>0</v>
      </c>
      <c r="G14" s="185">
        <f t="shared" si="1"/>
        <v>2.395</v>
      </c>
      <c r="H14" s="186">
        <v>13930</v>
      </c>
    </row>
    <row r="15" spans="1:8" s="148" customFormat="1" ht="12.75">
      <c r="A15" s="190" t="s">
        <v>554</v>
      </c>
      <c r="B15" s="189" t="s">
        <v>555</v>
      </c>
      <c r="C15" s="184">
        <v>0</v>
      </c>
      <c r="D15" s="184">
        <v>6.577</v>
      </c>
      <c r="E15" s="184">
        <f t="shared" si="0"/>
        <v>6.577</v>
      </c>
      <c r="F15" s="184">
        <v>0.795</v>
      </c>
      <c r="G15" s="185">
        <f t="shared" si="1"/>
        <v>5.782</v>
      </c>
      <c r="H15" s="186">
        <v>30900</v>
      </c>
    </row>
    <row r="16" spans="1:8" s="148" customFormat="1" ht="12.75">
      <c r="A16" s="190" t="s">
        <v>556</v>
      </c>
      <c r="B16" s="189" t="s">
        <v>557</v>
      </c>
      <c r="C16" s="184">
        <v>0</v>
      </c>
      <c r="D16" s="184">
        <v>1.193</v>
      </c>
      <c r="E16" s="184">
        <f t="shared" si="0"/>
        <v>1.193</v>
      </c>
      <c r="F16" s="184">
        <v>0.204</v>
      </c>
      <c r="G16" s="185">
        <f t="shared" si="1"/>
        <v>0.9890000000000001</v>
      </c>
      <c r="H16" s="186">
        <v>9255</v>
      </c>
    </row>
    <row r="17" spans="1:8" s="148" customFormat="1" ht="12.75">
      <c r="A17" s="189" t="s">
        <v>488</v>
      </c>
      <c r="B17" s="189" t="s">
        <v>558</v>
      </c>
      <c r="C17" s="184">
        <v>0</v>
      </c>
      <c r="D17" s="184">
        <v>5.086</v>
      </c>
      <c r="E17" s="184">
        <f t="shared" si="0"/>
        <v>5.086</v>
      </c>
      <c r="F17" s="184">
        <v>0.459</v>
      </c>
      <c r="G17" s="185">
        <f t="shared" si="1"/>
        <v>4.627000000000001</v>
      </c>
      <c r="H17" s="186">
        <v>30780</v>
      </c>
    </row>
    <row r="18" spans="1:8" s="148" customFormat="1" ht="12.75">
      <c r="A18" s="190" t="s">
        <v>559</v>
      </c>
      <c r="B18" s="189" t="s">
        <v>560</v>
      </c>
      <c r="C18" s="184">
        <v>0</v>
      </c>
      <c r="D18" s="184">
        <v>2.811</v>
      </c>
      <c r="E18" s="184">
        <f t="shared" si="0"/>
        <v>2.811</v>
      </c>
      <c r="F18" s="184">
        <v>1.45</v>
      </c>
      <c r="G18" s="185">
        <f t="shared" si="1"/>
        <v>1.361</v>
      </c>
      <c r="H18" s="186">
        <v>9080</v>
      </c>
    </row>
    <row r="19" spans="1:8" s="148" customFormat="1" ht="12.75">
      <c r="A19" s="190" t="s">
        <v>561</v>
      </c>
      <c r="B19" s="189" t="s">
        <v>562</v>
      </c>
      <c r="C19" s="184">
        <v>0</v>
      </c>
      <c r="D19" s="184">
        <v>2.334</v>
      </c>
      <c r="E19" s="184">
        <f t="shared" si="0"/>
        <v>2.334</v>
      </c>
      <c r="F19" s="184">
        <v>0.939</v>
      </c>
      <c r="G19" s="185">
        <f t="shared" si="1"/>
        <v>1.395</v>
      </c>
      <c r="H19" s="186">
        <v>8815</v>
      </c>
    </row>
    <row r="20" spans="1:8" s="148" customFormat="1" ht="12.75">
      <c r="A20" s="190" t="s">
        <v>563</v>
      </c>
      <c r="B20" s="189" t="s">
        <v>564</v>
      </c>
      <c r="C20" s="184">
        <v>0</v>
      </c>
      <c r="D20" s="184">
        <v>2.271</v>
      </c>
      <c r="E20" s="184">
        <f t="shared" si="0"/>
        <v>2.271</v>
      </c>
      <c r="F20" s="184">
        <v>0.121</v>
      </c>
      <c r="G20" s="185">
        <f t="shared" si="1"/>
        <v>2.15</v>
      </c>
      <c r="H20" s="186">
        <v>14010</v>
      </c>
    </row>
    <row r="21" spans="1:8" s="148" customFormat="1" ht="12.75">
      <c r="A21" s="190" t="s">
        <v>565</v>
      </c>
      <c r="B21" s="189" t="s">
        <v>566</v>
      </c>
      <c r="C21" s="184">
        <v>0</v>
      </c>
      <c r="D21" s="184">
        <v>8.832</v>
      </c>
      <c r="E21" s="184">
        <f t="shared" si="0"/>
        <v>8.832</v>
      </c>
      <c r="F21" s="184">
        <v>4.136</v>
      </c>
      <c r="G21" s="185">
        <f t="shared" si="1"/>
        <v>4.696000000000001</v>
      </c>
      <c r="H21" s="186">
        <v>34075</v>
      </c>
    </row>
    <row r="22" spans="1:8" s="148" customFormat="1" ht="12.75">
      <c r="A22" s="190" t="s">
        <v>485</v>
      </c>
      <c r="B22" s="189" t="s">
        <v>567</v>
      </c>
      <c r="C22" s="184">
        <v>0</v>
      </c>
      <c r="D22" s="184">
        <v>5.26</v>
      </c>
      <c r="E22" s="184">
        <f t="shared" si="0"/>
        <v>5.26</v>
      </c>
      <c r="F22" s="184">
        <v>0.445</v>
      </c>
      <c r="G22" s="185">
        <f t="shared" si="1"/>
        <v>4.8149999999999995</v>
      </c>
      <c r="H22" s="186">
        <v>39330</v>
      </c>
    </row>
    <row r="23" spans="1:8" s="148" customFormat="1" ht="12.75">
      <c r="A23" s="190" t="s">
        <v>568</v>
      </c>
      <c r="B23" s="189" t="s">
        <v>569</v>
      </c>
      <c r="C23" s="184">
        <v>0</v>
      </c>
      <c r="D23" s="184">
        <v>1.041</v>
      </c>
      <c r="E23" s="184">
        <f t="shared" si="0"/>
        <v>1.041</v>
      </c>
      <c r="F23" s="184">
        <v>0</v>
      </c>
      <c r="G23" s="185">
        <f t="shared" si="1"/>
        <v>1.041</v>
      </c>
      <c r="H23" s="186">
        <v>7050</v>
      </c>
    </row>
    <row r="24" spans="1:8" s="148" customFormat="1" ht="12.75">
      <c r="A24" s="190" t="s">
        <v>570</v>
      </c>
      <c r="B24" s="189" t="s">
        <v>571</v>
      </c>
      <c r="C24" s="184">
        <v>0</v>
      </c>
      <c r="D24" s="184">
        <v>2.445</v>
      </c>
      <c r="E24" s="184">
        <f t="shared" si="0"/>
        <v>2.445</v>
      </c>
      <c r="F24" s="184">
        <v>0</v>
      </c>
      <c r="G24" s="185">
        <f t="shared" si="1"/>
        <v>2.445</v>
      </c>
      <c r="H24" s="186">
        <v>8625</v>
      </c>
    </row>
    <row r="25" spans="1:8" s="148" customFormat="1" ht="12.75">
      <c r="A25" s="190" t="s">
        <v>486</v>
      </c>
      <c r="B25" s="189" t="s">
        <v>572</v>
      </c>
      <c r="C25" s="184">
        <v>0</v>
      </c>
      <c r="D25" s="184">
        <v>1.904</v>
      </c>
      <c r="E25" s="184">
        <f t="shared" si="0"/>
        <v>1.904</v>
      </c>
      <c r="F25" s="184">
        <v>0</v>
      </c>
      <c r="G25" s="185">
        <f t="shared" si="1"/>
        <v>1.904</v>
      </c>
      <c r="H25" s="186">
        <v>12410</v>
      </c>
    </row>
    <row r="26" spans="1:8" s="148" customFormat="1" ht="12.75">
      <c r="A26" s="190" t="s">
        <v>573</v>
      </c>
      <c r="B26" s="189" t="s">
        <v>574</v>
      </c>
      <c r="C26" s="184">
        <v>0</v>
      </c>
      <c r="D26" s="184">
        <v>2.614</v>
      </c>
      <c r="E26" s="184">
        <f t="shared" si="0"/>
        <v>2.614</v>
      </c>
      <c r="F26" s="184">
        <v>0.95</v>
      </c>
      <c r="G26" s="185">
        <f t="shared" si="1"/>
        <v>1.664</v>
      </c>
      <c r="H26" s="186">
        <v>16880</v>
      </c>
    </row>
    <row r="27" spans="1:8" s="148" customFormat="1" ht="12.75">
      <c r="A27" s="190" t="s">
        <v>575</v>
      </c>
      <c r="B27" s="189" t="s">
        <v>576</v>
      </c>
      <c r="C27" s="184">
        <v>0</v>
      </c>
      <c r="D27" s="184">
        <v>5.749</v>
      </c>
      <c r="E27" s="184">
        <f t="shared" si="0"/>
        <v>5.749</v>
      </c>
      <c r="F27" s="184">
        <v>2.094</v>
      </c>
      <c r="G27" s="185">
        <f t="shared" si="1"/>
        <v>3.655</v>
      </c>
      <c r="H27" s="186">
        <v>26755</v>
      </c>
    </row>
    <row r="28" spans="1:8" s="148" customFormat="1" ht="12.75">
      <c r="A28" s="190" t="s">
        <v>577</v>
      </c>
      <c r="B28" s="189" t="s">
        <v>578</v>
      </c>
      <c r="C28" s="184">
        <v>0</v>
      </c>
      <c r="D28" s="184">
        <v>5.824</v>
      </c>
      <c r="E28" s="184">
        <f t="shared" si="0"/>
        <v>5.824</v>
      </c>
      <c r="F28" s="184">
        <v>1.485</v>
      </c>
      <c r="G28" s="185">
        <f t="shared" si="1"/>
        <v>4.3389999999999995</v>
      </c>
      <c r="H28" s="186">
        <v>33200</v>
      </c>
    </row>
    <row r="29" spans="1:8" s="148" customFormat="1" ht="12.75">
      <c r="A29" s="190" t="s">
        <v>483</v>
      </c>
      <c r="B29" s="189" t="s">
        <v>579</v>
      </c>
      <c r="C29" s="184">
        <v>1.863</v>
      </c>
      <c r="D29" s="184">
        <v>2.943</v>
      </c>
      <c r="E29" s="184">
        <f t="shared" si="0"/>
        <v>1.08</v>
      </c>
      <c r="F29" s="184">
        <v>0.447</v>
      </c>
      <c r="G29" s="185">
        <f t="shared" si="1"/>
        <v>0.633</v>
      </c>
      <c r="H29" s="186">
        <v>6200</v>
      </c>
    </row>
    <row r="30" spans="1:8" s="148" customFormat="1" ht="12.75">
      <c r="A30" s="190" t="s">
        <v>482</v>
      </c>
      <c r="B30" s="189" t="s">
        <v>580</v>
      </c>
      <c r="C30" s="184">
        <v>2.771</v>
      </c>
      <c r="D30" s="184">
        <v>3.999</v>
      </c>
      <c r="E30" s="184">
        <f t="shared" si="0"/>
        <v>1.2280000000000002</v>
      </c>
      <c r="F30" s="184">
        <v>0.05</v>
      </c>
      <c r="G30" s="185">
        <f t="shared" si="1"/>
        <v>1.1780000000000002</v>
      </c>
      <c r="H30" s="186">
        <v>6920</v>
      </c>
    </row>
    <row r="31" spans="1:8" s="148" customFormat="1" ht="12.75">
      <c r="A31" s="190" t="s">
        <v>581</v>
      </c>
      <c r="B31" s="189" t="s">
        <v>582</v>
      </c>
      <c r="C31" s="184">
        <v>0</v>
      </c>
      <c r="D31" s="184">
        <v>4.203</v>
      </c>
      <c r="E31" s="184">
        <f t="shared" si="0"/>
        <v>4.203</v>
      </c>
      <c r="F31" s="184">
        <v>1.588</v>
      </c>
      <c r="G31" s="185">
        <f t="shared" si="1"/>
        <v>2.615</v>
      </c>
      <c r="H31" s="186">
        <v>19300</v>
      </c>
    </row>
    <row r="32" spans="1:8" s="148" customFormat="1" ht="12.75">
      <c r="A32" s="190" t="s">
        <v>583</v>
      </c>
      <c r="B32" s="189" t="s">
        <v>584</v>
      </c>
      <c r="C32" s="184">
        <v>0</v>
      </c>
      <c r="D32" s="184">
        <v>6.962</v>
      </c>
      <c r="E32" s="184">
        <f t="shared" si="0"/>
        <v>6.962</v>
      </c>
      <c r="F32" s="184">
        <v>2.555</v>
      </c>
      <c r="G32" s="185">
        <f t="shared" si="1"/>
        <v>4.407</v>
      </c>
      <c r="H32" s="186">
        <v>40090</v>
      </c>
    </row>
    <row r="33" spans="1:8" s="148" customFormat="1" ht="12.75">
      <c r="A33" s="189" t="s">
        <v>585</v>
      </c>
      <c r="B33" s="189" t="s">
        <v>586</v>
      </c>
      <c r="C33" s="184">
        <v>0</v>
      </c>
      <c r="D33" s="184">
        <v>1.427</v>
      </c>
      <c r="E33" s="184">
        <f t="shared" si="0"/>
        <v>1.427</v>
      </c>
      <c r="F33" s="184">
        <v>0.788</v>
      </c>
      <c r="G33" s="185">
        <f t="shared" si="1"/>
        <v>0.639</v>
      </c>
      <c r="H33" s="186">
        <v>6415</v>
      </c>
    </row>
    <row r="34" spans="1:8" s="148" customFormat="1" ht="12.75">
      <c r="A34" s="311" t="s">
        <v>49</v>
      </c>
      <c r="B34" s="311"/>
      <c r="C34" s="311"/>
      <c r="D34" s="311"/>
      <c r="E34" s="154">
        <f>SUM(E11:E33)</f>
        <v>77.473</v>
      </c>
      <c r="F34" s="154">
        <f>SUM(F11:F33)</f>
        <v>21.264000000000003</v>
      </c>
      <c r="G34" s="154">
        <f>SUM(G11:G33)</f>
        <v>56.208999999999996</v>
      </c>
      <c r="H34" s="188">
        <f>SUM(H11:H33)</f>
        <v>398685</v>
      </c>
    </row>
    <row r="35" spans="3:8" s="148" customFormat="1" ht="12.75">
      <c r="C35" s="145"/>
      <c r="D35" s="145"/>
      <c r="E35" s="145"/>
      <c r="F35" s="145"/>
      <c r="G35" s="146"/>
      <c r="H35" s="182"/>
    </row>
    <row r="36" spans="1:8" s="3" customFormat="1" ht="12.75">
      <c r="A36" s="169" t="s">
        <v>383</v>
      </c>
      <c r="B36" s="141"/>
      <c r="C36" s="24"/>
      <c r="D36" s="24"/>
      <c r="E36" s="8"/>
      <c r="F36" s="8"/>
      <c r="G36" s="8"/>
      <c r="H36" s="164">
        <f>SUM(H34,H10,H8)</f>
        <v>576235</v>
      </c>
    </row>
    <row r="37" spans="3:8" s="148" customFormat="1" ht="12.75">
      <c r="C37" s="145"/>
      <c r="D37" s="145"/>
      <c r="E37" s="145"/>
      <c r="F37" s="145"/>
      <c r="G37" s="146"/>
      <c r="H37" s="182"/>
    </row>
    <row r="38" spans="1:4" ht="12.75">
      <c r="A38" s="148"/>
      <c r="B38" s="148"/>
      <c r="C38" s="145"/>
      <c r="D38" s="145"/>
    </row>
    <row r="39" spans="1:4" ht="12.75">
      <c r="A39" s="148"/>
      <c r="B39" s="148"/>
      <c r="C39" s="145"/>
      <c r="D39" s="145"/>
    </row>
    <row r="40" spans="1:4" ht="12.75">
      <c r="A40" s="148"/>
      <c r="B40" s="148"/>
      <c r="C40" s="145"/>
      <c r="D40" s="145"/>
    </row>
    <row r="41" spans="1:4" ht="12.75">
      <c r="A41" s="148"/>
      <c r="B41" s="148"/>
      <c r="C41" s="145"/>
      <c r="D41" s="145"/>
    </row>
    <row r="42" spans="1:4" ht="12.75">
      <c r="A42" s="148"/>
      <c r="B42" s="148"/>
      <c r="C42" s="145"/>
      <c r="D42" s="145"/>
    </row>
    <row r="43" spans="1:4" ht="12.75">
      <c r="A43" s="148"/>
      <c r="B43" s="148"/>
      <c r="C43" s="145"/>
      <c r="D43" s="145"/>
    </row>
    <row r="44" spans="1:4" ht="12.75">
      <c r="A44" s="148"/>
      <c r="B44" s="148"/>
      <c r="C44" s="145"/>
      <c r="D44" s="145"/>
    </row>
    <row r="45" spans="1:4" ht="12.75">
      <c r="A45" s="148"/>
      <c r="B45" s="148"/>
      <c r="C45" s="145"/>
      <c r="D45" s="145"/>
    </row>
    <row r="46" spans="1:4" ht="12.75">
      <c r="A46" s="148"/>
      <c r="B46" s="148"/>
      <c r="C46" s="145"/>
      <c r="D46" s="145"/>
    </row>
    <row r="47" spans="1:4" ht="12.75">
      <c r="A47" s="148"/>
      <c r="B47" s="148"/>
      <c r="C47" s="145"/>
      <c r="D47" s="145"/>
    </row>
    <row r="48" spans="1:4" ht="12.75">
      <c r="A48" s="148"/>
      <c r="B48" s="148"/>
      <c r="C48" s="145"/>
      <c r="D48" s="145"/>
    </row>
    <row r="49" spans="1:4" ht="12.75">
      <c r="A49" s="148"/>
      <c r="B49" s="148"/>
      <c r="C49" s="145"/>
      <c r="D49" s="145"/>
    </row>
    <row r="50" spans="1:4" ht="12.75">
      <c r="A50" s="148"/>
      <c r="B50" s="148"/>
      <c r="C50" s="145"/>
      <c r="D50" s="145"/>
    </row>
    <row r="51" spans="1:4" ht="12.75">
      <c r="A51" s="148"/>
      <c r="B51" s="148"/>
      <c r="C51" s="145"/>
      <c r="D51" s="145"/>
    </row>
    <row r="52" spans="1:4" ht="12.75">
      <c r="A52" s="148"/>
      <c r="B52" s="148"/>
      <c r="C52" s="145"/>
      <c r="D52" s="145"/>
    </row>
    <row r="53" spans="1:4" ht="12.75">
      <c r="A53" s="148"/>
      <c r="B53" s="148"/>
      <c r="C53" s="145"/>
      <c r="D53" s="145"/>
    </row>
    <row r="54" spans="1:4" ht="12.75">
      <c r="A54" s="148"/>
      <c r="B54" s="148"/>
      <c r="C54" s="145"/>
      <c r="D54" s="145"/>
    </row>
    <row r="55" spans="1:4" ht="12.75">
      <c r="A55" s="148"/>
      <c r="B55" s="148"/>
      <c r="C55" s="145"/>
      <c r="D55" s="145"/>
    </row>
    <row r="56" spans="1:4" ht="12.75">
      <c r="A56" s="148"/>
      <c r="B56" s="148"/>
      <c r="C56" s="145"/>
      <c r="D56" s="145"/>
    </row>
    <row r="57" spans="1:4" ht="12.75">
      <c r="A57" s="148"/>
      <c r="B57" s="148"/>
      <c r="C57" s="145"/>
      <c r="D57" s="145"/>
    </row>
    <row r="58" spans="1:4" ht="12.75">
      <c r="A58" s="148"/>
      <c r="B58" s="148"/>
      <c r="C58" s="145"/>
      <c r="D58" s="145"/>
    </row>
    <row r="59" spans="1:4" ht="12.75">
      <c r="A59" s="148"/>
      <c r="B59" s="148"/>
      <c r="C59" s="145"/>
      <c r="D59" s="145"/>
    </row>
    <row r="60" spans="1:4" ht="12.75">
      <c r="A60" s="148"/>
      <c r="B60" s="148"/>
      <c r="C60" s="145"/>
      <c r="D60" s="145"/>
    </row>
    <row r="61" spans="1:4" ht="12.75">
      <c r="A61" s="148"/>
      <c r="B61" s="148"/>
      <c r="C61" s="145"/>
      <c r="D61" s="145"/>
    </row>
    <row r="62" spans="1:4" ht="12.75">
      <c r="A62" s="148"/>
      <c r="B62" s="148"/>
      <c r="C62" s="145"/>
      <c r="D62" s="145"/>
    </row>
    <row r="63" spans="1:4" ht="12.75">
      <c r="A63" s="148"/>
      <c r="B63" s="148"/>
      <c r="C63" s="145"/>
      <c r="D63" s="145"/>
    </row>
    <row r="64" spans="1:4" ht="12.75">
      <c r="A64" s="148"/>
      <c r="B64" s="148"/>
      <c r="C64" s="145"/>
      <c r="D64" s="145"/>
    </row>
    <row r="65" spans="1:4" ht="12.75">
      <c r="A65" s="148"/>
      <c r="B65" s="148"/>
      <c r="C65" s="145"/>
      <c r="D65" s="145"/>
    </row>
    <row r="66" spans="1:4" ht="12.75">
      <c r="A66" s="148"/>
      <c r="B66" s="148"/>
      <c r="C66" s="145"/>
      <c r="D66" s="145"/>
    </row>
    <row r="67" spans="1:4" ht="12.75">
      <c r="A67" s="148"/>
      <c r="B67" s="148"/>
      <c r="C67" s="145"/>
      <c r="D67" s="145"/>
    </row>
    <row r="68" spans="1:4" ht="12.75">
      <c r="A68" s="148"/>
      <c r="B68" s="148"/>
      <c r="C68" s="145"/>
      <c r="D68" s="145"/>
    </row>
    <row r="69" spans="1:4" ht="12.75">
      <c r="A69" s="148"/>
      <c r="B69" s="148"/>
      <c r="C69" s="145"/>
      <c r="D69" s="145"/>
    </row>
    <row r="70" spans="1:4" ht="12.75">
      <c r="A70" s="148"/>
      <c r="B70" s="148"/>
      <c r="C70" s="145"/>
      <c r="D70" s="145"/>
    </row>
    <row r="71" spans="1:4" ht="12.75">
      <c r="A71" s="148"/>
      <c r="B71" s="148"/>
      <c r="C71" s="145"/>
      <c r="D71" s="145"/>
    </row>
    <row r="72" spans="1:4" ht="12.75">
      <c r="A72" s="148"/>
      <c r="B72" s="148"/>
      <c r="C72" s="145"/>
      <c r="D72" s="145"/>
    </row>
    <row r="73" spans="1:4" ht="12.75">
      <c r="A73" s="148"/>
      <c r="B73" s="148"/>
      <c r="C73" s="145"/>
      <c r="D73" s="145"/>
    </row>
    <row r="74" spans="1:4" ht="12.75">
      <c r="A74" s="148"/>
      <c r="B74" s="148"/>
      <c r="C74" s="145"/>
      <c r="D74" s="145"/>
    </row>
    <row r="75" spans="1:4" ht="12.75">
      <c r="A75" s="148"/>
      <c r="B75" s="148"/>
      <c r="C75" s="145"/>
      <c r="D75" s="145"/>
    </row>
    <row r="76" spans="1:4" ht="12.75">
      <c r="A76" s="148"/>
      <c r="B76" s="148"/>
      <c r="C76" s="145"/>
      <c r="D76" s="145"/>
    </row>
    <row r="77" spans="1:4" ht="12.75">
      <c r="A77" s="148"/>
      <c r="B77" s="148"/>
      <c r="C77" s="145"/>
      <c r="D77" s="145"/>
    </row>
    <row r="78" spans="1:4" ht="12.75">
      <c r="A78" s="148"/>
      <c r="B78" s="148"/>
      <c r="C78" s="145"/>
      <c r="D78" s="145"/>
    </row>
    <row r="79" spans="1:4" ht="12.75">
      <c r="A79" s="148"/>
      <c r="B79" s="148"/>
      <c r="C79" s="145"/>
      <c r="D79" s="145"/>
    </row>
    <row r="80" spans="1:4" ht="12.75">
      <c r="A80" s="148"/>
      <c r="B80" s="148"/>
      <c r="C80" s="145"/>
      <c r="D80" s="145"/>
    </row>
    <row r="81" spans="1:4" ht="12.75">
      <c r="A81" s="148"/>
      <c r="B81" s="148"/>
      <c r="C81" s="145"/>
      <c r="D81" s="145"/>
    </row>
    <row r="82" spans="1:4" ht="12.75">
      <c r="A82" s="148"/>
      <c r="B82" s="148"/>
      <c r="C82" s="145"/>
      <c r="D82" s="145"/>
    </row>
    <row r="83" spans="1:4" ht="12.75">
      <c r="A83" s="148"/>
      <c r="B83" s="148"/>
      <c r="C83" s="145"/>
      <c r="D83" s="145"/>
    </row>
    <row r="84" spans="1:4" ht="12.75">
      <c r="A84" s="148"/>
      <c r="B84" s="148"/>
      <c r="C84" s="145"/>
      <c r="D84" s="145"/>
    </row>
    <row r="85" spans="1:4" ht="12.75">
      <c r="A85" s="148"/>
      <c r="B85" s="148"/>
      <c r="C85" s="145"/>
      <c r="D85" s="145"/>
    </row>
    <row r="86" spans="1:4" ht="12.75">
      <c r="A86" s="148"/>
      <c r="B86" s="148"/>
      <c r="C86" s="145"/>
      <c r="D86" s="145"/>
    </row>
    <row r="87" spans="1:4" ht="12.75">
      <c r="A87" s="148"/>
      <c r="B87" s="148"/>
      <c r="C87" s="145"/>
      <c r="D87" s="145"/>
    </row>
    <row r="88" spans="1:4" ht="12.75">
      <c r="A88" s="148"/>
      <c r="B88" s="148"/>
      <c r="C88" s="145"/>
      <c r="D88" s="145"/>
    </row>
    <row r="89" spans="1:4" ht="12.75">
      <c r="A89" s="148"/>
      <c r="B89" s="148"/>
      <c r="C89" s="145"/>
      <c r="D89" s="145"/>
    </row>
    <row r="90" spans="1:4" ht="12.75">
      <c r="A90" s="148"/>
      <c r="B90" s="148"/>
      <c r="C90" s="145"/>
      <c r="D90" s="145"/>
    </row>
    <row r="91" spans="1:4" ht="12.75">
      <c r="A91" s="148"/>
      <c r="B91" s="148"/>
      <c r="C91" s="145"/>
      <c r="D91" s="145"/>
    </row>
    <row r="92" spans="1:4" ht="12.75">
      <c r="A92" s="148"/>
      <c r="B92" s="148"/>
      <c r="C92" s="145"/>
      <c r="D92" s="145"/>
    </row>
    <row r="93" spans="1:4" ht="12.75">
      <c r="A93" s="148"/>
      <c r="B93" s="148"/>
      <c r="C93" s="145"/>
      <c r="D93" s="145"/>
    </row>
    <row r="94" spans="1:4" ht="12.75">
      <c r="A94" s="148"/>
      <c r="B94" s="148"/>
      <c r="C94" s="145"/>
      <c r="D94" s="145"/>
    </row>
    <row r="95" spans="1:4" ht="12.75">
      <c r="A95" s="148"/>
      <c r="B95" s="148"/>
      <c r="C95" s="145"/>
      <c r="D95" s="145"/>
    </row>
    <row r="96" spans="1:4" ht="12.75">
      <c r="A96" s="148"/>
      <c r="B96" s="148"/>
      <c r="C96" s="145"/>
      <c r="D96" s="145"/>
    </row>
    <row r="97" spans="1:4" ht="12.75">
      <c r="A97" s="148"/>
      <c r="B97" s="148"/>
      <c r="C97" s="145"/>
      <c r="D97" s="145"/>
    </row>
    <row r="98" spans="1:4" ht="12.75">
      <c r="A98" s="148"/>
      <c r="B98" s="148"/>
      <c r="C98" s="145"/>
      <c r="D98" s="145"/>
    </row>
    <row r="99" spans="1:4" ht="12.75">
      <c r="A99" s="148"/>
      <c r="B99" s="148"/>
      <c r="C99" s="145"/>
      <c r="D99" s="145"/>
    </row>
    <row r="100" spans="1:4" ht="12.75">
      <c r="A100" s="148"/>
      <c r="B100" s="148"/>
      <c r="C100" s="145"/>
      <c r="D100" s="145"/>
    </row>
    <row r="101" spans="1:4" ht="12.75">
      <c r="A101" s="148"/>
      <c r="B101" s="148"/>
      <c r="C101" s="145"/>
      <c r="D101" s="145"/>
    </row>
    <row r="102" spans="1:4" ht="12.75">
      <c r="A102" s="148"/>
      <c r="B102" s="148"/>
      <c r="C102" s="145"/>
      <c r="D102" s="145"/>
    </row>
    <row r="103" spans="1:4" ht="12.75">
      <c r="A103" s="148"/>
      <c r="B103" s="148"/>
      <c r="C103" s="145"/>
      <c r="D103" s="145"/>
    </row>
    <row r="104" spans="1:4" ht="12.75">
      <c r="A104" s="148"/>
      <c r="B104" s="148"/>
      <c r="C104" s="145"/>
      <c r="D104" s="145"/>
    </row>
    <row r="105" spans="1:4" ht="12.75">
      <c r="A105" s="148"/>
      <c r="B105" s="148"/>
      <c r="C105" s="145"/>
      <c r="D105" s="145"/>
    </row>
    <row r="106" spans="1:4" ht="12.75">
      <c r="A106" s="148"/>
      <c r="B106" s="148"/>
      <c r="C106" s="145"/>
      <c r="D106" s="145"/>
    </row>
    <row r="107" spans="1:4" ht="12.75">
      <c r="A107" s="148"/>
      <c r="B107" s="148"/>
      <c r="C107" s="145"/>
      <c r="D107" s="145"/>
    </row>
    <row r="108" spans="1:4" ht="12.75">
      <c r="A108" s="148"/>
      <c r="B108" s="148"/>
      <c r="C108" s="145"/>
      <c r="D108" s="145"/>
    </row>
    <row r="109" spans="1:4" ht="12.75">
      <c r="A109" s="148"/>
      <c r="B109" s="148"/>
      <c r="C109" s="145"/>
      <c r="D109" s="145"/>
    </row>
    <row r="110" spans="1:4" ht="12.75">
      <c r="A110" s="148"/>
      <c r="B110" s="148"/>
      <c r="C110" s="145"/>
      <c r="D110" s="145"/>
    </row>
  </sheetData>
  <sheetProtection/>
  <mergeCells count="8">
    <mergeCell ref="H3:H4"/>
    <mergeCell ref="A8:D8"/>
    <mergeCell ref="A10:D10"/>
    <mergeCell ref="A34:D34"/>
    <mergeCell ref="A3:A4"/>
    <mergeCell ref="B3:B4"/>
    <mergeCell ref="C3:D3"/>
    <mergeCell ref="E3:E4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9" customWidth="1"/>
  </cols>
  <sheetData>
    <row r="2" spans="1:8" s="3" customFormat="1" ht="18">
      <c r="A2" s="172" t="s">
        <v>2</v>
      </c>
      <c r="C2" s="4"/>
      <c r="D2" s="4"/>
      <c r="E2" s="4"/>
      <c r="F2" s="4"/>
      <c r="G2" s="4"/>
      <c r="H2" s="171"/>
    </row>
    <row r="3" spans="1:8" s="3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4" t="s">
        <v>589</v>
      </c>
      <c r="B5" s="14" t="s">
        <v>590</v>
      </c>
      <c r="C5" s="13">
        <v>3.647</v>
      </c>
      <c r="D5" s="13">
        <v>28.427</v>
      </c>
      <c r="E5" s="13">
        <f>ABS(D5-C5)</f>
        <v>24.78</v>
      </c>
      <c r="F5" s="13">
        <v>5.949</v>
      </c>
      <c r="G5" s="13">
        <f>E5-F5</f>
        <v>18.831000000000003</v>
      </c>
      <c r="H5" s="202">
        <v>93400</v>
      </c>
    </row>
    <row r="6" spans="3:8" s="3" customFormat="1" ht="12.75">
      <c r="C6" s="4"/>
      <c r="D6" s="4"/>
      <c r="E6" s="4"/>
      <c r="F6" s="4"/>
      <c r="G6" s="4"/>
      <c r="H6" s="171"/>
    </row>
    <row r="7" spans="1:8" s="3" customFormat="1" ht="12.75">
      <c r="A7" s="169" t="s">
        <v>383</v>
      </c>
      <c r="B7" s="141"/>
      <c r="C7" s="24"/>
      <c r="D7" s="24"/>
      <c r="E7" s="8"/>
      <c r="F7" s="8"/>
      <c r="G7" s="8"/>
      <c r="H7" s="164">
        <f>SUM(H5:H6)</f>
        <v>93400</v>
      </c>
    </row>
    <row r="8" spans="3:8" s="3" customFormat="1" ht="12.75">
      <c r="C8" s="4"/>
      <c r="D8" s="4"/>
      <c r="E8" s="4"/>
      <c r="F8" s="4"/>
      <c r="G8" s="4"/>
      <c r="H8" s="171"/>
    </row>
  </sheetData>
  <sheetProtection/>
  <mergeCells count="5">
    <mergeCell ref="H3:H4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109375" style="149" customWidth="1"/>
    <col min="2" max="2" width="50.7109375" style="149" customWidth="1"/>
    <col min="3" max="7" width="11.7109375" style="150" customWidth="1"/>
    <col min="8" max="8" width="11.7109375" style="155" customWidth="1"/>
    <col min="9" max="16384" width="9.00390625" style="149" customWidth="1"/>
  </cols>
  <sheetData>
    <row r="1" spans="3:8" s="151" customFormat="1" ht="12.75" customHeight="1">
      <c r="C1" s="191"/>
      <c r="D1" s="191"/>
      <c r="E1" s="191"/>
      <c r="F1" s="191"/>
      <c r="G1" s="191"/>
      <c r="H1" s="192"/>
    </row>
    <row r="2" spans="1:8" s="151" customFormat="1" ht="18">
      <c r="A2" s="193" t="s">
        <v>3</v>
      </c>
      <c r="C2" s="191"/>
      <c r="D2" s="191"/>
      <c r="E2" s="191"/>
      <c r="F2" s="191"/>
      <c r="G2" s="191"/>
      <c r="H2" s="192"/>
    </row>
    <row r="3" spans="1:8" s="151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151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151" customFormat="1" ht="12.75">
      <c r="A5" s="187" t="s">
        <v>384</v>
      </c>
      <c r="B5" s="187" t="s">
        <v>591</v>
      </c>
      <c r="C5" s="13">
        <v>185</v>
      </c>
      <c r="D5" s="13">
        <v>202.6</v>
      </c>
      <c r="E5" s="184">
        <v>17.6</v>
      </c>
      <c r="F5" s="184"/>
      <c r="G5" s="185"/>
      <c r="H5" s="138">
        <v>120000</v>
      </c>
    </row>
    <row r="6" spans="1:8" s="151" customFormat="1" ht="12.75">
      <c r="A6" s="296" t="s">
        <v>369</v>
      </c>
      <c r="B6" s="296"/>
      <c r="C6" s="296"/>
      <c r="D6" s="296"/>
      <c r="E6" s="15">
        <f>SUM(E4:E5)</f>
        <v>17.6</v>
      </c>
      <c r="F6" s="15">
        <f>SUM(F4:F5)</f>
        <v>0</v>
      </c>
      <c r="G6" s="15">
        <f>SUM(G4:G5)</f>
        <v>0</v>
      </c>
      <c r="H6" s="139">
        <f>SUM(H5)</f>
        <v>120000</v>
      </c>
    </row>
    <row r="7" spans="1:8" s="151" customFormat="1" ht="12.75">
      <c r="A7" s="194" t="s">
        <v>592</v>
      </c>
      <c r="B7" s="194" t="s">
        <v>593</v>
      </c>
      <c r="C7" s="195">
        <v>20.227</v>
      </c>
      <c r="D7" s="195">
        <v>40.135</v>
      </c>
      <c r="E7" s="195">
        <f>ABS(D7-C7)</f>
        <v>19.907999999999998</v>
      </c>
      <c r="F7" s="195">
        <v>3.581</v>
      </c>
      <c r="G7" s="195">
        <f>E7-F7</f>
        <v>16.326999999999998</v>
      </c>
      <c r="H7" s="156">
        <v>125717</v>
      </c>
    </row>
    <row r="8" spans="1:8" s="151" customFormat="1" ht="12.75">
      <c r="A8" s="196" t="s">
        <v>588</v>
      </c>
      <c r="B8" s="196" t="s">
        <v>594</v>
      </c>
      <c r="C8" s="197">
        <v>50.835</v>
      </c>
      <c r="D8" s="197">
        <v>59.017</v>
      </c>
      <c r="E8" s="195">
        <f>ABS(D8-C8)</f>
        <v>8.182000000000002</v>
      </c>
      <c r="F8" s="195">
        <v>1.56</v>
      </c>
      <c r="G8" s="195">
        <f>E8-F8</f>
        <v>6.622000000000002</v>
      </c>
      <c r="H8" s="156">
        <v>66220</v>
      </c>
    </row>
    <row r="9" spans="1:8" s="151" customFormat="1" ht="12.75">
      <c r="A9" s="194" t="s">
        <v>595</v>
      </c>
      <c r="B9" s="194" t="s">
        <v>596</v>
      </c>
      <c r="C9" s="195">
        <v>6.643</v>
      </c>
      <c r="D9" s="195">
        <v>20.203</v>
      </c>
      <c r="E9" s="195">
        <f>ABS(D9-C9)</f>
        <v>13.559999999999999</v>
      </c>
      <c r="F9" s="195">
        <v>3.527</v>
      </c>
      <c r="G9" s="195">
        <f>E9-F9</f>
        <v>10.032999999999998</v>
      </c>
      <c r="H9" s="156">
        <v>118857</v>
      </c>
    </row>
    <row r="10" spans="1:8" s="151" customFormat="1" ht="12.75">
      <c r="A10" s="194" t="s">
        <v>597</v>
      </c>
      <c r="B10" s="194" t="s">
        <v>598</v>
      </c>
      <c r="C10" s="195">
        <v>0</v>
      </c>
      <c r="D10" s="195">
        <v>1.336</v>
      </c>
      <c r="E10" s="195">
        <f>ABS(D10-C10)</f>
        <v>1.336</v>
      </c>
      <c r="F10" s="195">
        <v>0.664</v>
      </c>
      <c r="G10" s="195">
        <f>E10-F10</f>
        <v>0.672</v>
      </c>
      <c r="H10" s="156">
        <v>5174</v>
      </c>
    </row>
    <row r="11" spans="1:8" s="151" customFormat="1" ht="12.75">
      <c r="A11" s="194" t="s">
        <v>599</v>
      </c>
      <c r="B11" s="194" t="s">
        <v>600</v>
      </c>
      <c r="C11" s="195">
        <v>0</v>
      </c>
      <c r="D11" s="195">
        <v>2.336</v>
      </c>
      <c r="E11" s="195">
        <f>ABS(D11-C11)</f>
        <v>2.336</v>
      </c>
      <c r="F11" s="195">
        <v>0</v>
      </c>
      <c r="G11" s="195">
        <f>E11-F11</f>
        <v>2.336</v>
      </c>
      <c r="H11" s="156">
        <v>17987</v>
      </c>
    </row>
    <row r="12" spans="1:8" s="151" customFormat="1" ht="12.75">
      <c r="A12" s="312" t="s">
        <v>15</v>
      </c>
      <c r="B12" s="312"/>
      <c r="C12" s="312"/>
      <c r="D12" s="312"/>
      <c r="E12" s="198">
        <f>SUM(E7:E11)</f>
        <v>45.321999999999996</v>
      </c>
      <c r="F12" s="198">
        <f>SUM(F7:F11)</f>
        <v>9.331999999999999</v>
      </c>
      <c r="G12" s="198">
        <f>SUM(G7:G11)</f>
        <v>35.989999999999995</v>
      </c>
      <c r="H12" s="199">
        <f>SUM(H7:H11)</f>
        <v>333955</v>
      </c>
    </row>
    <row r="13" spans="1:8" s="151" customFormat="1" ht="12.75">
      <c r="A13" s="194" t="s">
        <v>601</v>
      </c>
      <c r="B13" s="194" t="s">
        <v>602</v>
      </c>
      <c r="C13" s="195">
        <v>0</v>
      </c>
      <c r="D13" s="195">
        <v>8.524</v>
      </c>
      <c r="E13" s="195">
        <f aca="true" t="shared" si="0" ref="E13:E32">ABS(D13-C13)</f>
        <v>8.524</v>
      </c>
      <c r="F13" s="195">
        <v>1.992</v>
      </c>
      <c r="G13" s="195">
        <f aca="true" t="shared" si="1" ref="G13:G19">E13-F13</f>
        <v>6.531999999999999</v>
      </c>
      <c r="H13" s="156">
        <v>50296</v>
      </c>
    </row>
    <row r="14" spans="1:8" s="151" customFormat="1" ht="12.75">
      <c r="A14" s="194" t="s">
        <v>603</v>
      </c>
      <c r="B14" s="194" t="s">
        <v>604</v>
      </c>
      <c r="C14" s="195">
        <v>0</v>
      </c>
      <c r="D14" s="195">
        <v>3.698</v>
      </c>
      <c r="E14" s="195">
        <f t="shared" si="0"/>
        <v>3.698</v>
      </c>
      <c r="F14" s="195">
        <v>0.707</v>
      </c>
      <c r="G14" s="195">
        <f t="shared" si="1"/>
        <v>2.991</v>
      </c>
      <c r="H14" s="156">
        <v>23030</v>
      </c>
    </row>
    <row r="15" spans="1:8" s="151" customFormat="1" ht="12.75">
      <c r="A15" s="194" t="s">
        <v>605</v>
      </c>
      <c r="B15" s="194" t="s">
        <v>606</v>
      </c>
      <c r="C15" s="195">
        <v>0</v>
      </c>
      <c r="D15" s="195">
        <v>2.959</v>
      </c>
      <c r="E15" s="195">
        <f t="shared" si="0"/>
        <v>2.959</v>
      </c>
      <c r="F15" s="195">
        <v>0.765</v>
      </c>
      <c r="G15" s="195">
        <f t="shared" si="1"/>
        <v>2.194</v>
      </c>
      <c r="H15" s="156">
        <v>16893</v>
      </c>
    </row>
    <row r="16" spans="1:8" s="151" customFormat="1" ht="12.75">
      <c r="A16" s="194" t="s">
        <v>607</v>
      </c>
      <c r="B16" s="194" t="s">
        <v>608</v>
      </c>
      <c r="C16" s="195">
        <v>0</v>
      </c>
      <c r="D16" s="195">
        <v>1.845</v>
      </c>
      <c r="E16" s="195">
        <f t="shared" si="0"/>
        <v>1.845</v>
      </c>
      <c r="F16" s="195">
        <v>0.704</v>
      </c>
      <c r="G16" s="195">
        <f t="shared" si="1"/>
        <v>1.141</v>
      </c>
      <c r="H16" s="156">
        <v>8785</v>
      </c>
    </row>
    <row r="17" spans="1:8" s="151" customFormat="1" ht="12.75">
      <c r="A17" s="194" t="s">
        <v>609</v>
      </c>
      <c r="B17" s="194" t="s">
        <v>606</v>
      </c>
      <c r="C17" s="195">
        <v>0</v>
      </c>
      <c r="D17" s="195">
        <v>5.383</v>
      </c>
      <c r="E17" s="195">
        <f t="shared" si="0"/>
        <v>5.383</v>
      </c>
      <c r="F17" s="195">
        <v>0.776</v>
      </c>
      <c r="G17" s="195">
        <f t="shared" si="1"/>
        <v>4.607</v>
      </c>
      <c r="H17" s="156">
        <v>35473</v>
      </c>
    </row>
    <row r="18" spans="1:8" s="151" customFormat="1" ht="12.75">
      <c r="A18" s="194" t="s">
        <v>610</v>
      </c>
      <c r="B18" s="194" t="s">
        <v>611</v>
      </c>
      <c r="C18" s="195">
        <v>0</v>
      </c>
      <c r="D18" s="195">
        <v>1.3</v>
      </c>
      <c r="E18" s="195">
        <f t="shared" si="0"/>
        <v>1.3</v>
      </c>
      <c r="F18" s="195">
        <v>0.24</v>
      </c>
      <c r="G18" s="195">
        <f t="shared" si="1"/>
        <v>1.06</v>
      </c>
      <c r="H18" s="156">
        <v>8162</v>
      </c>
    </row>
    <row r="19" spans="1:8" s="151" customFormat="1" ht="12.75">
      <c r="A19" s="194" t="s">
        <v>612</v>
      </c>
      <c r="B19" s="194" t="s">
        <v>613</v>
      </c>
      <c r="C19" s="195">
        <v>0</v>
      </c>
      <c r="D19" s="195">
        <v>1.241</v>
      </c>
      <c r="E19" s="195">
        <f t="shared" si="0"/>
        <v>1.241</v>
      </c>
      <c r="F19" s="195">
        <v>0</v>
      </c>
      <c r="G19" s="195">
        <f t="shared" si="1"/>
        <v>1.241</v>
      </c>
      <c r="H19" s="156">
        <v>9555</v>
      </c>
    </row>
    <row r="20" spans="1:8" s="151" customFormat="1" ht="12.75">
      <c r="A20" s="194" t="s">
        <v>614</v>
      </c>
      <c r="B20" s="194" t="s">
        <v>615</v>
      </c>
      <c r="C20" s="195">
        <v>0</v>
      </c>
      <c r="D20" s="195">
        <v>8.149</v>
      </c>
      <c r="E20" s="195">
        <f t="shared" si="0"/>
        <v>8.149</v>
      </c>
      <c r="F20" s="195">
        <v>1.736</v>
      </c>
      <c r="G20" s="195">
        <f>E20-F20</f>
        <v>6.412999999999999</v>
      </c>
      <c r="H20" s="156">
        <v>49380</v>
      </c>
    </row>
    <row r="21" spans="1:8" s="151" customFormat="1" ht="12.75">
      <c r="A21" s="194" t="s">
        <v>616</v>
      </c>
      <c r="B21" s="194" t="s">
        <v>617</v>
      </c>
      <c r="C21" s="195">
        <v>0</v>
      </c>
      <c r="D21" s="195">
        <v>1.316</v>
      </c>
      <c r="E21" s="195">
        <f t="shared" si="0"/>
        <v>1.316</v>
      </c>
      <c r="F21" s="195">
        <v>0.248</v>
      </c>
      <c r="G21" s="195">
        <f>E21-F21</f>
        <v>1.068</v>
      </c>
      <c r="H21" s="156">
        <v>8223</v>
      </c>
    </row>
    <row r="22" spans="1:8" s="151" customFormat="1" ht="12.75">
      <c r="A22" s="194" t="s">
        <v>618</v>
      </c>
      <c r="B22" s="194" t="s">
        <v>619</v>
      </c>
      <c r="C22" s="195">
        <v>8.196</v>
      </c>
      <c r="D22" s="195">
        <v>8.119</v>
      </c>
      <c r="E22" s="195">
        <f t="shared" si="0"/>
        <v>0.07699999999999996</v>
      </c>
      <c r="F22" s="195">
        <v>0</v>
      </c>
      <c r="G22" s="195">
        <f>E22-F22</f>
        <v>0.07699999999999996</v>
      </c>
      <c r="H22" s="156">
        <v>592</v>
      </c>
    </row>
    <row r="23" spans="1:8" s="151" customFormat="1" ht="12.75">
      <c r="A23" s="194" t="s">
        <v>620</v>
      </c>
      <c r="B23" s="194" t="s">
        <v>621</v>
      </c>
      <c r="C23" s="195">
        <v>0</v>
      </c>
      <c r="D23" s="195">
        <v>2.21</v>
      </c>
      <c r="E23" s="195">
        <f t="shared" si="0"/>
        <v>2.21</v>
      </c>
      <c r="F23" s="195">
        <v>0</v>
      </c>
      <c r="G23" s="195">
        <f aca="true" t="shared" si="2" ref="G23:G32">E23-F23</f>
        <v>2.21</v>
      </c>
      <c r="H23" s="156">
        <v>17017</v>
      </c>
    </row>
    <row r="24" spans="1:8" s="151" customFormat="1" ht="12.75">
      <c r="A24" s="194" t="s">
        <v>622</v>
      </c>
      <c r="B24" s="194" t="s">
        <v>623</v>
      </c>
      <c r="C24" s="195">
        <v>0</v>
      </c>
      <c r="D24" s="195">
        <v>2.108</v>
      </c>
      <c r="E24" s="195">
        <f t="shared" si="0"/>
        <v>2.108</v>
      </c>
      <c r="F24" s="195">
        <v>0.9</v>
      </c>
      <c r="G24" s="195">
        <f t="shared" si="2"/>
        <v>1.2080000000000002</v>
      </c>
      <c r="H24" s="156">
        <v>9301</v>
      </c>
    </row>
    <row r="25" spans="1:8" s="151" customFormat="1" ht="12.75">
      <c r="A25" s="194" t="s">
        <v>624</v>
      </c>
      <c r="B25" s="194" t="s">
        <v>625</v>
      </c>
      <c r="C25" s="195">
        <v>0</v>
      </c>
      <c r="D25" s="195">
        <v>1.175</v>
      </c>
      <c r="E25" s="195">
        <f t="shared" si="0"/>
        <v>1.175</v>
      </c>
      <c r="F25" s="195">
        <v>0.081</v>
      </c>
      <c r="G25" s="195">
        <f t="shared" si="2"/>
        <v>1.094</v>
      </c>
      <c r="H25" s="156">
        <v>8423</v>
      </c>
    </row>
    <row r="26" spans="1:8" s="151" customFormat="1" ht="12.75">
      <c r="A26" s="194" t="s">
        <v>626</v>
      </c>
      <c r="B26" s="194" t="s">
        <v>627</v>
      </c>
      <c r="C26" s="195">
        <v>0</v>
      </c>
      <c r="D26" s="195">
        <v>5.333</v>
      </c>
      <c r="E26" s="195">
        <f t="shared" si="0"/>
        <v>5.333</v>
      </c>
      <c r="F26" s="195">
        <v>1.628</v>
      </c>
      <c r="G26" s="195">
        <f t="shared" si="2"/>
        <v>3.705</v>
      </c>
      <c r="H26" s="156">
        <v>28528</v>
      </c>
    </row>
    <row r="27" spans="1:8" s="151" customFormat="1" ht="12.75">
      <c r="A27" s="194" t="s">
        <v>628</v>
      </c>
      <c r="B27" s="194" t="s">
        <v>629</v>
      </c>
      <c r="C27" s="195">
        <v>0</v>
      </c>
      <c r="D27" s="195">
        <v>0.86</v>
      </c>
      <c r="E27" s="195">
        <f t="shared" si="0"/>
        <v>0.86</v>
      </c>
      <c r="F27" s="195">
        <v>0.464</v>
      </c>
      <c r="G27" s="195">
        <f t="shared" si="2"/>
        <v>0.39599999999999996</v>
      </c>
      <c r="H27" s="156">
        <v>3049</v>
      </c>
    </row>
    <row r="28" spans="1:8" s="151" customFormat="1" ht="12.75">
      <c r="A28" s="194" t="s">
        <v>630</v>
      </c>
      <c r="B28" s="194" t="s">
        <v>631</v>
      </c>
      <c r="C28" s="195">
        <v>0</v>
      </c>
      <c r="D28" s="195">
        <v>1.524</v>
      </c>
      <c r="E28" s="195">
        <f t="shared" si="0"/>
        <v>1.524</v>
      </c>
      <c r="F28" s="195">
        <v>0.842</v>
      </c>
      <c r="G28" s="195">
        <f t="shared" si="2"/>
        <v>0.682</v>
      </c>
      <c r="H28" s="156">
        <v>5251</v>
      </c>
    </row>
    <row r="29" spans="1:8" s="151" customFormat="1" ht="12.75">
      <c r="A29" s="194" t="s">
        <v>632</v>
      </c>
      <c r="B29" s="194" t="s">
        <v>633</v>
      </c>
      <c r="C29" s="195">
        <v>9.699</v>
      </c>
      <c r="D29" s="195">
        <v>17.99</v>
      </c>
      <c r="E29" s="195">
        <f t="shared" si="0"/>
        <v>8.290999999999999</v>
      </c>
      <c r="F29" s="195">
        <v>2.046</v>
      </c>
      <c r="G29" s="195">
        <f t="shared" si="2"/>
        <v>6.244999999999999</v>
      </c>
      <c r="H29" s="156">
        <v>48086</v>
      </c>
    </row>
    <row r="30" spans="1:8" s="151" customFormat="1" ht="12.75">
      <c r="A30" s="194" t="s">
        <v>634</v>
      </c>
      <c r="B30" s="194" t="s">
        <v>635</v>
      </c>
      <c r="C30" s="195">
        <v>8.699</v>
      </c>
      <c r="D30" s="195">
        <v>9.691</v>
      </c>
      <c r="E30" s="195">
        <f t="shared" si="0"/>
        <v>0.9920000000000009</v>
      </c>
      <c r="F30" s="195">
        <v>0.384</v>
      </c>
      <c r="G30" s="195">
        <f t="shared" si="2"/>
        <v>0.6080000000000009</v>
      </c>
      <c r="H30" s="156">
        <v>4681</v>
      </c>
    </row>
    <row r="31" spans="1:8" s="151" customFormat="1" ht="12.75">
      <c r="A31" s="194" t="s">
        <v>636</v>
      </c>
      <c r="B31" s="194" t="s">
        <v>637</v>
      </c>
      <c r="C31" s="195">
        <v>0</v>
      </c>
      <c r="D31" s="195">
        <v>1.632</v>
      </c>
      <c r="E31" s="195">
        <f t="shared" si="0"/>
        <v>1.632</v>
      </c>
      <c r="F31" s="195">
        <v>0</v>
      </c>
      <c r="G31" s="195">
        <f t="shared" si="2"/>
        <v>1.632</v>
      </c>
      <c r="H31" s="156">
        <v>12566</v>
      </c>
    </row>
    <row r="32" spans="1:8" s="151" customFormat="1" ht="12.75">
      <c r="A32" s="194" t="s">
        <v>638</v>
      </c>
      <c r="B32" s="194" t="s">
        <v>639</v>
      </c>
      <c r="C32" s="195">
        <v>6.81</v>
      </c>
      <c r="D32" s="195">
        <v>7.959</v>
      </c>
      <c r="E32" s="195">
        <f t="shared" si="0"/>
        <v>1.149</v>
      </c>
      <c r="F32" s="195">
        <v>0</v>
      </c>
      <c r="G32" s="195">
        <f t="shared" si="2"/>
        <v>1.149</v>
      </c>
      <c r="H32" s="156">
        <v>8847</v>
      </c>
    </row>
    <row r="33" spans="1:8" s="151" customFormat="1" ht="12.75">
      <c r="A33" s="312" t="s">
        <v>49</v>
      </c>
      <c r="B33" s="312"/>
      <c r="C33" s="312"/>
      <c r="D33" s="312"/>
      <c r="E33" s="198">
        <f>SUM(E13:E32)</f>
        <v>59.765999999999984</v>
      </c>
      <c r="F33" s="198">
        <f>SUM(F13:F32)</f>
        <v>13.513</v>
      </c>
      <c r="G33" s="198">
        <f>SUM(G13:G32)</f>
        <v>46.253</v>
      </c>
      <c r="H33" s="199">
        <f>SUM(H13:H32)</f>
        <v>356138</v>
      </c>
    </row>
    <row r="34" spans="3:8" s="151" customFormat="1" ht="12.75">
      <c r="C34" s="191"/>
      <c r="D34" s="191"/>
      <c r="E34" s="191"/>
      <c r="F34" s="191"/>
      <c r="G34" s="191"/>
      <c r="H34" s="192"/>
    </row>
    <row r="35" spans="1:8" s="3" customFormat="1" ht="12.75">
      <c r="A35" s="169" t="s">
        <v>383</v>
      </c>
      <c r="B35" s="141"/>
      <c r="C35" s="24"/>
      <c r="D35" s="24"/>
      <c r="E35" s="8"/>
      <c r="F35" s="8"/>
      <c r="G35" s="8"/>
      <c r="H35" s="164">
        <f>SUM(H33,H12,H6)</f>
        <v>810093</v>
      </c>
    </row>
    <row r="36" spans="3:8" s="151" customFormat="1" ht="12.75">
      <c r="C36" s="191"/>
      <c r="D36" s="191"/>
      <c r="E36" s="191"/>
      <c r="F36" s="191"/>
      <c r="G36" s="191"/>
      <c r="H36" s="192"/>
    </row>
    <row r="37" spans="3:8" s="151" customFormat="1" ht="12.75">
      <c r="C37" s="191"/>
      <c r="D37" s="191"/>
      <c r="E37" s="191"/>
      <c r="F37" s="191"/>
      <c r="G37" s="191"/>
      <c r="H37" s="192"/>
    </row>
    <row r="38" spans="3:8" s="151" customFormat="1" ht="12.75">
      <c r="C38" s="191"/>
      <c r="D38" s="191"/>
      <c r="E38" s="191"/>
      <c r="F38" s="191"/>
      <c r="G38" s="191"/>
      <c r="H38" s="192"/>
    </row>
    <row r="39" spans="3:8" s="151" customFormat="1" ht="12.75">
      <c r="C39" s="191"/>
      <c r="D39" s="191"/>
      <c r="E39" s="191"/>
      <c r="F39" s="191"/>
      <c r="G39" s="191"/>
      <c r="H39" s="192"/>
    </row>
    <row r="40" spans="3:8" s="151" customFormat="1" ht="12.75">
      <c r="C40" s="191"/>
      <c r="D40" s="191"/>
      <c r="E40" s="191"/>
      <c r="F40" s="191"/>
      <c r="G40" s="191"/>
      <c r="H40" s="192"/>
    </row>
    <row r="41" spans="3:8" s="151" customFormat="1" ht="12.75">
      <c r="C41" s="191"/>
      <c r="D41" s="191"/>
      <c r="E41" s="191"/>
      <c r="F41" s="191"/>
      <c r="G41" s="191"/>
      <c r="H41" s="192"/>
    </row>
    <row r="42" spans="3:8" s="151" customFormat="1" ht="12.75">
      <c r="C42" s="191"/>
      <c r="D42" s="191"/>
      <c r="E42" s="191"/>
      <c r="F42" s="191"/>
      <c r="G42" s="191"/>
      <c r="H42" s="192"/>
    </row>
    <row r="43" spans="3:8" s="151" customFormat="1" ht="12.75">
      <c r="C43" s="191"/>
      <c r="D43" s="191"/>
      <c r="E43" s="191"/>
      <c r="F43" s="191"/>
      <c r="G43" s="191"/>
      <c r="H43" s="192"/>
    </row>
    <row r="44" spans="3:8" s="151" customFormat="1" ht="12.75">
      <c r="C44" s="191"/>
      <c r="D44" s="191"/>
      <c r="E44" s="191"/>
      <c r="F44" s="191"/>
      <c r="G44" s="191"/>
      <c r="H44" s="192"/>
    </row>
    <row r="45" spans="3:8" s="151" customFormat="1" ht="12.75">
      <c r="C45" s="191"/>
      <c r="D45" s="191"/>
      <c r="E45" s="191"/>
      <c r="F45" s="191"/>
      <c r="G45" s="191"/>
      <c r="H45" s="192"/>
    </row>
    <row r="46" spans="3:8" s="151" customFormat="1" ht="12.75">
      <c r="C46" s="191"/>
      <c r="D46" s="191"/>
      <c r="E46" s="191"/>
      <c r="F46" s="191"/>
      <c r="G46" s="191"/>
      <c r="H46" s="192"/>
    </row>
    <row r="47" spans="3:8" s="151" customFormat="1" ht="12.75">
      <c r="C47" s="191"/>
      <c r="D47" s="191"/>
      <c r="E47" s="191"/>
      <c r="F47" s="191"/>
      <c r="G47" s="191"/>
      <c r="H47" s="192"/>
    </row>
    <row r="48" spans="3:8" s="151" customFormat="1" ht="12.75">
      <c r="C48" s="191"/>
      <c r="D48" s="191"/>
      <c r="E48" s="191"/>
      <c r="F48" s="191"/>
      <c r="G48" s="191"/>
      <c r="H48" s="192"/>
    </row>
    <row r="49" spans="3:8" s="151" customFormat="1" ht="12.75">
      <c r="C49" s="191"/>
      <c r="D49" s="191"/>
      <c r="E49" s="191"/>
      <c r="F49" s="191"/>
      <c r="G49" s="191"/>
      <c r="H49" s="192"/>
    </row>
    <row r="50" spans="3:8" s="151" customFormat="1" ht="12.75">
      <c r="C50" s="191"/>
      <c r="D50" s="191"/>
      <c r="E50" s="191"/>
      <c r="F50" s="191"/>
      <c r="G50" s="191"/>
      <c r="H50" s="192"/>
    </row>
    <row r="51" spans="3:8" s="151" customFormat="1" ht="12.75">
      <c r="C51" s="191"/>
      <c r="D51" s="191"/>
      <c r="E51" s="191"/>
      <c r="F51" s="191"/>
      <c r="G51" s="191"/>
      <c r="H51" s="192"/>
    </row>
    <row r="52" spans="3:8" s="151" customFormat="1" ht="12.75">
      <c r="C52" s="191"/>
      <c r="D52" s="191"/>
      <c r="E52" s="191"/>
      <c r="F52" s="191"/>
      <c r="G52" s="191"/>
      <c r="H52" s="192"/>
    </row>
    <row r="53" spans="3:8" s="151" customFormat="1" ht="12.75">
      <c r="C53" s="191"/>
      <c r="D53" s="191"/>
      <c r="E53" s="191"/>
      <c r="F53" s="191"/>
      <c r="G53" s="191"/>
      <c r="H53" s="192"/>
    </row>
    <row r="54" spans="3:8" s="151" customFormat="1" ht="12.75">
      <c r="C54" s="191"/>
      <c r="D54" s="191"/>
      <c r="E54" s="191"/>
      <c r="F54" s="191"/>
      <c r="G54" s="191"/>
      <c r="H54" s="192"/>
    </row>
    <row r="55" spans="3:8" s="151" customFormat="1" ht="12.75">
      <c r="C55" s="191"/>
      <c r="D55" s="191"/>
      <c r="E55" s="191"/>
      <c r="F55" s="191"/>
      <c r="G55" s="191"/>
      <c r="H55" s="192"/>
    </row>
    <row r="56" spans="3:8" s="151" customFormat="1" ht="12.75">
      <c r="C56" s="191"/>
      <c r="D56" s="191"/>
      <c r="E56" s="191"/>
      <c r="F56" s="191"/>
      <c r="G56" s="191"/>
      <c r="H56" s="192"/>
    </row>
    <row r="57" spans="3:8" s="151" customFormat="1" ht="12.75">
      <c r="C57" s="191"/>
      <c r="D57" s="191"/>
      <c r="E57" s="191"/>
      <c r="F57" s="191"/>
      <c r="G57" s="191"/>
      <c r="H57" s="192"/>
    </row>
    <row r="58" spans="3:8" s="151" customFormat="1" ht="12.75">
      <c r="C58" s="191"/>
      <c r="D58" s="191"/>
      <c r="E58" s="191"/>
      <c r="F58" s="191"/>
      <c r="G58" s="191"/>
      <c r="H58" s="192"/>
    </row>
    <row r="59" spans="3:8" s="151" customFormat="1" ht="12.75">
      <c r="C59" s="191"/>
      <c r="D59" s="191"/>
      <c r="E59" s="191"/>
      <c r="F59" s="191"/>
      <c r="G59" s="191"/>
      <c r="H59" s="192"/>
    </row>
    <row r="60" spans="3:8" s="151" customFormat="1" ht="12.75">
      <c r="C60" s="191"/>
      <c r="D60" s="191"/>
      <c r="E60" s="191"/>
      <c r="F60" s="191"/>
      <c r="G60" s="191"/>
      <c r="H60" s="192"/>
    </row>
    <row r="61" spans="3:8" s="151" customFormat="1" ht="12.75">
      <c r="C61" s="191"/>
      <c r="D61" s="191"/>
      <c r="E61" s="191"/>
      <c r="F61" s="191"/>
      <c r="G61" s="191"/>
      <c r="H61" s="192"/>
    </row>
    <row r="62" spans="3:8" s="151" customFormat="1" ht="12.75">
      <c r="C62" s="191"/>
      <c r="D62" s="191"/>
      <c r="E62" s="191"/>
      <c r="F62" s="191"/>
      <c r="G62" s="191"/>
      <c r="H62" s="192"/>
    </row>
    <row r="63" spans="3:8" s="151" customFormat="1" ht="12.75">
      <c r="C63" s="191"/>
      <c r="D63" s="191"/>
      <c r="E63" s="191"/>
      <c r="F63" s="191"/>
      <c r="G63" s="191"/>
      <c r="H63" s="192"/>
    </row>
    <row r="64" spans="3:8" s="151" customFormat="1" ht="12.75">
      <c r="C64" s="191"/>
      <c r="D64" s="191"/>
      <c r="E64" s="191"/>
      <c r="F64" s="191"/>
      <c r="G64" s="191"/>
      <c r="H64" s="192"/>
    </row>
    <row r="65" spans="3:8" s="151" customFormat="1" ht="12.75">
      <c r="C65" s="191"/>
      <c r="D65" s="191"/>
      <c r="E65" s="191"/>
      <c r="F65" s="191"/>
      <c r="G65" s="191"/>
      <c r="H65" s="192"/>
    </row>
    <row r="66" spans="3:8" s="151" customFormat="1" ht="12.75">
      <c r="C66" s="191"/>
      <c r="D66" s="191"/>
      <c r="E66" s="191"/>
      <c r="F66" s="191"/>
      <c r="G66" s="191"/>
      <c r="H66" s="192"/>
    </row>
  </sheetData>
  <sheetProtection selectLockedCells="1" selectUnlockedCells="1"/>
  <mergeCells count="8">
    <mergeCell ref="H3:H4"/>
    <mergeCell ref="A6:D6"/>
    <mergeCell ref="A12:D12"/>
    <mergeCell ref="A33:D3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9" customWidth="1"/>
  </cols>
  <sheetData>
    <row r="1" spans="3:8" s="3" customFormat="1" ht="12.75">
      <c r="C1" s="4"/>
      <c r="D1" s="4"/>
      <c r="E1" s="4"/>
      <c r="F1" s="4"/>
      <c r="G1" s="4"/>
      <c r="H1" s="171"/>
    </row>
    <row r="2" spans="1:9" s="3" customFormat="1" ht="18">
      <c r="A2" s="193" t="s">
        <v>4</v>
      </c>
      <c r="B2" s="151"/>
      <c r="C2" s="191"/>
      <c r="D2" s="191"/>
      <c r="E2" s="191"/>
      <c r="F2" s="191"/>
      <c r="G2" s="191"/>
      <c r="H2" s="192"/>
      <c r="I2" s="201"/>
    </row>
    <row r="3" spans="1:8" s="3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4" t="s">
        <v>371</v>
      </c>
      <c r="B5" s="14" t="s">
        <v>640</v>
      </c>
      <c r="C5" s="13">
        <v>191.876</v>
      </c>
      <c r="D5" s="13">
        <v>202.442</v>
      </c>
      <c r="E5" s="184">
        <v>10.566</v>
      </c>
      <c r="F5" s="184"/>
      <c r="G5" s="185"/>
      <c r="H5" s="156">
        <v>49600</v>
      </c>
    </row>
    <row r="6" spans="1:8" s="3" customFormat="1" ht="12.75">
      <c r="A6" s="187" t="s">
        <v>384</v>
      </c>
      <c r="B6" s="187" t="s">
        <v>641</v>
      </c>
      <c r="C6" s="13">
        <v>175.821</v>
      </c>
      <c r="D6" s="13">
        <v>184.655</v>
      </c>
      <c r="E6" s="184">
        <v>8.834000000000003</v>
      </c>
      <c r="F6" s="184"/>
      <c r="G6" s="185"/>
      <c r="H6" s="156">
        <v>78190</v>
      </c>
    </row>
    <row r="7" spans="1:8" s="3" customFormat="1" ht="12.75">
      <c r="A7" s="187" t="s">
        <v>587</v>
      </c>
      <c r="B7" s="187" t="s">
        <v>642</v>
      </c>
      <c r="C7" s="13">
        <v>44.394</v>
      </c>
      <c r="D7" s="13">
        <v>75.933</v>
      </c>
      <c r="E7" s="184">
        <v>31.53900000000001</v>
      </c>
      <c r="F7" s="184"/>
      <c r="G7" s="185"/>
      <c r="H7" s="156">
        <v>157212</v>
      </c>
    </row>
    <row r="8" spans="1:8" s="3" customFormat="1" ht="12.75">
      <c r="A8" s="312" t="s">
        <v>369</v>
      </c>
      <c r="B8" s="312"/>
      <c r="C8" s="312"/>
      <c r="D8" s="312"/>
      <c r="E8" s="154">
        <f>SUM(E5:E7)</f>
        <v>50.939000000000014</v>
      </c>
      <c r="F8" s="154">
        <f>SUM(F5:F7)</f>
        <v>0</v>
      </c>
      <c r="G8" s="154">
        <f>SUM(G5:G7)</f>
        <v>0</v>
      </c>
      <c r="H8" s="188">
        <f>SUM(H5:H7)</f>
        <v>285002</v>
      </c>
    </row>
    <row r="9" spans="3:8" s="3" customFormat="1" ht="12.75">
      <c r="C9" s="4"/>
      <c r="D9" s="4"/>
      <c r="E9" s="4"/>
      <c r="F9" s="4"/>
      <c r="G9" s="4"/>
      <c r="H9" s="171"/>
    </row>
    <row r="10" spans="1:8" s="3" customFormat="1" ht="12.75">
      <c r="A10" s="169" t="s">
        <v>383</v>
      </c>
      <c r="B10" s="141"/>
      <c r="C10" s="24"/>
      <c r="D10" s="24"/>
      <c r="E10" s="8"/>
      <c r="F10" s="8"/>
      <c r="G10" s="8"/>
      <c r="H10" s="164">
        <f>SUM(H8)</f>
        <v>285002</v>
      </c>
    </row>
  </sheetData>
  <sheetProtection/>
  <mergeCells count="6">
    <mergeCell ref="H3:H4"/>
    <mergeCell ref="A8:D8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8" customWidth="1"/>
  </cols>
  <sheetData>
    <row r="1" spans="3:8" s="3" customFormat="1" ht="12.75" customHeight="1">
      <c r="C1" s="4"/>
      <c r="D1" s="4"/>
      <c r="E1" s="4"/>
      <c r="F1" s="4"/>
      <c r="G1" s="4"/>
      <c r="H1" s="174"/>
    </row>
    <row r="2" spans="1:8" s="3" customFormat="1" ht="18">
      <c r="A2" s="172" t="s">
        <v>5</v>
      </c>
      <c r="C2" s="4"/>
      <c r="D2" s="4"/>
      <c r="E2" s="4"/>
      <c r="F2" s="4"/>
      <c r="G2" s="4"/>
      <c r="H2" s="177"/>
    </row>
    <row r="3" spans="1:8" s="3" customFormat="1" ht="12.75" customHeight="1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87" t="s">
        <v>371</v>
      </c>
      <c r="B5" s="187" t="s">
        <v>645</v>
      </c>
      <c r="C5" s="13">
        <v>179.962</v>
      </c>
      <c r="D5" s="13">
        <v>191.784</v>
      </c>
      <c r="E5" s="184">
        <v>11.82</v>
      </c>
      <c r="F5" s="184"/>
      <c r="G5" s="185"/>
      <c r="H5" s="131">
        <v>71000</v>
      </c>
    </row>
    <row r="6" spans="1:8" s="3" customFormat="1" ht="12.75">
      <c r="A6" s="187" t="s">
        <v>371</v>
      </c>
      <c r="B6" s="187" t="s">
        <v>646</v>
      </c>
      <c r="C6" s="13">
        <v>170.368</v>
      </c>
      <c r="D6" s="13">
        <v>179.933</v>
      </c>
      <c r="E6" s="184">
        <v>9.56</v>
      </c>
      <c r="F6" s="184"/>
      <c r="G6" s="185"/>
      <c r="H6" s="131">
        <v>60000</v>
      </c>
    </row>
    <row r="7" spans="1:8" s="3" customFormat="1" ht="12.75">
      <c r="A7" s="296" t="s">
        <v>369</v>
      </c>
      <c r="B7" s="296"/>
      <c r="C7" s="296"/>
      <c r="D7" s="296"/>
      <c r="E7" s="15">
        <f>SUM(E5:E6)</f>
        <v>21.380000000000003</v>
      </c>
      <c r="F7" s="15">
        <f>SUM(F5:F6)</f>
        <v>0</v>
      </c>
      <c r="G7" s="15">
        <f>SUM(G5:G6)</f>
        <v>0</v>
      </c>
      <c r="H7" s="176">
        <f>SUM(H5:H6)</f>
        <v>131000</v>
      </c>
    </row>
    <row r="8" spans="1:8" s="3" customFormat="1" ht="12.75">
      <c r="A8" s="14" t="s">
        <v>647</v>
      </c>
      <c r="B8" s="14" t="s">
        <v>648</v>
      </c>
      <c r="C8" s="13">
        <v>0</v>
      </c>
      <c r="D8" s="13">
        <v>13.482</v>
      </c>
      <c r="E8" s="13">
        <f>ABS(D8-C8)</f>
        <v>13.482</v>
      </c>
      <c r="F8" s="13">
        <v>4.525</v>
      </c>
      <c r="G8" s="13">
        <f>E8-F8</f>
        <v>8.956999999999999</v>
      </c>
      <c r="H8" s="157">
        <v>53700</v>
      </c>
    </row>
    <row r="9" spans="1:8" s="3" customFormat="1" ht="12.75">
      <c r="A9" s="200" t="s">
        <v>643</v>
      </c>
      <c r="B9" s="200" t="s">
        <v>649</v>
      </c>
      <c r="C9" s="140">
        <v>0</v>
      </c>
      <c r="D9" s="140">
        <v>12.8</v>
      </c>
      <c r="E9" s="13">
        <f>ABS(D9-C9)</f>
        <v>12.8</v>
      </c>
      <c r="F9" s="13">
        <v>5.588</v>
      </c>
      <c r="G9" s="13">
        <f>E9-F9</f>
        <v>7.212000000000001</v>
      </c>
      <c r="H9" s="157">
        <v>48200</v>
      </c>
    </row>
    <row r="10" spans="1:8" s="3" customFormat="1" ht="12.75">
      <c r="A10" s="14" t="s">
        <v>644</v>
      </c>
      <c r="B10" s="14" t="s">
        <v>650</v>
      </c>
      <c r="C10" s="13">
        <v>0</v>
      </c>
      <c r="D10" s="13">
        <v>12</v>
      </c>
      <c r="E10" s="13">
        <f>ABS(D10-C10)</f>
        <v>12</v>
      </c>
      <c r="F10" s="13">
        <v>6.911</v>
      </c>
      <c r="G10" s="13">
        <f>E10-F10</f>
        <v>5.089</v>
      </c>
      <c r="H10" s="157">
        <v>29600</v>
      </c>
    </row>
    <row r="11" spans="1:8" s="3" customFormat="1" ht="12.75">
      <c r="A11" s="296" t="s">
        <v>15</v>
      </c>
      <c r="B11" s="296"/>
      <c r="C11" s="296"/>
      <c r="D11" s="296"/>
      <c r="E11" s="15">
        <f>SUM(E8:E10)</f>
        <v>38.282</v>
      </c>
      <c r="F11" s="15">
        <f>SUM(F8:F10)</f>
        <v>17.024</v>
      </c>
      <c r="G11" s="15">
        <f>SUM(G8:G10)</f>
        <v>21.258000000000003</v>
      </c>
      <c r="H11" s="176">
        <f>SUM(H8:H10)</f>
        <v>131500</v>
      </c>
    </row>
    <row r="12" spans="1:8" s="3" customFormat="1" ht="12.75">
      <c r="A12" s="14" t="s">
        <v>651</v>
      </c>
      <c r="B12" s="14" t="s">
        <v>652</v>
      </c>
      <c r="C12" s="13">
        <v>0</v>
      </c>
      <c r="D12" s="13">
        <v>9.336</v>
      </c>
      <c r="E12" s="13">
        <f aca="true" t="shared" si="0" ref="E12:E24">ABS(D12-C12)</f>
        <v>9.336</v>
      </c>
      <c r="F12" s="13">
        <v>5.015</v>
      </c>
      <c r="G12" s="13">
        <f aca="true" t="shared" si="1" ref="G12:G24">E12-F12</f>
        <v>4.321000000000001</v>
      </c>
      <c r="H12" s="157">
        <v>34800</v>
      </c>
    </row>
    <row r="13" spans="1:8" s="3" customFormat="1" ht="12.75">
      <c r="A13" s="14" t="s">
        <v>653</v>
      </c>
      <c r="B13" s="14" t="s">
        <v>654</v>
      </c>
      <c r="C13" s="13">
        <v>0</v>
      </c>
      <c r="D13" s="13">
        <v>4.743</v>
      </c>
      <c r="E13" s="13">
        <f t="shared" si="0"/>
        <v>4.743</v>
      </c>
      <c r="F13" s="13">
        <v>1.906</v>
      </c>
      <c r="G13" s="13">
        <f t="shared" si="1"/>
        <v>2.8370000000000006</v>
      </c>
      <c r="H13" s="157">
        <v>13800</v>
      </c>
    </row>
    <row r="14" spans="1:8" s="3" customFormat="1" ht="12.75">
      <c r="A14" s="14" t="s">
        <v>655</v>
      </c>
      <c r="B14" s="14" t="s">
        <v>656</v>
      </c>
      <c r="C14" s="13">
        <v>2.214</v>
      </c>
      <c r="D14" s="13">
        <v>8.138</v>
      </c>
      <c r="E14" s="13">
        <f t="shared" si="0"/>
        <v>5.9239999999999995</v>
      </c>
      <c r="F14" s="13">
        <v>2.03</v>
      </c>
      <c r="G14" s="13">
        <f t="shared" si="1"/>
        <v>3.8939999999999997</v>
      </c>
      <c r="H14" s="157">
        <v>26100</v>
      </c>
    </row>
    <row r="15" spans="1:8" s="3" customFormat="1" ht="12.75">
      <c r="A15" s="14" t="s">
        <v>657</v>
      </c>
      <c r="B15" s="14" t="s">
        <v>658</v>
      </c>
      <c r="C15" s="13">
        <v>0</v>
      </c>
      <c r="D15" s="13">
        <v>2.392</v>
      </c>
      <c r="E15" s="13">
        <f t="shared" si="0"/>
        <v>2.392</v>
      </c>
      <c r="F15" s="13">
        <v>0.259</v>
      </c>
      <c r="G15" s="13">
        <f t="shared" si="1"/>
        <v>2.133</v>
      </c>
      <c r="H15" s="157">
        <v>12700</v>
      </c>
    </row>
    <row r="16" spans="1:8" s="3" customFormat="1" ht="12.75">
      <c r="A16" s="14" t="s">
        <v>659</v>
      </c>
      <c r="B16" s="14" t="s">
        <v>660</v>
      </c>
      <c r="C16" s="13">
        <v>0</v>
      </c>
      <c r="D16" s="13">
        <v>4.936</v>
      </c>
      <c r="E16" s="13">
        <f t="shared" si="0"/>
        <v>4.936</v>
      </c>
      <c r="F16" s="13">
        <v>1.215</v>
      </c>
      <c r="G16" s="13">
        <f t="shared" si="1"/>
        <v>3.721</v>
      </c>
      <c r="H16" s="157">
        <v>26500</v>
      </c>
    </row>
    <row r="17" spans="1:8" s="3" customFormat="1" ht="12.75">
      <c r="A17" s="14" t="s">
        <v>661</v>
      </c>
      <c r="B17" s="14" t="s">
        <v>662</v>
      </c>
      <c r="C17" s="13">
        <v>0</v>
      </c>
      <c r="D17" s="13">
        <v>4.505</v>
      </c>
      <c r="E17" s="13">
        <f t="shared" si="0"/>
        <v>4.505</v>
      </c>
      <c r="F17" s="13">
        <v>0</v>
      </c>
      <c r="G17" s="13">
        <f t="shared" si="1"/>
        <v>4.505</v>
      </c>
      <c r="H17" s="157">
        <v>36000</v>
      </c>
    </row>
    <row r="18" spans="1:8" s="3" customFormat="1" ht="12.75">
      <c r="A18" s="14" t="s">
        <v>663</v>
      </c>
      <c r="B18" s="14" t="s">
        <v>664</v>
      </c>
      <c r="C18" s="13">
        <v>3.153</v>
      </c>
      <c r="D18" s="13">
        <v>10.88</v>
      </c>
      <c r="E18" s="13">
        <f t="shared" si="0"/>
        <v>7.727</v>
      </c>
      <c r="F18" s="13">
        <v>2.38</v>
      </c>
      <c r="G18" s="13">
        <f t="shared" si="1"/>
        <v>5.347</v>
      </c>
      <c r="H18" s="157">
        <v>37400</v>
      </c>
    </row>
    <row r="19" spans="1:8" s="3" customFormat="1" ht="12.75">
      <c r="A19" s="14" t="s">
        <v>665</v>
      </c>
      <c r="B19" s="14" t="s">
        <v>666</v>
      </c>
      <c r="C19" s="13">
        <v>0</v>
      </c>
      <c r="D19" s="13">
        <v>2.533</v>
      </c>
      <c r="E19" s="13">
        <f t="shared" si="0"/>
        <v>2.533</v>
      </c>
      <c r="F19" s="13">
        <v>0.156</v>
      </c>
      <c r="G19" s="13">
        <f t="shared" si="1"/>
        <v>2.377</v>
      </c>
      <c r="H19" s="157">
        <v>19000</v>
      </c>
    </row>
    <row r="20" spans="1:8" s="3" customFormat="1" ht="12.75">
      <c r="A20" s="14" t="s">
        <v>667</v>
      </c>
      <c r="B20" s="14" t="s">
        <v>668</v>
      </c>
      <c r="C20" s="13">
        <v>0</v>
      </c>
      <c r="D20" s="13">
        <v>6.517</v>
      </c>
      <c r="E20" s="13">
        <f t="shared" si="0"/>
        <v>6.517</v>
      </c>
      <c r="F20" s="13">
        <v>0.824</v>
      </c>
      <c r="G20" s="13">
        <f t="shared" si="1"/>
        <v>5.6930000000000005</v>
      </c>
      <c r="H20" s="157">
        <v>40300</v>
      </c>
    </row>
    <row r="21" spans="1:8" s="3" customFormat="1" ht="12.75">
      <c r="A21" s="14" t="s">
        <v>669</v>
      </c>
      <c r="B21" s="14" t="s">
        <v>670</v>
      </c>
      <c r="C21" s="13">
        <v>0</v>
      </c>
      <c r="D21" s="13">
        <v>5.906</v>
      </c>
      <c r="E21" s="13">
        <f t="shared" si="0"/>
        <v>5.906</v>
      </c>
      <c r="F21" s="13">
        <v>3.463</v>
      </c>
      <c r="G21" s="13">
        <f t="shared" si="1"/>
        <v>2.4429999999999996</v>
      </c>
      <c r="H21" s="157">
        <v>10500</v>
      </c>
    </row>
    <row r="22" spans="1:8" s="3" customFormat="1" ht="12.75">
      <c r="A22" s="14" t="s">
        <v>671</v>
      </c>
      <c r="B22" s="14" t="s">
        <v>672</v>
      </c>
      <c r="C22" s="13">
        <v>0</v>
      </c>
      <c r="D22" s="13">
        <v>2.858</v>
      </c>
      <c r="E22" s="13">
        <f t="shared" si="0"/>
        <v>2.858</v>
      </c>
      <c r="F22" s="13">
        <v>0.579</v>
      </c>
      <c r="G22" s="13">
        <f t="shared" si="1"/>
        <v>2.279</v>
      </c>
      <c r="H22" s="157">
        <v>17200</v>
      </c>
    </row>
    <row r="23" spans="1:8" s="3" customFormat="1" ht="12.75">
      <c r="A23" s="14" t="s">
        <v>673</v>
      </c>
      <c r="B23" s="14" t="s">
        <v>674</v>
      </c>
      <c r="C23" s="13">
        <v>0</v>
      </c>
      <c r="D23" s="13">
        <v>5.762</v>
      </c>
      <c r="E23" s="13">
        <f t="shared" si="0"/>
        <v>5.762</v>
      </c>
      <c r="F23" s="13">
        <v>2.798</v>
      </c>
      <c r="G23" s="13">
        <f t="shared" si="1"/>
        <v>2.9639999999999995</v>
      </c>
      <c r="H23" s="157">
        <v>17300</v>
      </c>
    </row>
    <row r="24" spans="1:8" s="3" customFormat="1" ht="12.75">
      <c r="A24" s="14" t="s">
        <v>675</v>
      </c>
      <c r="B24" s="14" t="s">
        <v>676</v>
      </c>
      <c r="C24" s="13">
        <v>0</v>
      </c>
      <c r="D24" s="13">
        <v>3.208</v>
      </c>
      <c r="E24" s="13">
        <f t="shared" si="0"/>
        <v>3.208</v>
      </c>
      <c r="F24" s="13">
        <v>2.758</v>
      </c>
      <c r="G24" s="13">
        <f t="shared" si="1"/>
        <v>0.4500000000000002</v>
      </c>
      <c r="H24" s="157">
        <v>2700</v>
      </c>
    </row>
    <row r="25" spans="1:8" s="3" customFormat="1" ht="12.75">
      <c r="A25" s="296" t="s">
        <v>49</v>
      </c>
      <c r="B25" s="296"/>
      <c r="C25" s="296"/>
      <c r="D25" s="296"/>
      <c r="E25" s="15">
        <f>SUM(E12:E24)</f>
        <v>66.34700000000001</v>
      </c>
      <c r="F25" s="15">
        <f>SUM(F12:F24)</f>
        <v>23.383</v>
      </c>
      <c r="G25" s="15">
        <f>SUM(G12:G24)</f>
        <v>42.964</v>
      </c>
      <c r="H25" s="176">
        <f>SUM(H12:H24)</f>
        <v>294300</v>
      </c>
    </row>
    <row r="26" spans="3:8" s="3" customFormat="1" ht="12.75">
      <c r="C26" s="4"/>
      <c r="D26" s="4"/>
      <c r="E26" s="4"/>
      <c r="F26" s="4"/>
      <c r="G26" s="4"/>
      <c r="H26" s="174"/>
    </row>
    <row r="27" spans="1:8" s="3" customFormat="1" ht="12.75">
      <c r="A27" s="169" t="s">
        <v>383</v>
      </c>
      <c r="B27" s="141"/>
      <c r="C27" s="24"/>
      <c r="D27" s="24"/>
      <c r="E27" s="8"/>
      <c r="F27" s="8"/>
      <c r="G27" s="8"/>
      <c r="H27" s="164">
        <f>SUM(H25,H11,H7)</f>
        <v>556800</v>
      </c>
    </row>
  </sheetData>
  <sheetProtection/>
  <mergeCells count="8">
    <mergeCell ref="H3:H4"/>
    <mergeCell ref="A7:D7"/>
    <mergeCell ref="A11:D11"/>
    <mergeCell ref="A25:D25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8" customWidth="1"/>
  </cols>
  <sheetData>
    <row r="1" spans="3:8" s="3" customFormat="1" ht="12.75">
      <c r="C1" s="4"/>
      <c r="D1" s="4"/>
      <c r="E1" s="4"/>
      <c r="F1" s="4"/>
      <c r="G1" s="4"/>
      <c r="H1" s="174"/>
    </row>
    <row r="2" spans="1:8" s="3" customFormat="1" ht="18">
      <c r="A2" s="172" t="s">
        <v>6</v>
      </c>
      <c r="C2" s="4"/>
      <c r="D2" s="4"/>
      <c r="E2" s="4"/>
      <c r="F2" s="4"/>
      <c r="G2" s="4"/>
      <c r="H2" s="177"/>
    </row>
    <row r="3" spans="1:8" s="3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87" t="s">
        <v>384</v>
      </c>
      <c r="B5" s="187" t="s">
        <v>677</v>
      </c>
      <c r="C5" s="13">
        <v>150.738</v>
      </c>
      <c r="D5" s="13">
        <v>176.02</v>
      </c>
      <c r="E5" s="184">
        <v>25.28200000000001</v>
      </c>
      <c r="F5" s="184"/>
      <c r="G5" s="185"/>
      <c r="H5" s="131">
        <v>299500</v>
      </c>
    </row>
    <row r="6" spans="3:8" s="3" customFormat="1" ht="12.75">
      <c r="C6" s="4"/>
      <c r="D6" s="4"/>
      <c r="E6" s="4"/>
      <c r="F6" s="4"/>
      <c r="G6" s="4"/>
      <c r="H6" s="174"/>
    </row>
    <row r="7" spans="1:8" s="3" customFormat="1" ht="12.75">
      <c r="A7" s="169" t="s">
        <v>383</v>
      </c>
      <c r="B7" s="141"/>
      <c r="C7" s="24"/>
      <c r="D7" s="24"/>
      <c r="E7" s="8"/>
      <c r="F7" s="8"/>
      <c r="G7" s="8"/>
      <c r="H7" s="164">
        <f>SUM(H5:H6)</f>
        <v>299500</v>
      </c>
    </row>
    <row r="8" spans="3:8" s="3" customFormat="1" ht="12.75">
      <c r="C8" s="4"/>
      <c r="D8" s="4"/>
      <c r="E8" s="4"/>
      <c r="F8" s="4"/>
      <c r="G8" s="4"/>
      <c r="H8" s="174"/>
    </row>
    <row r="9" spans="3:8" s="3" customFormat="1" ht="12.75">
      <c r="C9" s="4"/>
      <c r="D9" s="4"/>
      <c r="E9" s="4"/>
      <c r="F9" s="4"/>
      <c r="G9" s="4"/>
      <c r="H9" s="174"/>
    </row>
    <row r="10" spans="3:8" s="3" customFormat="1" ht="12.75">
      <c r="C10" s="4"/>
      <c r="D10" s="4"/>
      <c r="E10" s="4"/>
      <c r="F10" s="4"/>
      <c r="G10" s="4"/>
      <c r="H10" s="174"/>
    </row>
    <row r="11" spans="3:8" s="3" customFormat="1" ht="12.75">
      <c r="C11" s="4"/>
      <c r="D11" s="4"/>
      <c r="E11" s="4"/>
      <c r="F11" s="4"/>
      <c r="G11" s="4"/>
      <c r="H11" s="174"/>
    </row>
    <row r="12" spans="3:8" s="3" customFormat="1" ht="12.75">
      <c r="C12" s="4"/>
      <c r="D12" s="4"/>
      <c r="E12" s="4"/>
      <c r="F12" s="4"/>
      <c r="G12" s="4"/>
      <c r="H12" s="174"/>
    </row>
    <row r="13" spans="3:8" s="3" customFormat="1" ht="12.75">
      <c r="C13" s="4"/>
      <c r="D13" s="4"/>
      <c r="E13" s="4"/>
      <c r="F13" s="4"/>
      <c r="G13" s="4"/>
      <c r="H13" s="174"/>
    </row>
    <row r="14" spans="3:8" s="3" customFormat="1" ht="12.75">
      <c r="C14" s="4"/>
      <c r="D14" s="4"/>
      <c r="E14" s="4"/>
      <c r="F14" s="4"/>
      <c r="G14" s="4"/>
      <c r="H14" s="174"/>
    </row>
    <row r="15" spans="3:8" s="3" customFormat="1" ht="12.75">
      <c r="C15" s="4"/>
      <c r="D15" s="4"/>
      <c r="E15" s="4"/>
      <c r="F15" s="4"/>
      <c r="G15" s="4"/>
      <c r="H15" s="174"/>
    </row>
    <row r="16" spans="3:8" s="3" customFormat="1" ht="12.75">
      <c r="C16" s="4"/>
      <c r="D16" s="4"/>
      <c r="E16" s="4"/>
      <c r="F16" s="4"/>
      <c r="G16" s="4"/>
      <c r="H16" s="174"/>
    </row>
    <row r="17" spans="3:8" s="3" customFormat="1" ht="12.75">
      <c r="C17" s="4"/>
      <c r="D17" s="4"/>
      <c r="E17" s="4"/>
      <c r="F17" s="4"/>
      <c r="G17" s="4"/>
      <c r="H17" s="174"/>
    </row>
    <row r="18" spans="3:8" s="3" customFormat="1" ht="12.75">
      <c r="C18" s="4"/>
      <c r="D18" s="4"/>
      <c r="E18" s="4"/>
      <c r="F18" s="4"/>
      <c r="G18" s="4"/>
      <c r="H18" s="174"/>
    </row>
    <row r="19" spans="3:8" s="3" customFormat="1" ht="12.75">
      <c r="C19" s="4"/>
      <c r="D19" s="4"/>
      <c r="E19" s="4"/>
      <c r="F19" s="4"/>
      <c r="G19" s="4"/>
      <c r="H19" s="174"/>
    </row>
    <row r="20" spans="3:8" s="3" customFormat="1" ht="12.75">
      <c r="C20" s="4"/>
      <c r="D20" s="4"/>
      <c r="E20" s="4"/>
      <c r="F20" s="4"/>
      <c r="G20" s="4"/>
      <c r="H20" s="174"/>
    </row>
    <row r="21" spans="3:8" s="3" customFormat="1" ht="12.75">
      <c r="C21" s="4"/>
      <c r="D21" s="4"/>
      <c r="E21" s="4"/>
      <c r="F21" s="4"/>
      <c r="G21" s="4"/>
      <c r="H21" s="174"/>
    </row>
    <row r="22" spans="3:8" s="3" customFormat="1" ht="12.75">
      <c r="C22" s="4"/>
      <c r="D22" s="4"/>
      <c r="E22" s="4"/>
      <c r="F22" s="4"/>
      <c r="G22" s="4"/>
      <c r="H22" s="174"/>
    </row>
    <row r="23" spans="3:8" s="3" customFormat="1" ht="12.75">
      <c r="C23" s="4"/>
      <c r="D23" s="4"/>
      <c r="E23" s="4"/>
      <c r="F23" s="4"/>
      <c r="G23" s="4"/>
      <c r="H23" s="174"/>
    </row>
    <row r="24" spans="3:8" s="3" customFormat="1" ht="12.75">
      <c r="C24" s="4"/>
      <c r="D24" s="4"/>
      <c r="E24" s="4"/>
      <c r="F24" s="4"/>
      <c r="G24" s="4"/>
      <c r="H24" s="174"/>
    </row>
    <row r="25" spans="3:8" s="3" customFormat="1" ht="12.75">
      <c r="C25" s="4"/>
      <c r="D25" s="4"/>
      <c r="E25" s="4"/>
      <c r="F25" s="4"/>
      <c r="G25" s="4"/>
      <c r="H25" s="174"/>
    </row>
    <row r="26" spans="3:8" s="3" customFormat="1" ht="12.75">
      <c r="C26" s="4"/>
      <c r="D26" s="4"/>
      <c r="E26" s="4"/>
      <c r="F26" s="4"/>
      <c r="G26" s="4"/>
      <c r="H26" s="174"/>
    </row>
    <row r="27" spans="3:8" s="3" customFormat="1" ht="12.75">
      <c r="C27" s="4"/>
      <c r="D27" s="4"/>
      <c r="E27" s="4"/>
      <c r="F27" s="4"/>
      <c r="G27" s="4"/>
      <c r="H27" s="174"/>
    </row>
    <row r="28" spans="3:8" s="3" customFormat="1" ht="12.75">
      <c r="C28" s="4"/>
      <c r="D28" s="4"/>
      <c r="E28" s="4"/>
      <c r="F28" s="4"/>
      <c r="G28" s="4"/>
      <c r="H28" s="174"/>
    </row>
    <row r="29" spans="3:8" s="3" customFormat="1" ht="12.75">
      <c r="C29" s="4"/>
      <c r="D29" s="4"/>
      <c r="E29" s="4"/>
      <c r="F29" s="4"/>
      <c r="G29" s="4"/>
      <c r="H29" s="174"/>
    </row>
    <row r="30" spans="3:8" s="3" customFormat="1" ht="12.75">
      <c r="C30" s="4"/>
      <c r="D30" s="4"/>
      <c r="E30" s="4"/>
      <c r="F30" s="4"/>
      <c r="G30" s="4"/>
      <c r="H30" s="174"/>
    </row>
    <row r="31" spans="3:8" s="3" customFormat="1" ht="12.75">
      <c r="C31" s="4"/>
      <c r="D31" s="4"/>
      <c r="E31" s="4"/>
      <c r="F31" s="4"/>
      <c r="G31" s="4"/>
      <c r="H31" s="174"/>
    </row>
    <row r="32" spans="3:8" s="3" customFormat="1" ht="12.75">
      <c r="C32" s="4"/>
      <c r="D32" s="4"/>
      <c r="E32" s="4"/>
      <c r="F32" s="4"/>
      <c r="G32" s="4"/>
      <c r="H32" s="174"/>
    </row>
    <row r="33" spans="3:8" s="3" customFormat="1" ht="12.75">
      <c r="C33" s="4"/>
      <c r="D33" s="4"/>
      <c r="E33" s="4"/>
      <c r="F33" s="4"/>
      <c r="G33" s="4"/>
      <c r="H33" s="174"/>
    </row>
    <row r="34" spans="3:8" s="3" customFormat="1" ht="12.75">
      <c r="C34" s="4"/>
      <c r="D34" s="4"/>
      <c r="E34" s="4"/>
      <c r="F34" s="4"/>
      <c r="G34" s="4"/>
      <c r="H34" s="174"/>
    </row>
    <row r="35" spans="3:8" s="3" customFormat="1" ht="12.75">
      <c r="C35" s="4"/>
      <c r="D35" s="4"/>
      <c r="E35" s="4"/>
      <c r="F35" s="4"/>
      <c r="G35" s="4"/>
      <c r="H35" s="174"/>
    </row>
    <row r="36" spans="3:8" s="3" customFormat="1" ht="12.75">
      <c r="C36" s="4"/>
      <c r="D36" s="4"/>
      <c r="E36" s="4"/>
      <c r="F36" s="4"/>
      <c r="G36" s="4"/>
      <c r="H36" s="174"/>
    </row>
    <row r="37" spans="3:8" s="3" customFormat="1" ht="12.75">
      <c r="C37" s="4"/>
      <c r="D37" s="4"/>
      <c r="E37" s="4"/>
      <c r="F37" s="4"/>
      <c r="G37" s="4"/>
      <c r="H37" s="174"/>
    </row>
    <row r="38" spans="3:8" s="3" customFormat="1" ht="12.75">
      <c r="C38" s="4"/>
      <c r="D38" s="4"/>
      <c r="E38" s="4"/>
      <c r="F38" s="4"/>
      <c r="G38" s="4"/>
      <c r="H38" s="174"/>
    </row>
    <row r="39" spans="3:8" s="3" customFormat="1" ht="12.75">
      <c r="C39" s="4"/>
      <c r="D39" s="4"/>
      <c r="E39" s="4"/>
      <c r="F39" s="4"/>
      <c r="G39" s="4"/>
      <c r="H39" s="174"/>
    </row>
    <row r="40" spans="3:8" s="3" customFormat="1" ht="12.75">
      <c r="C40" s="4"/>
      <c r="D40" s="4"/>
      <c r="E40" s="4"/>
      <c r="F40" s="4"/>
      <c r="G40" s="4"/>
      <c r="H40" s="174"/>
    </row>
    <row r="41" spans="3:8" s="3" customFormat="1" ht="12.75">
      <c r="C41" s="4"/>
      <c r="D41" s="4"/>
      <c r="E41" s="4"/>
      <c r="F41" s="4"/>
      <c r="G41" s="4"/>
      <c r="H41" s="174"/>
    </row>
    <row r="42" spans="3:8" s="3" customFormat="1" ht="12.75">
      <c r="C42" s="4"/>
      <c r="D42" s="4"/>
      <c r="E42" s="4"/>
      <c r="F42" s="4"/>
      <c r="G42" s="4"/>
      <c r="H42" s="174"/>
    </row>
    <row r="43" spans="3:8" s="3" customFormat="1" ht="12.75">
      <c r="C43" s="4"/>
      <c r="D43" s="4"/>
      <c r="E43" s="4"/>
      <c r="F43" s="4"/>
      <c r="G43" s="4"/>
      <c r="H43" s="174"/>
    </row>
    <row r="44" spans="3:8" s="3" customFormat="1" ht="12.75">
      <c r="C44" s="4"/>
      <c r="D44" s="4"/>
      <c r="E44" s="4"/>
      <c r="F44" s="4"/>
      <c r="G44" s="4"/>
      <c r="H44" s="174"/>
    </row>
    <row r="45" spans="3:8" s="3" customFormat="1" ht="12.75">
      <c r="C45" s="4"/>
      <c r="D45" s="4"/>
      <c r="E45" s="4"/>
      <c r="F45" s="4"/>
      <c r="G45" s="4"/>
      <c r="H45" s="174"/>
    </row>
    <row r="46" spans="3:8" s="3" customFormat="1" ht="12.75">
      <c r="C46" s="4"/>
      <c r="D46" s="4"/>
      <c r="E46" s="4"/>
      <c r="F46" s="4"/>
      <c r="G46" s="4"/>
      <c r="H46" s="174"/>
    </row>
    <row r="47" spans="3:8" s="3" customFormat="1" ht="12.75">
      <c r="C47" s="4"/>
      <c r="D47" s="4"/>
      <c r="E47" s="4"/>
      <c r="F47" s="4"/>
      <c r="G47" s="4"/>
      <c r="H47" s="174"/>
    </row>
    <row r="48" spans="3:8" s="3" customFormat="1" ht="12.75">
      <c r="C48" s="4"/>
      <c r="D48" s="4"/>
      <c r="E48" s="4"/>
      <c r="F48" s="4"/>
      <c r="G48" s="4"/>
      <c r="H48" s="174"/>
    </row>
    <row r="49" spans="3:8" s="3" customFormat="1" ht="12.75">
      <c r="C49" s="4"/>
      <c r="D49" s="4"/>
      <c r="E49" s="4"/>
      <c r="F49" s="4"/>
      <c r="G49" s="4"/>
      <c r="H49" s="174"/>
    </row>
    <row r="50" spans="3:8" s="3" customFormat="1" ht="12.75">
      <c r="C50" s="4"/>
      <c r="D50" s="4"/>
      <c r="E50" s="4"/>
      <c r="F50" s="4"/>
      <c r="G50" s="4"/>
      <c r="H50" s="174"/>
    </row>
    <row r="51" spans="3:8" s="3" customFormat="1" ht="12.75">
      <c r="C51" s="4"/>
      <c r="D51" s="4"/>
      <c r="E51" s="4"/>
      <c r="F51" s="4"/>
      <c r="G51" s="4"/>
      <c r="H51" s="174"/>
    </row>
  </sheetData>
  <sheetProtection/>
  <mergeCells count="5">
    <mergeCell ref="H3:H4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29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6.57421875" style="27" customWidth="1"/>
    <col min="2" max="2" width="14.140625" style="27" customWidth="1"/>
    <col min="3" max="6" width="12.140625" style="27" customWidth="1"/>
    <col min="7" max="7" width="12.421875" style="27" customWidth="1"/>
    <col min="8" max="10" width="12.140625" style="27" customWidth="1"/>
    <col min="11" max="11" width="8.7109375" style="27" customWidth="1"/>
    <col min="12" max="12" width="9.140625" style="27" customWidth="1"/>
    <col min="13" max="14" width="8.8515625" style="27" bestFit="1" customWidth="1"/>
    <col min="15" max="15" width="9.8515625" style="27" bestFit="1" customWidth="1"/>
    <col min="16" max="22" width="9.28125" style="27" customWidth="1"/>
    <col min="23" max="16384" width="9.140625" style="27" customWidth="1"/>
  </cols>
  <sheetData>
    <row r="1" spans="1:11" ht="20.25">
      <c r="A1" s="290" t="s">
        <v>721</v>
      </c>
      <c r="B1" s="290"/>
      <c r="C1" s="290"/>
      <c r="D1" s="290"/>
      <c r="E1" s="280"/>
      <c r="F1" s="280"/>
      <c r="G1" s="280"/>
      <c r="H1" s="280"/>
      <c r="I1" s="286" t="s">
        <v>724</v>
      </c>
      <c r="J1" s="286"/>
      <c r="K1" s="286"/>
    </row>
    <row r="2" spans="1:11" ht="20.25">
      <c r="A2" s="291" t="s">
        <v>729</v>
      </c>
      <c r="B2" s="291"/>
      <c r="C2" s="291"/>
      <c r="D2" s="291"/>
      <c r="E2" s="291"/>
      <c r="F2" s="291"/>
      <c r="G2" s="291"/>
      <c r="H2" s="291"/>
      <c r="I2" s="291"/>
      <c r="J2" s="281"/>
      <c r="K2" s="282"/>
    </row>
    <row r="3" spans="1:11" ht="20.25">
      <c r="A3" s="284" t="s">
        <v>388</v>
      </c>
      <c r="B3" s="284"/>
      <c r="C3" s="284"/>
      <c r="D3" s="284"/>
      <c r="E3" s="281"/>
      <c r="F3" s="281"/>
      <c r="G3" s="281"/>
      <c r="H3" s="281"/>
      <c r="I3" s="281"/>
      <c r="J3" s="281"/>
      <c r="K3" s="283"/>
    </row>
    <row r="4" spans="1:11" ht="53.25" customHeight="1">
      <c r="A4" s="292" t="s">
        <v>728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13.5" thickBot="1">
      <c r="A5" s="277"/>
      <c r="B5" s="34"/>
      <c r="C5" s="34"/>
      <c r="D5" s="26"/>
      <c r="E5" s="34"/>
      <c r="F5" s="34"/>
      <c r="G5" s="34"/>
      <c r="H5" s="34"/>
      <c r="I5" s="34"/>
      <c r="J5" s="34"/>
      <c r="K5" s="26"/>
    </row>
    <row r="6" spans="1:11" ht="45.75" thickBot="1">
      <c r="A6" s="279" t="s">
        <v>725</v>
      </c>
      <c r="B6" s="276" t="s">
        <v>389</v>
      </c>
      <c r="C6" s="80" t="s">
        <v>398</v>
      </c>
      <c r="D6" s="167" t="s">
        <v>390</v>
      </c>
      <c r="E6" s="82" t="s">
        <v>720</v>
      </c>
      <c r="F6" s="82" t="s">
        <v>722</v>
      </c>
      <c r="G6" s="82" t="s">
        <v>689</v>
      </c>
      <c r="H6" s="206" t="s">
        <v>391</v>
      </c>
      <c r="I6" s="207" t="s">
        <v>400</v>
      </c>
      <c r="J6" s="208" t="s">
        <v>401</v>
      </c>
      <c r="K6" s="209" t="s">
        <v>678</v>
      </c>
    </row>
    <row r="7" spans="1:23" ht="15" customHeight="1">
      <c r="A7" s="287" t="s">
        <v>726</v>
      </c>
      <c r="B7" s="274" t="s">
        <v>412</v>
      </c>
      <c r="C7" s="210">
        <f>SUM('41'!H9)</f>
        <v>266000</v>
      </c>
      <c r="D7" s="211">
        <f>SUM('41'!H13+'41'!H47)</f>
        <v>688020</v>
      </c>
      <c r="E7" s="212">
        <f>SUM(C7:D7)</f>
        <v>954020</v>
      </c>
      <c r="F7" s="213">
        <f aca="true" t="shared" si="0" ref="F7:F13">SUM(E7)</f>
        <v>954020</v>
      </c>
      <c r="G7" s="214">
        <f>SUM(C7+D7/2)</f>
        <v>610010</v>
      </c>
      <c r="H7" s="215">
        <f aca="true" t="shared" si="1" ref="H7:H13">SUM(E7:G7)</f>
        <v>2518050</v>
      </c>
      <c r="I7" s="216">
        <f aca="true" t="shared" si="2" ref="I7:I13">SUM(H7*K7)</f>
        <v>0</v>
      </c>
      <c r="J7" s="217">
        <f aca="true" t="shared" si="3" ref="J7:J13">SUM(I7*1.21)</f>
        <v>0</v>
      </c>
      <c r="K7" s="218"/>
      <c r="M7" s="205"/>
      <c r="N7" s="205"/>
      <c r="O7" s="158"/>
      <c r="P7" s="55"/>
      <c r="Q7" s="159"/>
      <c r="R7" s="159"/>
      <c r="S7" s="159"/>
      <c r="T7" s="160"/>
      <c r="U7" s="159"/>
      <c r="V7" s="159"/>
      <c r="W7" s="159"/>
    </row>
    <row r="8" spans="1:23" ht="15" customHeight="1">
      <c r="A8" s="288"/>
      <c r="B8" s="270" t="s">
        <v>466</v>
      </c>
      <c r="C8" s="219">
        <f>SUM('42'!H7)</f>
        <v>165800</v>
      </c>
      <c r="D8" s="220">
        <f>SUM('42'!H11+'42'!H50)</f>
        <v>891900</v>
      </c>
      <c r="E8" s="221">
        <f aca="true" t="shared" si="4" ref="E8:E13">SUM(C8:D8)</f>
        <v>1057700</v>
      </c>
      <c r="F8" s="222">
        <f t="shared" si="0"/>
        <v>1057700</v>
      </c>
      <c r="G8" s="223">
        <f aca="true" t="shared" si="5" ref="G8:G13">SUM(C8)+D8/2</f>
        <v>611750</v>
      </c>
      <c r="H8" s="224">
        <f t="shared" si="1"/>
        <v>2727150</v>
      </c>
      <c r="I8" s="225">
        <f t="shared" si="2"/>
        <v>0</v>
      </c>
      <c r="J8" s="226">
        <f t="shared" si="3"/>
        <v>0</v>
      </c>
      <c r="K8" s="227"/>
      <c r="M8" s="205"/>
      <c r="N8" s="205"/>
      <c r="O8" s="161"/>
      <c r="P8" s="54"/>
      <c r="Q8" s="162"/>
      <c r="R8" s="162"/>
      <c r="S8" s="159"/>
      <c r="U8" s="162"/>
      <c r="V8" s="162"/>
      <c r="W8" s="159"/>
    </row>
    <row r="9" spans="1:23" ht="15" customHeight="1">
      <c r="A9" s="288"/>
      <c r="B9" s="270" t="s">
        <v>108</v>
      </c>
      <c r="C9" s="219">
        <f>SUM('43'!H7)</f>
        <v>146200</v>
      </c>
      <c r="D9" s="220">
        <f>SUM('43'!H11+'43'!H50)</f>
        <v>538575</v>
      </c>
      <c r="E9" s="221">
        <f t="shared" si="4"/>
        <v>684775</v>
      </c>
      <c r="F9" s="222">
        <f t="shared" si="0"/>
        <v>684775</v>
      </c>
      <c r="G9" s="223">
        <f t="shared" si="5"/>
        <v>415487.5</v>
      </c>
      <c r="H9" s="224">
        <f t="shared" si="1"/>
        <v>1785037.5</v>
      </c>
      <c r="I9" s="225">
        <f t="shared" si="2"/>
        <v>0</v>
      </c>
      <c r="J9" s="226">
        <f t="shared" si="3"/>
        <v>0</v>
      </c>
      <c r="K9" s="227"/>
      <c r="M9" s="205"/>
      <c r="N9" s="205"/>
      <c r="O9" s="161"/>
      <c r="P9" s="54"/>
      <c r="Q9" s="162"/>
      <c r="R9" s="162"/>
      <c r="S9" s="159"/>
      <c r="U9" s="162"/>
      <c r="V9" s="162"/>
      <c r="W9" s="159"/>
    </row>
    <row r="10" spans="1:23" ht="15" customHeight="1">
      <c r="A10" s="288"/>
      <c r="B10" s="270" t="s">
        <v>107</v>
      </c>
      <c r="C10" s="219">
        <f>SUM('44'!H7)</f>
        <v>33000</v>
      </c>
      <c r="D10" s="220">
        <f>SUM('44'!H15+'44'!H55)</f>
        <v>633695</v>
      </c>
      <c r="E10" s="221">
        <f t="shared" si="4"/>
        <v>666695</v>
      </c>
      <c r="F10" s="222">
        <f t="shared" si="0"/>
        <v>666695</v>
      </c>
      <c r="G10" s="223">
        <f t="shared" si="5"/>
        <v>349847.5</v>
      </c>
      <c r="H10" s="224">
        <f t="shared" si="1"/>
        <v>1683237.5</v>
      </c>
      <c r="I10" s="225">
        <f t="shared" si="2"/>
        <v>0</v>
      </c>
      <c r="J10" s="226">
        <f t="shared" si="3"/>
        <v>0</v>
      </c>
      <c r="K10" s="227"/>
      <c r="M10" s="205"/>
      <c r="N10" s="205"/>
      <c r="O10" s="161"/>
      <c r="P10" s="54"/>
      <c r="Q10" s="162"/>
      <c r="R10" s="162"/>
      <c r="S10" s="159"/>
      <c r="U10" s="162"/>
      <c r="V10" s="162"/>
      <c r="W10" s="159"/>
    </row>
    <row r="11" spans="1:14" ht="15" customHeight="1">
      <c r="A11" s="288"/>
      <c r="B11" s="271" t="s">
        <v>182</v>
      </c>
      <c r="C11" s="219">
        <f>SUM('45'!H8)</f>
        <v>341500</v>
      </c>
      <c r="D11" s="220">
        <f>SUM('45'!H14+'45'!H60)</f>
        <v>919522</v>
      </c>
      <c r="E11" s="221">
        <f t="shared" si="4"/>
        <v>1261022</v>
      </c>
      <c r="F11" s="222">
        <f t="shared" si="0"/>
        <v>1261022</v>
      </c>
      <c r="G11" s="223">
        <f t="shared" si="5"/>
        <v>801261</v>
      </c>
      <c r="H11" s="224">
        <f t="shared" si="1"/>
        <v>3323305</v>
      </c>
      <c r="I11" s="225">
        <f t="shared" si="2"/>
        <v>0</v>
      </c>
      <c r="J11" s="226">
        <f t="shared" si="3"/>
        <v>0</v>
      </c>
      <c r="K11" s="227"/>
      <c r="M11" s="205"/>
      <c r="N11" s="205"/>
    </row>
    <row r="12" spans="1:14" ht="15" customHeight="1">
      <c r="A12" s="288"/>
      <c r="B12" s="270" t="s">
        <v>273</v>
      </c>
      <c r="C12" s="219">
        <f>SUM('46'!H8)</f>
        <v>143800</v>
      </c>
      <c r="D12" s="220">
        <f>SUM('46'!H12+'46'!H33)</f>
        <v>345573.64218677697</v>
      </c>
      <c r="E12" s="221">
        <f t="shared" si="4"/>
        <v>489373.64218677697</v>
      </c>
      <c r="F12" s="222">
        <f t="shared" si="0"/>
        <v>489373.64218677697</v>
      </c>
      <c r="G12" s="223">
        <f t="shared" si="5"/>
        <v>316586.8210933885</v>
      </c>
      <c r="H12" s="224">
        <f t="shared" si="1"/>
        <v>1295334.1054669423</v>
      </c>
      <c r="I12" s="225">
        <f t="shared" si="2"/>
        <v>0</v>
      </c>
      <c r="J12" s="226">
        <f t="shared" si="3"/>
        <v>0</v>
      </c>
      <c r="K12" s="227"/>
      <c r="M12" s="205"/>
      <c r="N12" s="205"/>
    </row>
    <row r="13" spans="1:14" ht="15" customHeight="1" thickBot="1">
      <c r="A13" s="288"/>
      <c r="B13" s="272" t="s">
        <v>323</v>
      </c>
      <c r="C13" s="228">
        <f>SUM('47'!H7)</f>
        <v>183300</v>
      </c>
      <c r="D13" s="229">
        <f>SUM('47'!H12+'47'!H30)</f>
        <v>430800</v>
      </c>
      <c r="E13" s="230">
        <f t="shared" si="4"/>
        <v>614100</v>
      </c>
      <c r="F13" s="231">
        <f t="shared" si="0"/>
        <v>614100</v>
      </c>
      <c r="G13" s="232">
        <f t="shared" si="5"/>
        <v>398700</v>
      </c>
      <c r="H13" s="233">
        <f t="shared" si="1"/>
        <v>1626900</v>
      </c>
      <c r="I13" s="234">
        <f t="shared" si="2"/>
        <v>0</v>
      </c>
      <c r="J13" s="235">
        <f t="shared" si="3"/>
        <v>0</v>
      </c>
      <c r="K13" s="236"/>
      <c r="M13" s="205"/>
      <c r="N13" s="205"/>
    </row>
    <row r="14" spans="1:12" ht="15" customHeight="1" thickBot="1">
      <c r="A14" s="289"/>
      <c r="B14" s="275" t="s">
        <v>392</v>
      </c>
      <c r="C14" s="237">
        <f aca="true" t="shared" si="6" ref="C14:J14">SUM(C7:C13)</f>
        <v>1279600</v>
      </c>
      <c r="D14" s="238">
        <f t="shared" si="6"/>
        <v>4448085.642186777</v>
      </c>
      <c r="E14" s="239">
        <f t="shared" si="6"/>
        <v>5727685.642186777</v>
      </c>
      <c r="F14" s="239">
        <f t="shared" si="6"/>
        <v>5727685.642186777</v>
      </c>
      <c r="G14" s="240">
        <f t="shared" si="6"/>
        <v>3503642.8210933884</v>
      </c>
      <c r="H14" s="241">
        <f t="shared" si="6"/>
        <v>14959014.105466943</v>
      </c>
      <c r="I14" s="242">
        <f t="shared" si="6"/>
        <v>0</v>
      </c>
      <c r="J14" s="243">
        <f t="shared" si="6"/>
        <v>0</v>
      </c>
      <c r="K14" s="244"/>
      <c r="L14" s="163"/>
    </row>
    <row r="15" spans="1:12" ht="15" customHeight="1">
      <c r="A15" s="287" t="s">
        <v>727</v>
      </c>
      <c r="B15" s="268" t="s">
        <v>357</v>
      </c>
      <c r="C15" s="210">
        <f>SUM('81'!H8)</f>
        <v>124000</v>
      </c>
      <c r="D15" s="211">
        <f>SUM('81'!H10+'81'!H34)</f>
        <v>452235</v>
      </c>
      <c r="E15" s="212">
        <f aca="true" t="shared" si="7" ref="E15:E20">SUM(C15:D15)</f>
        <v>576235</v>
      </c>
      <c r="F15" s="213">
        <f aca="true" t="shared" si="8" ref="F15:F20">SUM(E15)</f>
        <v>576235</v>
      </c>
      <c r="G15" s="245">
        <f aca="true" t="shared" si="9" ref="G15:G20">SUM(C15)+D15/2</f>
        <v>350117.5</v>
      </c>
      <c r="H15" s="246">
        <f aca="true" t="shared" si="10" ref="H15:H20">SUM(E15:G15)</f>
        <v>1502587.5</v>
      </c>
      <c r="I15" s="216">
        <f aca="true" t="shared" si="11" ref="I15:I20">SUM(H15*K15)</f>
        <v>0</v>
      </c>
      <c r="J15" s="247">
        <f aca="true" t="shared" si="12" ref="J15:J20">SUM(I15*1.21)</f>
        <v>0</v>
      </c>
      <c r="K15" s="218"/>
      <c r="L15" s="163"/>
    </row>
    <row r="16" spans="1:12" ht="15" customHeight="1">
      <c r="A16" s="288"/>
      <c r="B16" s="269" t="s">
        <v>679</v>
      </c>
      <c r="C16" s="219">
        <v>0</v>
      </c>
      <c r="D16" s="220">
        <f>SUM('84'!H5)</f>
        <v>93400</v>
      </c>
      <c r="E16" s="221">
        <f t="shared" si="7"/>
        <v>93400</v>
      </c>
      <c r="F16" s="222">
        <f t="shared" si="8"/>
        <v>93400</v>
      </c>
      <c r="G16" s="248">
        <f t="shared" si="9"/>
        <v>46700</v>
      </c>
      <c r="H16" s="249">
        <f t="shared" si="10"/>
        <v>233500</v>
      </c>
      <c r="I16" s="225">
        <f t="shared" si="11"/>
        <v>0</v>
      </c>
      <c r="J16" s="250">
        <f t="shared" si="12"/>
        <v>0</v>
      </c>
      <c r="K16" s="227"/>
      <c r="L16" s="163"/>
    </row>
    <row r="17" spans="1:12" ht="15" customHeight="1">
      <c r="A17" s="288"/>
      <c r="B17" s="270" t="s">
        <v>393</v>
      </c>
      <c r="C17" s="219">
        <f>SUM('85'!H6)</f>
        <v>120000</v>
      </c>
      <c r="D17" s="220">
        <f>SUM('85'!H12+'85'!H33)</f>
        <v>690093</v>
      </c>
      <c r="E17" s="221">
        <f t="shared" si="7"/>
        <v>810093</v>
      </c>
      <c r="F17" s="222">
        <f t="shared" si="8"/>
        <v>810093</v>
      </c>
      <c r="G17" s="248">
        <f t="shared" si="9"/>
        <v>465046.5</v>
      </c>
      <c r="H17" s="249">
        <f t="shared" si="10"/>
        <v>2085232.5</v>
      </c>
      <c r="I17" s="225">
        <f t="shared" si="11"/>
        <v>0</v>
      </c>
      <c r="J17" s="250">
        <f t="shared" si="12"/>
        <v>0</v>
      </c>
      <c r="K17" s="227"/>
      <c r="L17" s="163"/>
    </row>
    <row r="18" spans="1:12" ht="15" customHeight="1">
      <c r="A18" s="288"/>
      <c r="B18" s="270" t="s">
        <v>405</v>
      </c>
      <c r="C18" s="219">
        <f>SUM('86'!H8)</f>
        <v>285002</v>
      </c>
      <c r="D18" s="220">
        <v>0</v>
      </c>
      <c r="E18" s="221">
        <f t="shared" si="7"/>
        <v>285002</v>
      </c>
      <c r="F18" s="222">
        <f t="shared" si="8"/>
        <v>285002</v>
      </c>
      <c r="G18" s="248">
        <f t="shared" si="9"/>
        <v>285002</v>
      </c>
      <c r="H18" s="249">
        <f t="shared" si="10"/>
        <v>855006</v>
      </c>
      <c r="I18" s="225">
        <f t="shared" si="11"/>
        <v>0</v>
      </c>
      <c r="J18" s="250">
        <f t="shared" si="12"/>
        <v>0</v>
      </c>
      <c r="K18" s="227"/>
      <c r="L18" s="163"/>
    </row>
    <row r="19" spans="1:12" ht="15" customHeight="1">
      <c r="A19" s="288"/>
      <c r="B19" s="271" t="s">
        <v>403</v>
      </c>
      <c r="C19" s="219">
        <f>SUM('87'!H7)</f>
        <v>131000</v>
      </c>
      <c r="D19" s="220">
        <f>SUM('87'!H11+'87'!H25)</f>
        <v>425800</v>
      </c>
      <c r="E19" s="221">
        <f t="shared" si="7"/>
        <v>556800</v>
      </c>
      <c r="F19" s="222">
        <f t="shared" si="8"/>
        <v>556800</v>
      </c>
      <c r="G19" s="248">
        <f t="shared" si="9"/>
        <v>343900</v>
      </c>
      <c r="H19" s="249">
        <f t="shared" si="10"/>
        <v>1457500</v>
      </c>
      <c r="I19" s="225">
        <f t="shared" si="11"/>
        <v>0</v>
      </c>
      <c r="J19" s="250">
        <f t="shared" si="12"/>
        <v>0</v>
      </c>
      <c r="K19" s="227"/>
      <c r="L19" s="163"/>
    </row>
    <row r="20" spans="1:12" ht="15" customHeight="1" thickBot="1">
      <c r="A20" s="288"/>
      <c r="B20" s="272" t="s">
        <v>404</v>
      </c>
      <c r="C20" s="228">
        <f>SUM('88'!H5)</f>
        <v>299500</v>
      </c>
      <c r="D20" s="229">
        <v>0</v>
      </c>
      <c r="E20" s="230">
        <f t="shared" si="7"/>
        <v>299500</v>
      </c>
      <c r="F20" s="231">
        <f t="shared" si="8"/>
        <v>299500</v>
      </c>
      <c r="G20" s="251">
        <f t="shared" si="9"/>
        <v>299500</v>
      </c>
      <c r="H20" s="252">
        <f t="shared" si="10"/>
        <v>898500</v>
      </c>
      <c r="I20" s="234">
        <f t="shared" si="11"/>
        <v>0</v>
      </c>
      <c r="J20" s="253">
        <f t="shared" si="12"/>
        <v>0</v>
      </c>
      <c r="K20" s="236"/>
      <c r="L20" s="163"/>
    </row>
    <row r="21" spans="1:12" ht="15" customHeight="1" thickBot="1">
      <c r="A21" s="289"/>
      <c r="B21" s="273" t="s">
        <v>394</v>
      </c>
      <c r="C21" s="254">
        <f aca="true" t="shared" si="13" ref="C21:J21">SUM(C15:C20)</f>
        <v>959502</v>
      </c>
      <c r="D21" s="238">
        <f t="shared" si="13"/>
        <v>1661528</v>
      </c>
      <c r="E21" s="255">
        <f t="shared" si="13"/>
        <v>2621030</v>
      </c>
      <c r="F21" s="255">
        <f t="shared" si="13"/>
        <v>2621030</v>
      </c>
      <c r="G21" s="256">
        <f t="shared" si="13"/>
        <v>1790266</v>
      </c>
      <c r="H21" s="257">
        <f t="shared" si="13"/>
        <v>7032326</v>
      </c>
      <c r="I21" s="242">
        <f t="shared" si="13"/>
        <v>0</v>
      </c>
      <c r="J21" s="243">
        <f t="shared" si="13"/>
        <v>0</v>
      </c>
      <c r="K21" s="71"/>
      <c r="L21" s="163"/>
    </row>
    <row r="22" spans="1:12" ht="15" customHeight="1" thickBot="1">
      <c r="A22" s="278"/>
      <c r="B22" s="258" t="s">
        <v>395</v>
      </c>
      <c r="C22" s="259">
        <f aca="true" t="shared" si="14" ref="C22:J22">SUM(C14+C21)</f>
        <v>2239102</v>
      </c>
      <c r="D22" s="260">
        <f t="shared" si="14"/>
        <v>6109613.642186777</v>
      </c>
      <c r="E22" s="239">
        <f t="shared" si="14"/>
        <v>8348715.642186777</v>
      </c>
      <c r="F22" s="239">
        <f t="shared" si="14"/>
        <v>8348715.642186777</v>
      </c>
      <c r="G22" s="240">
        <f t="shared" si="14"/>
        <v>5293908.821093388</v>
      </c>
      <c r="H22" s="261">
        <f t="shared" si="14"/>
        <v>21991340.105466943</v>
      </c>
      <c r="I22" s="263">
        <f t="shared" si="14"/>
        <v>0</v>
      </c>
      <c r="J22" s="262">
        <f t="shared" si="14"/>
        <v>0</v>
      </c>
      <c r="K22" s="71"/>
      <c r="L22" s="163"/>
    </row>
    <row r="23" spans="2:11" ht="15" customHeight="1">
      <c r="B23" s="43"/>
      <c r="C23" s="43"/>
      <c r="D23" s="44"/>
      <c r="E23" s="45"/>
      <c r="K23" s="28"/>
    </row>
    <row r="24" spans="2:11" ht="15" customHeight="1">
      <c r="B24" s="111" t="s">
        <v>402</v>
      </c>
      <c r="C24" s="107"/>
      <c r="D24" s="108"/>
      <c r="E24" s="109"/>
      <c r="F24" s="110"/>
      <c r="G24" s="110"/>
      <c r="H24" s="110"/>
      <c r="I24" s="48"/>
      <c r="J24" s="48"/>
      <c r="K24" s="49"/>
    </row>
    <row r="25" spans="2:11" ht="15" customHeight="1">
      <c r="B25" s="46"/>
      <c r="C25" s="46"/>
      <c r="D25" s="44"/>
      <c r="E25" s="47"/>
      <c r="F25" s="48"/>
      <c r="G25" s="48"/>
      <c r="H25" s="48"/>
      <c r="I25" s="48"/>
      <c r="J25" s="48"/>
      <c r="K25" s="49"/>
    </row>
    <row r="26" spans="2:11" ht="18">
      <c r="B26" s="50"/>
      <c r="C26" s="50"/>
      <c r="D26" s="285" t="s">
        <v>723</v>
      </c>
      <c r="E26" s="285"/>
      <c r="F26" s="285"/>
      <c r="G26" s="285"/>
      <c r="H26" s="285"/>
      <c r="I26" s="285"/>
      <c r="J26" s="48"/>
      <c r="K26" s="49"/>
    </row>
    <row r="27" spans="2:11" ht="13.5" customHeight="1">
      <c r="B27" s="46"/>
      <c r="C27" s="46"/>
      <c r="D27" s="44"/>
      <c r="E27" s="45"/>
      <c r="K27" s="28"/>
    </row>
    <row r="28" spans="2:11" ht="13.5" customHeight="1">
      <c r="B28" s="51" t="s">
        <v>731</v>
      </c>
      <c r="C28" s="51"/>
      <c r="D28" s="52"/>
      <c r="E28" s="45"/>
      <c r="J28" s="54"/>
      <c r="K28" s="28"/>
    </row>
    <row r="29" spans="2:11" ht="13.5" customHeight="1">
      <c r="B29" s="53" t="s">
        <v>397</v>
      </c>
      <c r="C29" s="53"/>
      <c r="D29" s="52"/>
      <c r="K29" s="28"/>
    </row>
  </sheetData>
  <sheetProtection/>
  <mergeCells count="7">
    <mergeCell ref="D26:I26"/>
    <mergeCell ref="I1:K1"/>
    <mergeCell ref="A7:A14"/>
    <mergeCell ref="A15:A21"/>
    <mergeCell ref="A1:D1"/>
    <mergeCell ref="A2:I2"/>
    <mergeCell ref="A4:K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125" customWidth="1"/>
    <col min="8" max="8" width="11.7109375" style="132" customWidth="1"/>
  </cols>
  <sheetData>
    <row r="1" spans="1:8" ht="12.75" customHeight="1">
      <c r="A1" s="133"/>
      <c r="B1" s="133"/>
      <c r="C1" s="134"/>
      <c r="D1" s="134"/>
      <c r="E1" s="134"/>
      <c r="F1" s="134"/>
      <c r="G1" s="135"/>
      <c r="H1" s="136"/>
    </row>
    <row r="2" ht="18">
      <c r="A2" s="1" t="s">
        <v>730</v>
      </c>
    </row>
    <row r="3" spans="1:8" ht="12.75" customHeight="1">
      <c r="A3" s="297" t="s">
        <v>406</v>
      </c>
      <c r="B3" s="298" t="s">
        <v>407</v>
      </c>
      <c r="C3" s="299" t="s">
        <v>408</v>
      </c>
      <c r="D3" s="299"/>
      <c r="E3" s="300" t="s">
        <v>411</v>
      </c>
      <c r="F3" s="10" t="s">
        <v>540</v>
      </c>
      <c r="G3" s="10" t="s">
        <v>541</v>
      </c>
      <c r="H3" s="294" t="s">
        <v>681</v>
      </c>
    </row>
    <row r="4" spans="1:8" ht="12.75">
      <c r="A4" s="297"/>
      <c r="B4" s="298"/>
      <c r="C4" s="10" t="s">
        <v>409</v>
      </c>
      <c r="D4" s="10" t="s">
        <v>410</v>
      </c>
      <c r="E4" s="300"/>
      <c r="F4" s="10" t="s">
        <v>291</v>
      </c>
      <c r="G4" s="10" t="s">
        <v>291</v>
      </c>
      <c r="H4" s="294"/>
    </row>
    <row r="5" spans="1:8" ht="12.75">
      <c r="A5" s="23" t="s">
        <v>361</v>
      </c>
      <c r="B5" s="23" t="s">
        <v>362</v>
      </c>
      <c r="C5" s="10">
        <v>22.652</v>
      </c>
      <c r="D5" s="10">
        <v>41.957</v>
      </c>
      <c r="E5" s="10">
        <f>D5-C5</f>
        <v>19.305</v>
      </c>
      <c r="F5" s="10"/>
      <c r="G5" s="10"/>
      <c r="H5" s="138">
        <v>148000</v>
      </c>
    </row>
    <row r="6" spans="1:8" ht="12.75">
      <c r="A6" s="23" t="s">
        <v>363</v>
      </c>
      <c r="B6" s="23" t="s">
        <v>364</v>
      </c>
      <c r="C6" s="10">
        <v>51.511</v>
      </c>
      <c r="D6" s="10">
        <v>69.739</v>
      </c>
      <c r="E6" s="10">
        <f>D6-C6</f>
        <v>18.228</v>
      </c>
      <c r="F6" s="10"/>
      <c r="G6" s="10"/>
      <c r="H6" s="138">
        <v>112200</v>
      </c>
    </row>
    <row r="7" spans="1:8" ht="12.75">
      <c r="A7" s="16" t="s">
        <v>365</v>
      </c>
      <c r="B7" s="16" t="s">
        <v>366</v>
      </c>
      <c r="C7" s="140">
        <v>51.213</v>
      </c>
      <c r="D7" s="140">
        <v>52.233</v>
      </c>
      <c r="E7" s="140">
        <f>D7-C7</f>
        <v>1.019999999999996</v>
      </c>
      <c r="F7" s="10"/>
      <c r="G7" s="10"/>
      <c r="H7" s="138">
        <v>5500</v>
      </c>
    </row>
    <row r="8" spans="1:8" ht="12.75">
      <c r="A8" s="16" t="s">
        <v>367</v>
      </c>
      <c r="B8" s="16" t="s">
        <v>368</v>
      </c>
      <c r="C8" s="140">
        <v>0</v>
      </c>
      <c r="D8" s="140">
        <v>0</v>
      </c>
      <c r="E8" s="140">
        <v>0.056</v>
      </c>
      <c r="F8" s="10"/>
      <c r="G8" s="10"/>
      <c r="H8" s="138">
        <v>300</v>
      </c>
    </row>
    <row r="9" spans="1:8" ht="12.75">
      <c r="A9" s="295" t="s">
        <v>369</v>
      </c>
      <c r="B9" s="295"/>
      <c r="C9" s="295"/>
      <c r="D9" s="295"/>
      <c r="E9" s="12">
        <f>SUM(E5:E8)</f>
        <v>38.608999999999995</v>
      </c>
      <c r="F9" s="12"/>
      <c r="G9" s="12">
        <f>SUM(G5:G8)</f>
        <v>0</v>
      </c>
      <c r="H9" s="139">
        <f>SUM(H5:H8)</f>
        <v>266000</v>
      </c>
    </row>
    <row r="10" spans="1:8" ht="12.75">
      <c r="A10" s="23" t="s">
        <v>417</v>
      </c>
      <c r="B10" s="23" t="s">
        <v>418</v>
      </c>
      <c r="C10" s="10">
        <v>61.564</v>
      </c>
      <c r="D10" s="10">
        <v>67.313</v>
      </c>
      <c r="E10" s="10">
        <f>ABS(D10-C10)</f>
        <v>5.749000000000002</v>
      </c>
      <c r="F10" s="10">
        <v>1.509</v>
      </c>
      <c r="G10" s="140">
        <f>E10-F10</f>
        <v>4.240000000000002</v>
      </c>
      <c r="H10" s="138">
        <v>45900</v>
      </c>
    </row>
    <row r="11" spans="1:8" ht="12.75">
      <c r="A11" s="16" t="s">
        <v>414</v>
      </c>
      <c r="B11" s="16" t="s">
        <v>421</v>
      </c>
      <c r="C11" s="140">
        <v>16.479</v>
      </c>
      <c r="D11" s="140">
        <v>28.295</v>
      </c>
      <c r="E11" s="140">
        <f>ABS(D11-C11)</f>
        <v>11.816000000000003</v>
      </c>
      <c r="F11" s="140">
        <v>4.763</v>
      </c>
      <c r="G11" s="140">
        <f>E11-F11</f>
        <v>7.053000000000003</v>
      </c>
      <c r="H11" s="138">
        <v>71990</v>
      </c>
    </row>
    <row r="12" spans="1:8" ht="12.75">
      <c r="A12" s="16" t="s">
        <v>415</v>
      </c>
      <c r="B12" s="16" t="s">
        <v>416</v>
      </c>
      <c r="C12" s="140">
        <v>0</v>
      </c>
      <c r="D12" s="140">
        <v>9.013</v>
      </c>
      <c r="E12" s="140">
        <f>ABS(D12-C12)</f>
        <v>9.013</v>
      </c>
      <c r="F12" s="140">
        <v>4.234</v>
      </c>
      <c r="G12" s="140">
        <f>E12-F12</f>
        <v>4.779</v>
      </c>
      <c r="H12" s="138">
        <v>52930</v>
      </c>
    </row>
    <row r="13" spans="1:8" ht="12.75">
      <c r="A13" s="296" t="s">
        <v>15</v>
      </c>
      <c r="B13" s="296"/>
      <c r="C13" s="296"/>
      <c r="D13" s="296"/>
      <c r="E13" s="15">
        <f>SUM(E10:E12)</f>
        <v>26.578000000000003</v>
      </c>
      <c r="F13" s="15">
        <f>SUM(F10:F12)</f>
        <v>10.506</v>
      </c>
      <c r="G13" s="15">
        <f>SUM(G10:G12)</f>
        <v>16.072000000000003</v>
      </c>
      <c r="H13" s="139">
        <f>SUM(H10:H12)</f>
        <v>170820</v>
      </c>
    </row>
    <row r="14" spans="1:8" ht="12.75">
      <c r="A14" s="16" t="s">
        <v>454</v>
      </c>
      <c r="B14" s="16" t="s">
        <v>514</v>
      </c>
      <c r="C14" s="140">
        <v>4.366</v>
      </c>
      <c r="D14" s="140">
        <v>7.699</v>
      </c>
      <c r="E14" s="140">
        <f aca="true" t="shared" si="0" ref="E14:E28">ABS(D14-C14)</f>
        <v>3.333</v>
      </c>
      <c r="F14" s="140">
        <v>0.825</v>
      </c>
      <c r="G14" s="140">
        <f aca="true" t="shared" si="1" ref="G14:G43">E14-F14</f>
        <v>2.508</v>
      </c>
      <c r="H14" s="138">
        <v>23560</v>
      </c>
    </row>
    <row r="15" spans="1:8" ht="12.75">
      <c r="A15" s="16" t="s">
        <v>456</v>
      </c>
      <c r="B15" s="16" t="s">
        <v>515</v>
      </c>
      <c r="C15" s="140">
        <v>0</v>
      </c>
      <c r="D15" s="140">
        <v>1.543</v>
      </c>
      <c r="E15" s="140">
        <f t="shared" si="0"/>
        <v>1.543</v>
      </c>
      <c r="F15" s="140">
        <v>0.209</v>
      </c>
      <c r="G15" s="140">
        <f t="shared" si="1"/>
        <v>1.3339999999999999</v>
      </c>
      <c r="H15" s="138">
        <v>9880</v>
      </c>
    </row>
    <row r="16" spans="1:8" ht="12.75">
      <c r="A16" s="16" t="s">
        <v>455</v>
      </c>
      <c r="B16" s="16" t="s">
        <v>516</v>
      </c>
      <c r="C16" s="140">
        <v>0</v>
      </c>
      <c r="D16" s="140">
        <v>2.408</v>
      </c>
      <c r="E16" s="140">
        <f t="shared" si="0"/>
        <v>2.408</v>
      </c>
      <c r="F16" s="140">
        <v>0.745</v>
      </c>
      <c r="G16" s="140">
        <f t="shared" si="1"/>
        <v>1.6629999999999998</v>
      </c>
      <c r="H16" s="138">
        <v>12920</v>
      </c>
    </row>
    <row r="17" spans="1:8" ht="12.75">
      <c r="A17" s="16" t="s">
        <v>428</v>
      </c>
      <c r="B17" s="16" t="s">
        <v>517</v>
      </c>
      <c r="C17" s="140">
        <v>0</v>
      </c>
      <c r="D17" s="140">
        <v>4.16</v>
      </c>
      <c r="E17" s="140">
        <f t="shared" si="0"/>
        <v>4.16</v>
      </c>
      <c r="F17" s="140">
        <v>0.858</v>
      </c>
      <c r="G17" s="140">
        <f t="shared" si="1"/>
        <v>3.302</v>
      </c>
      <c r="H17" s="138">
        <v>21480</v>
      </c>
    </row>
    <row r="18" spans="1:8" ht="12.75">
      <c r="A18" s="16" t="s">
        <v>429</v>
      </c>
      <c r="B18" s="16" t="s">
        <v>518</v>
      </c>
      <c r="C18" s="140">
        <v>0</v>
      </c>
      <c r="D18" s="140">
        <v>4.058</v>
      </c>
      <c r="E18" s="140">
        <f t="shared" si="0"/>
        <v>4.058</v>
      </c>
      <c r="F18" s="140">
        <v>0.624</v>
      </c>
      <c r="G18" s="140">
        <f t="shared" si="1"/>
        <v>3.4339999999999997</v>
      </c>
      <c r="H18" s="138">
        <v>14800</v>
      </c>
    </row>
    <row r="19" spans="1:8" ht="12.75">
      <c r="A19" s="16" t="s">
        <v>430</v>
      </c>
      <c r="B19" s="16" t="s">
        <v>519</v>
      </c>
      <c r="C19" s="140">
        <v>0</v>
      </c>
      <c r="D19" s="140">
        <v>1.17</v>
      </c>
      <c r="E19" s="140">
        <f t="shared" si="0"/>
        <v>1.17</v>
      </c>
      <c r="F19" s="140">
        <v>0.452</v>
      </c>
      <c r="G19" s="140">
        <f t="shared" si="1"/>
        <v>0.718</v>
      </c>
      <c r="H19" s="138">
        <v>5184</v>
      </c>
    </row>
    <row r="20" spans="1:8" ht="12.75">
      <c r="A20" s="16" t="s">
        <v>431</v>
      </c>
      <c r="B20" s="16" t="s">
        <v>432</v>
      </c>
      <c r="C20" s="140">
        <v>0</v>
      </c>
      <c r="D20" s="140">
        <v>5.431</v>
      </c>
      <c r="E20" s="140">
        <f t="shared" si="0"/>
        <v>5.431</v>
      </c>
      <c r="F20" s="140">
        <v>1.301</v>
      </c>
      <c r="G20" s="140">
        <f t="shared" si="1"/>
        <v>4.13</v>
      </c>
      <c r="H20" s="138">
        <v>25500</v>
      </c>
    </row>
    <row r="21" spans="1:8" ht="12.75">
      <c r="A21" s="16" t="s">
        <v>433</v>
      </c>
      <c r="B21" s="16" t="s">
        <v>520</v>
      </c>
      <c r="C21" s="140">
        <v>0</v>
      </c>
      <c r="D21" s="140">
        <v>4.901</v>
      </c>
      <c r="E21" s="140">
        <f t="shared" si="0"/>
        <v>4.901</v>
      </c>
      <c r="F21" s="140">
        <v>1.246</v>
      </c>
      <c r="G21" s="140">
        <f t="shared" si="1"/>
        <v>3.655</v>
      </c>
      <c r="H21" s="138">
        <v>25400</v>
      </c>
    </row>
    <row r="22" spans="1:8" ht="12.75">
      <c r="A22" s="16" t="s">
        <v>427</v>
      </c>
      <c r="B22" s="16" t="s">
        <v>521</v>
      </c>
      <c r="C22" s="140">
        <v>0</v>
      </c>
      <c r="D22" s="140">
        <v>2.057</v>
      </c>
      <c r="E22" s="140">
        <f t="shared" si="0"/>
        <v>2.057</v>
      </c>
      <c r="F22" s="140">
        <v>1.355</v>
      </c>
      <c r="G22" s="140">
        <f t="shared" si="1"/>
        <v>0.702</v>
      </c>
      <c r="H22" s="138">
        <v>3600</v>
      </c>
    </row>
    <row r="23" spans="1:8" ht="12.75">
      <c r="A23" s="16" t="s">
        <v>426</v>
      </c>
      <c r="B23" s="16" t="s">
        <v>522</v>
      </c>
      <c r="C23" s="140">
        <v>0</v>
      </c>
      <c r="D23" s="140">
        <v>1.193</v>
      </c>
      <c r="E23" s="140">
        <f t="shared" si="0"/>
        <v>1.193</v>
      </c>
      <c r="F23" s="140">
        <v>0.24</v>
      </c>
      <c r="G23" s="140">
        <f t="shared" si="1"/>
        <v>0.9530000000000001</v>
      </c>
      <c r="H23" s="138">
        <v>8400</v>
      </c>
    </row>
    <row r="24" spans="1:8" ht="12.75">
      <c r="A24" s="16" t="s">
        <v>465</v>
      </c>
      <c r="B24" s="16" t="s">
        <v>523</v>
      </c>
      <c r="C24" s="140">
        <v>4.627</v>
      </c>
      <c r="D24" s="140">
        <v>5.23</v>
      </c>
      <c r="E24" s="140">
        <f t="shared" si="0"/>
        <v>0.6030000000000006</v>
      </c>
      <c r="F24" s="140">
        <v>0.022</v>
      </c>
      <c r="G24" s="140">
        <f t="shared" si="1"/>
        <v>0.5810000000000006</v>
      </c>
      <c r="H24" s="138">
        <v>4200</v>
      </c>
    </row>
    <row r="25" spans="1:8" ht="12.75">
      <c r="A25" s="16" t="s">
        <v>462</v>
      </c>
      <c r="B25" s="16" t="s">
        <v>524</v>
      </c>
      <c r="C25" s="140">
        <v>0</v>
      </c>
      <c r="D25" s="140">
        <v>2.9</v>
      </c>
      <c r="E25" s="140">
        <f t="shared" si="0"/>
        <v>2.9</v>
      </c>
      <c r="F25" s="140">
        <v>0.261</v>
      </c>
      <c r="G25" s="140">
        <f t="shared" si="1"/>
        <v>2.639</v>
      </c>
      <c r="H25" s="138">
        <v>18612</v>
      </c>
    </row>
    <row r="26" spans="1:8" ht="12.75">
      <c r="A26" s="16" t="s">
        <v>460</v>
      </c>
      <c r="B26" s="16" t="s">
        <v>525</v>
      </c>
      <c r="C26" s="140">
        <v>0</v>
      </c>
      <c r="D26" s="140">
        <v>2.821</v>
      </c>
      <c r="E26" s="140">
        <f t="shared" si="0"/>
        <v>2.821</v>
      </c>
      <c r="F26" s="140">
        <v>1.526</v>
      </c>
      <c r="G26" s="140">
        <f t="shared" si="1"/>
        <v>1.2950000000000002</v>
      </c>
      <c r="H26" s="138">
        <v>10159</v>
      </c>
    </row>
    <row r="27" spans="1:8" ht="12.75">
      <c r="A27" s="16" t="s">
        <v>461</v>
      </c>
      <c r="B27" s="16" t="s">
        <v>526</v>
      </c>
      <c r="C27" s="140">
        <v>0</v>
      </c>
      <c r="D27" s="140">
        <v>1.886</v>
      </c>
      <c r="E27" s="140">
        <f t="shared" si="0"/>
        <v>1.886</v>
      </c>
      <c r="F27" s="140">
        <v>0.124</v>
      </c>
      <c r="G27" s="140">
        <f t="shared" si="1"/>
        <v>1.762</v>
      </c>
      <c r="H27" s="138">
        <v>12096</v>
      </c>
    </row>
    <row r="28" spans="1:8" ht="12.75">
      <c r="A28" s="16" t="s">
        <v>464</v>
      </c>
      <c r="B28" s="16" t="s">
        <v>527</v>
      </c>
      <c r="C28" s="140">
        <v>3.028</v>
      </c>
      <c r="D28" s="140">
        <v>5.31</v>
      </c>
      <c r="E28" s="140">
        <f t="shared" si="0"/>
        <v>2.2819999999999996</v>
      </c>
      <c r="F28" s="140">
        <v>0.776</v>
      </c>
      <c r="G28" s="140">
        <f t="shared" si="1"/>
        <v>1.5059999999999996</v>
      </c>
      <c r="H28" s="138">
        <v>15200</v>
      </c>
    </row>
    <row r="29" spans="1:8" ht="12.75">
      <c r="A29" s="16" t="s">
        <v>457</v>
      </c>
      <c r="B29" s="16" t="s">
        <v>539</v>
      </c>
      <c r="C29" s="140">
        <v>0</v>
      </c>
      <c r="D29" s="140">
        <v>3.02</v>
      </c>
      <c r="E29" s="140">
        <f aca="true" t="shared" si="2" ref="E29:E46">ABS(D29-C29)</f>
        <v>3.02</v>
      </c>
      <c r="F29" s="140">
        <v>1.2</v>
      </c>
      <c r="G29" s="140">
        <f t="shared" si="1"/>
        <v>1.82</v>
      </c>
      <c r="H29" s="138">
        <v>18400</v>
      </c>
    </row>
    <row r="30" spans="1:8" ht="12.75">
      <c r="A30" s="16" t="s">
        <v>458</v>
      </c>
      <c r="B30" s="16" t="s">
        <v>528</v>
      </c>
      <c r="C30" s="140">
        <v>0</v>
      </c>
      <c r="D30" s="140">
        <v>1.671</v>
      </c>
      <c r="E30" s="140">
        <f t="shared" si="2"/>
        <v>1.671</v>
      </c>
      <c r="F30" s="140">
        <v>0.299</v>
      </c>
      <c r="G30" s="140">
        <f t="shared" si="1"/>
        <v>1.372</v>
      </c>
      <c r="H30" s="138">
        <v>11520</v>
      </c>
    </row>
    <row r="31" spans="1:8" ht="12.75">
      <c r="A31" s="16" t="s">
        <v>459</v>
      </c>
      <c r="B31" s="16" t="s">
        <v>529</v>
      </c>
      <c r="C31" s="140">
        <v>0</v>
      </c>
      <c r="D31" s="140">
        <v>1.406</v>
      </c>
      <c r="E31" s="140">
        <f t="shared" si="2"/>
        <v>1.406</v>
      </c>
      <c r="F31" s="140">
        <v>0.786</v>
      </c>
      <c r="G31" s="140">
        <f t="shared" si="1"/>
        <v>0.6199999999999999</v>
      </c>
      <c r="H31" s="138">
        <v>8800</v>
      </c>
    </row>
    <row r="32" spans="1:8" ht="12.75">
      <c r="A32" s="16" t="s">
        <v>425</v>
      </c>
      <c r="B32" s="16" t="s">
        <v>530</v>
      </c>
      <c r="C32" s="140">
        <v>0</v>
      </c>
      <c r="D32" s="140">
        <v>5.875</v>
      </c>
      <c r="E32" s="140">
        <f t="shared" si="2"/>
        <v>5.875</v>
      </c>
      <c r="F32" s="140">
        <v>1.932</v>
      </c>
      <c r="G32" s="140">
        <f t="shared" si="1"/>
        <v>3.943</v>
      </c>
      <c r="H32" s="138">
        <v>28600</v>
      </c>
    </row>
    <row r="33" spans="1:8" ht="12.75">
      <c r="A33" s="16" t="s">
        <v>451</v>
      </c>
      <c r="B33" s="16" t="s">
        <v>531</v>
      </c>
      <c r="C33" s="140">
        <v>0</v>
      </c>
      <c r="D33" s="140">
        <v>2.291</v>
      </c>
      <c r="E33" s="140">
        <f t="shared" si="2"/>
        <v>2.291</v>
      </c>
      <c r="F33" s="140">
        <v>1.265</v>
      </c>
      <c r="G33" s="140">
        <f t="shared" si="1"/>
        <v>1.026</v>
      </c>
      <c r="H33" s="138">
        <v>15400</v>
      </c>
    </row>
    <row r="34" spans="1:8" ht="12.75">
      <c r="A34" s="16" t="s">
        <v>452</v>
      </c>
      <c r="B34" s="16" t="s">
        <v>532</v>
      </c>
      <c r="C34" s="140">
        <v>0</v>
      </c>
      <c r="D34" s="140">
        <v>2.162</v>
      </c>
      <c r="E34" s="140">
        <f t="shared" si="2"/>
        <v>2.162</v>
      </c>
      <c r="F34" s="140">
        <v>0.701</v>
      </c>
      <c r="G34" s="140">
        <f t="shared" si="1"/>
        <v>1.4609999999999999</v>
      </c>
      <c r="H34" s="138">
        <v>14400</v>
      </c>
    </row>
    <row r="35" spans="1:8" ht="12.75">
      <c r="A35" s="16" t="s">
        <v>440</v>
      </c>
      <c r="B35" s="16" t="s">
        <v>533</v>
      </c>
      <c r="C35" s="140">
        <v>0</v>
      </c>
      <c r="D35" s="140">
        <v>1.855</v>
      </c>
      <c r="E35" s="140">
        <f t="shared" si="2"/>
        <v>1.855</v>
      </c>
      <c r="F35" s="140">
        <v>0</v>
      </c>
      <c r="G35" s="140">
        <f t="shared" si="1"/>
        <v>1.855</v>
      </c>
      <c r="H35" s="138">
        <v>15200</v>
      </c>
    </row>
    <row r="36" spans="1:8" ht="12.75">
      <c r="A36" s="16" t="s">
        <v>445</v>
      </c>
      <c r="B36" s="16" t="s">
        <v>534</v>
      </c>
      <c r="C36" s="140">
        <v>0</v>
      </c>
      <c r="D36" s="140">
        <v>4.761</v>
      </c>
      <c r="E36" s="140">
        <f t="shared" si="2"/>
        <v>4.761</v>
      </c>
      <c r="F36" s="140">
        <v>1.113</v>
      </c>
      <c r="G36" s="140">
        <f t="shared" si="1"/>
        <v>3.648</v>
      </c>
      <c r="H36" s="138">
        <v>29395</v>
      </c>
    </row>
    <row r="37" spans="1:8" ht="12.75">
      <c r="A37" s="16" t="s">
        <v>447</v>
      </c>
      <c r="B37" s="16" t="s">
        <v>535</v>
      </c>
      <c r="C37" s="140">
        <v>0</v>
      </c>
      <c r="D37" s="140">
        <v>2.639</v>
      </c>
      <c r="E37" s="140">
        <f t="shared" si="2"/>
        <v>2.639</v>
      </c>
      <c r="F37" s="140">
        <v>0</v>
      </c>
      <c r="G37" s="140">
        <f t="shared" si="1"/>
        <v>2.639</v>
      </c>
      <c r="H37" s="138">
        <v>18800</v>
      </c>
    </row>
    <row r="38" spans="1:8" ht="12.75">
      <c r="A38" s="16" t="s">
        <v>437</v>
      </c>
      <c r="B38" s="16" t="s">
        <v>536</v>
      </c>
      <c r="C38" s="140">
        <v>0</v>
      </c>
      <c r="D38" s="140">
        <v>5.206</v>
      </c>
      <c r="E38" s="140">
        <f t="shared" si="2"/>
        <v>5.206</v>
      </c>
      <c r="F38" s="140">
        <v>2.819</v>
      </c>
      <c r="G38" s="140">
        <f t="shared" si="1"/>
        <v>2.3870000000000005</v>
      </c>
      <c r="H38" s="138">
        <v>24600</v>
      </c>
    </row>
    <row r="39" spans="1:8" ht="12.75">
      <c r="A39" s="16" t="s">
        <v>438</v>
      </c>
      <c r="B39" s="16" t="s">
        <v>537</v>
      </c>
      <c r="C39" s="140">
        <v>0</v>
      </c>
      <c r="D39" s="140">
        <v>1.847</v>
      </c>
      <c r="E39" s="140">
        <f t="shared" si="2"/>
        <v>1.847</v>
      </c>
      <c r="F39" s="140">
        <v>1.021</v>
      </c>
      <c r="G39" s="140">
        <f t="shared" si="1"/>
        <v>0.8260000000000001</v>
      </c>
      <c r="H39" s="138">
        <v>9600</v>
      </c>
    </row>
    <row r="40" spans="1:8" ht="12.75">
      <c r="A40" s="16" t="s">
        <v>442</v>
      </c>
      <c r="B40" s="16" t="s">
        <v>443</v>
      </c>
      <c r="C40" s="140">
        <v>0</v>
      </c>
      <c r="D40" s="140">
        <v>1.168</v>
      </c>
      <c r="E40" s="140">
        <f t="shared" si="2"/>
        <v>1.168</v>
      </c>
      <c r="F40" s="140">
        <v>0.04</v>
      </c>
      <c r="G40" s="140">
        <f t="shared" si="1"/>
        <v>1.128</v>
      </c>
      <c r="H40" s="138">
        <v>8800</v>
      </c>
    </row>
    <row r="41" spans="1:8" ht="12.75">
      <c r="A41" s="16" t="s">
        <v>448</v>
      </c>
      <c r="B41" s="16" t="s">
        <v>7</v>
      </c>
      <c r="C41" s="140">
        <v>0</v>
      </c>
      <c r="D41" s="140">
        <v>6.848</v>
      </c>
      <c r="E41" s="140">
        <f t="shared" si="2"/>
        <v>6.848</v>
      </c>
      <c r="F41" s="140">
        <v>2.61</v>
      </c>
      <c r="G41" s="140">
        <f t="shared" si="1"/>
        <v>4.2379999999999995</v>
      </c>
      <c r="H41" s="138">
        <v>32100</v>
      </c>
    </row>
    <row r="42" spans="1:8" ht="12.75">
      <c r="A42" s="16" t="s">
        <v>450</v>
      </c>
      <c r="B42" s="16" t="s">
        <v>8</v>
      </c>
      <c r="C42" s="140">
        <v>0</v>
      </c>
      <c r="D42" s="140">
        <v>1.222</v>
      </c>
      <c r="E42" s="140">
        <f t="shared" si="2"/>
        <v>1.222</v>
      </c>
      <c r="F42" s="140">
        <v>0</v>
      </c>
      <c r="G42" s="140">
        <f t="shared" si="1"/>
        <v>1.222</v>
      </c>
      <c r="H42" s="138">
        <v>9600</v>
      </c>
    </row>
    <row r="43" spans="1:8" ht="12.75">
      <c r="A43" s="16" t="s">
        <v>453</v>
      </c>
      <c r="B43" s="16" t="s">
        <v>9</v>
      </c>
      <c r="C43" s="140">
        <v>0</v>
      </c>
      <c r="D43" s="140">
        <v>1.131</v>
      </c>
      <c r="E43" s="140">
        <f t="shared" si="2"/>
        <v>1.131</v>
      </c>
      <c r="F43" s="140">
        <v>0</v>
      </c>
      <c r="G43" s="140">
        <f t="shared" si="1"/>
        <v>1.131</v>
      </c>
      <c r="H43" s="138">
        <v>8800</v>
      </c>
    </row>
    <row r="44" spans="1:8" ht="12.75">
      <c r="A44" s="16" t="s">
        <v>439</v>
      </c>
      <c r="B44" s="16" t="s">
        <v>358</v>
      </c>
      <c r="C44" s="140">
        <v>0</v>
      </c>
      <c r="D44" s="140">
        <v>3.905</v>
      </c>
      <c r="E44" s="140">
        <f t="shared" si="2"/>
        <v>3.905</v>
      </c>
      <c r="F44" s="140">
        <v>0.948</v>
      </c>
      <c r="G44" s="140">
        <f>E44-F44</f>
        <v>2.957</v>
      </c>
      <c r="H44" s="138">
        <v>29254</v>
      </c>
    </row>
    <row r="45" spans="1:8" ht="12.75">
      <c r="A45" s="16" t="s">
        <v>446</v>
      </c>
      <c r="B45" s="16" t="s">
        <v>10</v>
      </c>
      <c r="C45" s="140">
        <v>0</v>
      </c>
      <c r="D45" s="140">
        <v>2.211</v>
      </c>
      <c r="E45" s="140">
        <f t="shared" si="2"/>
        <v>2.211</v>
      </c>
      <c r="F45" s="140">
        <v>0.736</v>
      </c>
      <c r="G45" s="140">
        <f>E45-F45</f>
        <v>1.4749999999999999</v>
      </c>
      <c r="H45" s="138">
        <v>9000</v>
      </c>
    </row>
    <row r="46" spans="1:8" ht="12.75">
      <c r="A46" s="16" t="s">
        <v>449</v>
      </c>
      <c r="B46" s="16" t="s">
        <v>11</v>
      </c>
      <c r="C46" s="140">
        <v>0</v>
      </c>
      <c r="D46" s="140">
        <v>2.746</v>
      </c>
      <c r="E46" s="140">
        <f t="shared" si="2"/>
        <v>2.746</v>
      </c>
      <c r="F46" s="140">
        <v>0.676</v>
      </c>
      <c r="G46" s="140">
        <f>E46-F46</f>
        <v>2.07</v>
      </c>
      <c r="H46" s="138">
        <v>13940</v>
      </c>
    </row>
    <row r="47" spans="1:8" ht="12.75">
      <c r="A47" s="296" t="s">
        <v>49</v>
      </c>
      <c r="B47" s="296"/>
      <c r="C47" s="296"/>
      <c r="D47" s="296"/>
      <c r="E47" s="15">
        <f>SUM(E14:E46)</f>
        <v>92.71</v>
      </c>
      <c r="F47" s="15">
        <f>SUM(F14:F46)</f>
        <v>26.709999999999997</v>
      </c>
      <c r="G47" s="15">
        <f>SUM(G14:G46)</f>
        <v>66</v>
      </c>
      <c r="H47" s="139">
        <f>SUM(H14:H46)</f>
        <v>517200</v>
      </c>
    </row>
    <row r="48" ht="12.75">
      <c r="H48" s="168"/>
    </row>
    <row r="49" spans="1:8" s="3" customFormat="1" ht="12.75">
      <c r="A49" s="169" t="s">
        <v>383</v>
      </c>
      <c r="B49" s="141"/>
      <c r="C49" s="24"/>
      <c r="D49" s="24"/>
      <c r="E49" s="8"/>
      <c r="F49" s="8"/>
      <c r="G49" s="8"/>
      <c r="H49" s="164">
        <f>SUM(H47,H13,H9)</f>
        <v>954020</v>
      </c>
    </row>
  </sheetData>
  <sheetProtection/>
  <mergeCells count="8">
    <mergeCell ref="H3:H4"/>
    <mergeCell ref="A9:D9"/>
    <mergeCell ref="A13:D13"/>
    <mergeCell ref="A47:D47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57421875" style="2" customWidth="1"/>
    <col min="6" max="7" width="11.57421875" style="9" customWidth="1"/>
    <col min="8" max="8" width="11.57421875" style="130" customWidth="1"/>
  </cols>
  <sheetData>
    <row r="1" spans="1:4" ht="12.75">
      <c r="A1" s="3"/>
      <c r="B1" s="3"/>
      <c r="C1" s="4"/>
      <c r="D1" s="4"/>
    </row>
    <row r="2" ht="18">
      <c r="A2" s="1" t="s">
        <v>680</v>
      </c>
    </row>
    <row r="3" spans="1:8" ht="12.75" customHeight="1">
      <c r="A3" s="301" t="s">
        <v>406</v>
      </c>
      <c r="B3" s="302" t="s">
        <v>407</v>
      </c>
      <c r="C3" s="303" t="s">
        <v>408</v>
      </c>
      <c r="D3" s="303"/>
      <c r="E3" s="304" t="s">
        <v>411</v>
      </c>
      <c r="F3" s="18" t="s">
        <v>290</v>
      </c>
      <c r="G3" s="18" t="s">
        <v>292</v>
      </c>
      <c r="H3" s="294" t="s">
        <v>681</v>
      </c>
    </row>
    <row r="4" spans="1:8" ht="12.75">
      <c r="A4" s="301"/>
      <c r="B4" s="302"/>
      <c r="C4" s="18" t="s">
        <v>409</v>
      </c>
      <c r="D4" s="18" t="s">
        <v>410</v>
      </c>
      <c r="E4" s="304"/>
      <c r="F4" s="18" t="s">
        <v>291</v>
      </c>
      <c r="G4" s="18" t="s">
        <v>291</v>
      </c>
      <c r="H4" s="294"/>
    </row>
    <row r="5" spans="1:8" ht="12.75">
      <c r="A5" s="11" t="s">
        <v>361</v>
      </c>
      <c r="B5" s="11" t="s">
        <v>370</v>
      </c>
      <c r="C5" s="5">
        <v>41.957</v>
      </c>
      <c r="D5" s="5">
        <v>54.106</v>
      </c>
      <c r="E5" s="5">
        <f>D5-C5</f>
        <v>12.149000000000001</v>
      </c>
      <c r="F5" s="18"/>
      <c r="G5" s="18"/>
      <c r="H5" s="126">
        <v>113100</v>
      </c>
    </row>
    <row r="6" spans="1:8" ht="12.75">
      <c r="A6" s="11" t="s">
        <v>371</v>
      </c>
      <c r="B6" s="11" t="s">
        <v>372</v>
      </c>
      <c r="C6" s="5">
        <v>161.762</v>
      </c>
      <c r="D6" s="5">
        <v>170.353</v>
      </c>
      <c r="E6" s="5">
        <f>D6-C6</f>
        <v>8.591000000000008</v>
      </c>
      <c r="F6" s="18"/>
      <c r="G6" s="18"/>
      <c r="H6" s="126">
        <v>52700</v>
      </c>
    </row>
    <row r="7" spans="1:8" ht="12.75">
      <c r="A7" s="295" t="s">
        <v>369</v>
      </c>
      <c r="B7" s="295"/>
      <c r="C7" s="295"/>
      <c r="D7" s="295"/>
      <c r="E7" s="12">
        <f>SUM(E5:E6)</f>
        <v>20.74000000000001</v>
      </c>
      <c r="F7" s="12"/>
      <c r="G7" s="12">
        <f>SUM(G5:G6)</f>
        <v>0</v>
      </c>
      <c r="H7" s="127">
        <f>SUM(H5:H6)</f>
        <v>165800</v>
      </c>
    </row>
    <row r="8" spans="1:8" ht="12.75">
      <c r="A8" s="19" t="s">
        <v>467</v>
      </c>
      <c r="B8" s="19" t="s">
        <v>12</v>
      </c>
      <c r="C8" s="13">
        <v>20.523</v>
      </c>
      <c r="D8" s="13">
        <v>37.612</v>
      </c>
      <c r="E8" s="13">
        <f>D8-C8</f>
        <v>17.089000000000002</v>
      </c>
      <c r="F8" s="20">
        <v>5.807</v>
      </c>
      <c r="G8" s="20">
        <f>E8-F8</f>
        <v>11.282000000000002</v>
      </c>
      <c r="H8" s="138">
        <v>85100</v>
      </c>
    </row>
    <row r="9" spans="1:8" ht="12.75">
      <c r="A9" s="19" t="s">
        <v>469</v>
      </c>
      <c r="B9" s="19" t="s">
        <v>13</v>
      </c>
      <c r="C9" s="13">
        <v>0</v>
      </c>
      <c r="D9" s="13">
        <v>12.454</v>
      </c>
      <c r="E9" s="21" t="s">
        <v>359</v>
      </c>
      <c r="F9" s="21">
        <v>2.728</v>
      </c>
      <c r="G9" s="21" t="s">
        <v>360</v>
      </c>
      <c r="H9" s="138">
        <v>79900</v>
      </c>
    </row>
    <row r="10" spans="1:8" ht="12.75">
      <c r="A10" s="19" t="s">
        <v>415</v>
      </c>
      <c r="B10" s="19" t="s">
        <v>14</v>
      </c>
      <c r="C10" s="20">
        <v>9.13</v>
      </c>
      <c r="D10" s="20">
        <v>31.258</v>
      </c>
      <c r="E10" s="13">
        <f>D10-C10</f>
        <v>22.128</v>
      </c>
      <c r="F10" s="20">
        <v>8.844</v>
      </c>
      <c r="G10" s="20">
        <f>E10-F10</f>
        <v>13.284</v>
      </c>
      <c r="H10" s="138">
        <v>106200</v>
      </c>
    </row>
    <row r="11" spans="1:8" ht="12.75">
      <c r="A11" s="296" t="s">
        <v>15</v>
      </c>
      <c r="B11" s="296"/>
      <c r="C11" s="296"/>
      <c r="D11" s="296"/>
      <c r="E11" s="15">
        <f>SUM(E8:E10)</f>
        <v>39.217</v>
      </c>
      <c r="F11" s="15">
        <f>SUM(F8:F10)</f>
        <v>17.378999999999998</v>
      </c>
      <c r="G11" s="15">
        <f>SUM(G8:G10)</f>
        <v>24.566000000000003</v>
      </c>
      <c r="H11" s="127">
        <f>SUM(H8:H10)</f>
        <v>271200</v>
      </c>
    </row>
    <row r="12" spans="1:8" ht="12.75">
      <c r="A12" s="19" t="s">
        <v>506</v>
      </c>
      <c r="B12" s="19" t="s">
        <v>16</v>
      </c>
      <c r="C12" s="20">
        <v>0</v>
      </c>
      <c r="D12" s="20">
        <v>0.865</v>
      </c>
      <c r="E12" s="13">
        <f aca="true" t="shared" si="0" ref="E12:E45">D12-C12</f>
        <v>0.865</v>
      </c>
      <c r="F12" s="20">
        <v>0</v>
      </c>
      <c r="G12" s="20">
        <f aca="true" t="shared" si="1" ref="G12:G45">E12-F12</f>
        <v>0.865</v>
      </c>
      <c r="H12" s="138">
        <v>7200</v>
      </c>
    </row>
    <row r="13" spans="1:8" ht="12.75">
      <c r="A13" s="19" t="s">
        <v>489</v>
      </c>
      <c r="B13" s="19" t="s">
        <v>17</v>
      </c>
      <c r="C13" s="20">
        <v>0</v>
      </c>
      <c r="D13" s="20">
        <v>3.078</v>
      </c>
      <c r="E13" s="13">
        <f t="shared" si="0"/>
        <v>3.078</v>
      </c>
      <c r="F13" s="20">
        <v>0.555</v>
      </c>
      <c r="G13" s="20">
        <f t="shared" si="1"/>
        <v>2.5229999999999997</v>
      </c>
      <c r="H13" s="138">
        <v>16800</v>
      </c>
    </row>
    <row r="14" spans="1:8" ht="12.75">
      <c r="A14" s="19" t="s">
        <v>491</v>
      </c>
      <c r="B14" s="19" t="s">
        <v>18</v>
      </c>
      <c r="C14" s="13">
        <v>0</v>
      </c>
      <c r="D14" s="13">
        <v>3.042</v>
      </c>
      <c r="E14" s="13">
        <f t="shared" si="0"/>
        <v>3.042</v>
      </c>
      <c r="F14" s="22">
        <v>1.459</v>
      </c>
      <c r="G14" s="20">
        <f t="shared" si="1"/>
        <v>1.5829999999999997</v>
      </c>
      <c r="H14" s="138">
        <v>12200</v>
      </c>
    </row>
    <row r="15" spans="1:8" ht="12.75">
      <c r="A15" s="19" t="s">
        <v>487</v>
      </c>
      <c r="B15" s="19" t="s">
        <v>19</v>
      </c>
      <c r="C15" s="13">
        <v>0</v>
      </c>
      <c r="D15" s="13">
        <v>2.527</v>
      </c>
      <c r="E15" s="13">
        <f t="shared" si="0"/>
        <v>2.527</v>
      </c>
      <c r="F15" s="20">
        <v>0.585</v>
      </c>
      <c r="G15" s="20">
        <f t="shared" si="1"/>
        <v>1.9420000000000002</v>
      </c>
      <c r="H15" s="138">
        <v>18100</v>
      </c>
    </row>
    <row r="16" spans="1:8" ht="12.75">
      <c r="A16" s="19" t="s">
        <v>470</v>
      </c>
      <c r="B16" s="19" t="s">
        <v>20</v>
      </c>
      <c r="C16" s="13">
        <v>0</v>
      </c>
      <c r="D16" s="13">
        <v>9.738</v>
      </c>
      <c r="E16" s="13">
        <f t="shared" si="0"/>
        <v>9.738</v>
      </c>
      <c r="F16" s="20">
        <v>1.964</v>
      </c>
      <c r="G16" s="20">
        <f t="shared" si="1"/>
        <v>7.773999999999999</v>
      </c>
      <c r="H16" s="126">
        <v>43500</v>
      </c>
    </row>
    <row r="17" spans="1:8" ht="12.75">
      <c r="A17" s="19" t="s">
        <v>471</v>
      </c>
      <c r="B17" s="19" t="s">
        <v>21</v>
      </c>
      <c r="C17" s="13">
        <v>0</v>
      </c>
      <c r="D17" s="13">
        <v>1.731</v>
      </c>
      <c r="E17" s="13">
        <f t="shared" si="0"/>
        <v>1.731</v>
      </c>
      <c r="F17" s="20">
        <v>0.608</v>
      </c>
      <c r="G17" s="20">
        <f t="shared" si="1"/>
        <v>1.1230000000000002</v>
      </c>
      <c r="H17" s="126">
        <v>4300</v>
      </c>
    </row>
    <row r="18" spans="1:8" ht="12.75">
      <c r="A18" s="19" t="s">
        <v>480</v>
      </c>
      <c r="B18" s="19" t="s">
        <v>22</v>
      </c>
      <c r="C18" s="13">
        <v>0</v>
      </c>
      <c r="D18" s="13">
        <v>2.085</v>
      </c>
      <c r="E18" s="13">
        <f t="shared" si="0"/>
        <v>2.085</v>
      </c>
      <c r="F18" s="20">
        <v>0.066</v>
      </c>
      <c r="G18" s="20">
        <f t="shared" si="1"/>
        <v>2.019</v>
      </c>
      <c r="H18" s="126">
        <v>19200</v>
      </c>
    </row>
    <row r="19" spans="1:8" ht="12.75">
      <c r="A19" s="19" t="s">
        <v>479</v>
      </c>
      <c r="B19" s="19" t="s">
        <v>23</v>
      </c>
      <c r="C19" s="13">
        <v>0</v>
      </c>
      <c r="D19" s="13">
        <v>2.774</v>
      </c>
      <c r="E19" s="13">
        <f t="shared" si="0"/>
        <v>2.774</v>
      </c>
      <c r="F19" s="20">
        <v>0</v>
      </c>
      <c r="G19" s="20">
        <f t="shared" si="1"/>
        <v>2.774</v>
      </c>
      <c r="H19" s="126">
        <v>12800</v>
      </c>
    </row>
    <row r="20" spans="1:8" ht="12.75">
      <c r="A20" s="19" t="s">
        <v>475</v>
      </c>
      <c r="B20" s="19" t="s">
        <v>24</v>
      </c>
      <c r="C20" s="13">
        <v>0</v>
      </c>
      <c r="D20" s="13">
        <v>3.419</v>
      </c>
      <c r="E20" s="13">
        <f t="shared" si="0"/>
        <v>3.419</v>
      </c>
      <c r="F20" s="20">
        <v>1.071</v>
      </c>
      <c r="G20" s="20">
        <f t="shared" si="1"/>
        <v>2.348</v>
      </c>
      <c r="H20" s="126">
        <v>6900</v>
      </c>
    </row>
    <row r="21" spans="1:8" ht="12.75">
      <c r="A21" s="19" t="s">
        <v>513</v>
      </c>
      <c r="B21" s="19" t="s">
        <v>25</v>
      </c>
      <c r="C21" s="13">
        <v>10.087</v>
      </c>
      <c r="D21" s="13">
        <v>11.895</v>
      </c>
      <c r="E21" s="13">
        <f t="shared" si="0"/>
        <v>1.8079999999999998</v>
      </c>
      <c r="F21" s="20">
        <v>0.1</v>
      </c>
      <c r="G21" s="20">
        <f t="shared" si="1"/>
        <v>1.7079999999999997</v>
      </c>
      <c r="H21" s="126">
        <v>12000</v>
      </c>
    </row>
    <row r="22" spans="1:8" ht="12.75">
      <c r="A22" s="19" t="s">
        <v>510</v>
      </c>
      <c r="B22" s="19" t="s">
        <v>26</v>
      </c>
      <c r="C22" s="13">
        <v>5.304</v>
      </c>
      <c r="D22" s="13">
        <v>5.863</v>
      </c>
      <c r="E22" s="13">
        <f t="shared" si="0"/>
        <v>0.5590000000000002</v>
      </c>
      <c r="F22" s="20">
        <v>0</v>
      </c>
      <c r="G22" s="20">
        <f t="shared" si="1"/>
        <v>0.5590000000000002</v>
      </c>
      <c r="H22" s="126">
        <v>2000</v>
      </c>
    </row>
    <row r="23" spans="1:8" ht="12.75">
      <c r="A23" s="19" t="s">
        <v>511</v>
      </c>
      <c r="B23" s="19" t="s">
        <v>27</v>
      </c>
      <c r="C23" s="13">
        <v>0</v>
      </c>
      <c r="D23" s="13">
        <v>1.481</v>
      </c>
      <c r="E23" s="13">
        <f t="shared" si="0"/>
        <v>1.481</v>
      </c>
      <c r="F23" s="20">
        <v>0</v>
      </c>
      <c r="G23" s="20">
        <f t="shared" si="1"/>
        <v>1.481</v>
      </c>
      <c r="H23" s="126">
        <v>13000</v>
      </c>
    </row>
    <row r="24" spans="1:8" ht="12.75">
      <c r="A24" s="19" t="s">
        <v>512</v>
      </c>
      <c r="B24" s="19" t="s">
        <v>28</v>
      </c>
      <c r="C24" s="13">
        <v>0.284</v>
      </c>
      <c r="D24" s="13">
        <v>2.674</v>
      </c>
      <c r="E24" s="13">
        <f t="shared" si="0"/>
        <v>2.39</v>
      </c>
      <c r="F24" s="20">
        <v>0.314</v>
      </c>
      <c r="G24" s="20">
        <f t="shared" si="1"/>
        <v>2.076</v>
      </c>
      <c r="H24" s="126">
        <v>17000</v>
      </c>
    </row>
    <row r="25" spans="1:8" ht="12.75">
      <c r="A25" s="19" t="s">
        <v>508</v>
      </c>
      <c r="B25" s="19" t="s">
        <v>29</v>
      </c>
      <c r="C25" s="13">
        <v>3.981</v>
      </c>
      <c r="D25" s="13">
        <v>6.198</v>
      </c>
      <c r="E25" s="13">
        <f t="shared" si="0"/>
        <v>2.2170000000000005</v>
      </c>
      <c r="F25" s="20">
        <v>0.888</v>
      </c>
      <c r="G25" s="20">
        <f t="shared" si="1"/>
        <v>1.3290000000000006</v>
      </c>
      <c r="H25" s="126">
        <v>9500</v>
      </c>
    </row>
    <row r="26" spans="1:8" ht="12.75">
      <c r="A26" s="19" t="s">
        <v>507</v>
      </c>
      <c r="B26" s="19" t="s">
        <v>30</v>
      </c>
      <c r="C26" s="13">
        <v>0</v>
      </c>
      <c r="D26" s="13">
        <v>1.497</v>
      </c>
      <c r="E26" s="13">
        <f t="shared" si="0"/>
        <v>1.497</v>
      </c>
      <c r="F26" s="20">
        <v>0</v>
      </c>
      <c r="G26" s="20">
        <f t="shared" si="1"/>
        <v>1.497</v>
      </c>
      <c r="H26" s="126">
        <v>9100</v>
      </c>
    </row>
    <row r="27" spans="1:8" ht="12.75">
      <c r="A27" s="19" t="s">
        <v>509</v>
      </c>
      <c r="B27" s="19" t="s">
        <v>31</v>
      </c>
      <c r="C27" s="13">
        <v>0</v>
      </c>
      <c r="D27" s="13">
        <v>0.595</v>
      </c>
      <c r="E27" s="13">
        <f t="shared" si="0"/>
        <v>0.595</v>
      </c>
      <c r="F27" s="20">
        <v>0.126</v>
      </c>
      <c r="G27" s="20">
        <f t="shared" si="1"/>
        <v>0.469</v>
      </c>
      <c r="H27" s="126">
        <v>4800</v>
      </c>
    </row>
    <row r="28" spans="1:8" ht="12.75">
      <c r="A28" s="19" t="s">
        <v>502</v>
      </c>
      <c r="B28" s="19" t="s">
        <v>32</v>
      </c>
      <c r="C28" s="13">
        <v>0</v>
      </c>
      <c r="D28" s="13">
        <v>1.382</v>
      </c>
      <c r="E28" s="13">
        <f t="shared" si="0"/>
        <v>1.382</v>
      </c>
      <c r="F28" s="20">
        <v>0.476</v>
      </c>
      <c r="G28" s="20">
        <f t="shared" si="1"/>
        <v>0.9059999999999999</v>
      </c>
      <c r="H28" s="126">
        <v>8700</v>
      </c>
    </row>
    <row r="29" spans="1:8" ht="12.75">
      <c r="A29" s="19" t="s">
        <v>503</v>
      </c>
      <c r="B29" s="19" t="s">
        <v>33</v>
      </c>
      <c r="C29" s="13">
        <v>0</v>
      </c>
      <c r="D29" s="13">
        <v>1.849</v>
      </c>
      <c r="E29" s="13">
        <f t="shared" si="0"/>
        <v>1.849</v>
      </c>
      <c r="F29" s="20">
        <v>0.481</v>
      </c>
      <c r="G29" s="20">
        <f t="shared" si="1"/>
        <v>1.3679999999999999</v>
      </c>
      <c r="H29" s="126">
        <v>10500</v>
      </c>
    </row>
    <row r="30" spans="1:8" ht="12.75">
      <c r="A30" s="19" t="s">
        <v>493</v>
      </c>
      <c r="B30" s="19" t="s">
        <v>34</v>
      </c>
      <c r="C30" s="13">
        <v>0</v>
      </c>
      <c r="D30" s="13">
        <v>4.468</v>
      </c>
      <c r="E30" s="13">
        <f t="shared" si="0"/>
        <v>4.468</v>
      </c>
      <c r="F30" s="20">
        <v>0.437</v>
      </c>
      <c r="G30" s="20">
        <f t="shared" si="1"/>
        <v>4.031</v>
      </c>
      <c r="H30" s="126">
        <v>28000</v>
      </c>
    </row>
    <row r="31" spans="1:8" ht="12.75">
      <c r="A31" s="19" t="s">
        <v>494</v>
      </c>
      <c r="B31" s="19" t="s">
        <v>495</v>
      </c>
      <c r="C31" s="13">
        <v>0</v>
      </c>
      <c r="D31" s="20">
        <v>2.716</v>
      </c>
      <c r="E31" s="13">
        <f t="shared" si="0"/>
        <v>2.716</v>
      </c>
      <c r="F31" s="20">
        <v>0.539</v>
      </c>
      <c r="G31" s="20">
        <f t="shared" si="1"/>
        <v>2.177</v>
      </c>
      <c r="H31" s="126">
        <v>12000</v>
      </c>
    </row>
    <row r="32" spans="1:8" ht="12.75">
      <c r="A32" s="19" t="s">
        <v>496</v>
      </c>
      <c r="B32" s="19" t="s">
        <v>35</v>
      </c>
      <c r="C32" s="13">
        <v>0</v>
      </c>
      <c r="D32" s="20">
        <v>5.978</v>
      </c>
      <c r="E32" s="13">
        <f t="shared" si="0"/>
        <v>5.978</v>
      </c>
      <c r="F32" s="20">
        <v>1.83</v>
      </c>
      <c r="G32" s="20">
        <f t="shared" si="1"/>
        <v>4.148</v>
      </c>
      <c r="H32" s="126">
        <v>26000</v>
      </c>
    </row>
    <row r="33" spans="1:8" ht="12.75">
      <c r="A33" s="19" t="s">
        <v>497</v>
      </c>
      <c r="B33" s="19" t="s">
        <v>36</v>
      </c>
      <c r="C33" s="13">
        <v>0</v>
      </c>
      <c r="D33" s="20">
        <v>5.016</v>
      </c>
      <c r="E33" s="13">
        <f t="shared" si="0"/>
        <v>5.016</v>
      </c>
      <c r="F33" s="20">
        <v>0.426</v>
      </c>
      <c r="G33" s="20">
        <f t="shared" si="1"/>
        <v>4.59</v>
      </c>
      <c r="H33" s="126">
        <v>38400</v>
      </c>
    </row>
    <row r="34" spans="1:8" ht="12.75">
      <c r="A34" s="19" t="s">
        <v>498</v>
      </c>
      <c r="B34" s="19" t="s">
        <v>37</v>
      </c>
      <c r="C34" s="13">
        <v>0</v>
      </c>
      <c r="D34" s="20">
        <v>1.823</v>
      </c>
      <c r="E34" s="13">
        <f t="shared" si="0"/>
        <v>1.823</v>
      </c>
      <c r="F34" s="20">
        <v>0.425</v>
      </c>
      <c r="G34" s="20">
        <f t="shared" si="1"/>
        <v>1.398</v>
      </c>
      <c r="H34" s="126">
        <v>12000</v>
      </c>
    </row>
    <row r="35" spans="1:8" ht="12.75">
      <c r="A35" s="19" t="s">
        <v>499</v>
      </c>
      <c r="B35" s="19" t="s">
        <v>500</v>
      </c>
      <c r="C35" s="13">
        <v>0</v>
      </c>
      <c r="D35" s="20">
        <v>4.49</v>
      </c>
      <c r="E35" s="13">
        <f t="shared" si="0"/>
        <v>4.49</v>
      </c>
      <c r="F35" s="20">
        <v>1.536</v>
      </c>
      <c r="G35" s="20">
        <f t="shared" si="1"/>
        <v>2.954</v>
      </c>
      <c r="H35" s="126">
        <v>28500</v>
      </c>
    </row>
    <row r="36" spans="1:8" ht="12.75">
      <c r="A36" s="19" t="s">
        <v>501</v>
      </c>
      <c r="B36" s="19" t="s">
        <v>38</v>
      </c>
      <c r="C36" s="13">
        <v>0</v>
      </c>
      <c r="D36" s="20">
        <v>3.653</v>
      </c>
      <c r="E36" s="13">
        <f t="shared" si="0"/>
        <v>3.653</v>
      </c>
      <c r="F36" s="20">
        <v>0.508</v>
      </c>
      <c r="G36" s="20">
        <f t="shared" si="1"/>
        <v>3.145</v>
      </c>
      <c r="H36" s="126">
        <v>14400</v>
      </c>
    </row>
    <row r="37" spans="1:8" ht="12.75">
      <c r="A37" s="19" t="s">
        <v>504</v>
      </c>
      <c r="B37" s="19" t="s">
        <v>39</v>
      </c>
      <c r="C37" s="13">
        <v>0</v>
      </c>
      <c r="D37" s="20">
        <v>1.705</v>
      </c>
      <c r="E37" s="13">
        <f t="shared" si="0"/>
        <v>1.705</v>
      </c>
      <c r="F37" s="20">
        <v>0.6</v>
      </c>
      <c r="G37" s="20">
        <f t="shared" si="1"/>
        <v>1.105</v>
      </c>
      <c r="H37" s="126">
        <v>8400</v>
      </c>
    </row>
    <row r="38" spans="1:8" ht="12.75">
      <c r="A38" s="19" t="s">
        <v>505</v>
      </c>
      <c r="B38" s="19" t="s">
        <v>40</v>
      </c>
      <c r="C38" s="13">
        <v>0</v>
      </c>
      <c r="D38" s="20">
        <v>1.941</v>
      </c>
      <c r="E38" s="13">
        <f t="shared" si="0"/>
        <v>1.941</v>
      </c>
      <c r="F38" s="20">
        <v>1.044</v>
      </c>
      <c r="G38" s="20">
        <f t="shared" si="1"/>
        <v>0.897</v>
      </c>
      <c r="H38" s="126">
        <v>6300</v>
      </c>
    </row>
    <row r="39" spans="1:8" ht="12.75">
      <c r="A39" s="19" t="s">
        <v>490</v>
      </c>
      <c r="B39" s="19" t="s">
        <v>41</v>
      </c>
      <c r="C39" s="13">
        <v>0</v>
      </c>
      <c r="D39" s="20">
        <v>9.571</v>
      </c>
      <c r="E39" s="13">
        <f t="shared" si="0"/>
        <v>9.571</v>
      </c>
      <c r="F39" s="20">
        <v>3.278</v>
      </c>
      <c r="G39" s="20">
        <f t="shared" si="1"/>
        <v>6.292999999999999</v>
      </c>
      <c r="H39" s="126">
        <v>57200</v>
      </c>
    </row>
    <row r="40" spans="1:8" ht="12.75">
      <c r="A40" s="19" t="s">
        <v>492</v>
      </c>
      <c r="B40" s="19" t="s">
        <v>42</v>
      </c>
      <c r="C40" s="13">
        <v>0</v>
      </c>
      <c r="D40" s="20">
        <v>4.386</v>
      </c>
      <c r="E40" s="13">
        <f t="shared" si="0"/>
        <v>4.386</v>
      </c>
      <c r="F40" s="20">
        <v>1.613</v>
      </c>
      <c r="G40" s="20">
        <f t="shared" si="1"/>
        <v>2.773</v>
      </c>
      <c r="H40" s="126">
        <v>23100</v>
      </c>
    </row>
    <row r="41" spans="1:8" ht="12.75">
      <c r="A41" s="19" t="s">
        <v>477</v>
      </c>
      <c r="B41" s="19" t="s">
        <v>478</v>
      </c>
      <c r="C41" s="13">
        <v>0</v>
      </c>
      <c r="D41" s="20">
        <v>1.387</v>
      </c>
      <c r="E41" s="13">
        <f t="shared" si="0"/>
        <v>1.387</v>
      </c>
      <c r="F41" s="20">
        <v>0.125</v>
      </c>
      <c r="G41" s="20">
        <f t="shared" si="1"/>
        <v>1.262</v>
      </c>
      <c r="H41" s="126">
        <v>6200</v>
      </c>
    </row>
    <row r="42" spans="1:8" ht="12.75">
      <c r="A42" s="19" t="s">
        <v>485</v>
      </c>
      <c r="B42" s="19" t="s">
        <v>181</v>
      </c>
      <c r="C42" s="13">
        <v>5.26</v>
      </c>
      <c r="D42" s="20">
        <v>11.158</v>
      </c>
      <c r="E42" s="13">
        <f t="shared" si="0"/>
        <v>5.898</v>
      </c>
      <c r="F42" s="20">
        <v>1.65</v>
      </c>
      <c r="G42" s="20">
        <f t="shared" si="1"/>
        <v>4.247999999999999</v>
      </c>
      <c r="H42" s="138">
        <v>26800</v>
      </c>
    </row>
    <row r="43" spans="1:8" ht="12.75">
      <c r="A43" s="19" t="s">
        <v>486</v>
      </c>
      <c r="B43" s="19" t="s">
        <v>43</v>
      </c>
      <c r="C43" s="13">
        <v>1.904</v>
      </c>
      <c r="D43" s="20">
        <v>3.199</v>
      </c>
      <c r="E43" s="13">
        <f t="shared" si="0"/>
        <v>1.295</v>
      </c>
      <c r="F43" s="20">
        <v>0.317</v>
      </c>
      <c r="G43" s="20">
        <f t="shared" si="1"/>
        <v>0.978</v>
      </c>
      <c r="H43" s="138">
        <v>8300</v>
      </c>
    </row>
    <row r="44" spans="1:8" ht="12.75">
      <c r="A44" s="19" t="s">
        <v>484</v>
      </c>
      <c r="B44" s="19" t="s">
        <v>44</v>
      </c>
      <c r="C44" s="13">
        <v>0</v>
      </c>
      <c r="D44" s="20">
        <v>2.376</v>
      </c>
      <c r="E44" s="13">
        <f t="shared" si="0"/>
        <v>2.376</v>
      </c>
      <c r="F44" s="20">
        <v>0.717</v>
      </c>
      <c r="G44" s="20">
        <f t="shared" si="1"/>
        <v>1.6589999999999998</v>
      </c>
      <c r="H44" s="138">
        <v>6500</v>
      </c>
    </row>
    <row r="45" spans="1:8" ht="12.75">
      <c r="A45" s="19" t="s">
        <v>483</v>
      </c>
      <c r="B45" s="19" t="s">
        <v>45</v>
      </c>
      <c r="C45" s="13">
        <v>0</v>
      </c>
      <c r="D45" s="20">
        <v>1.863</v>
      </c>
      <c r="E45" s="13">
        <f t="shared" si="0"/>
        <v>1.863</v>
      </c>
      <c r="F45" s="20">
        <v>0.925</v>
      </c>
      <c r="G45" s="20">
        <f t="shared" si="1"/>
        <v>0.938</v>
      </c>
      <c r="H45" s="138">
        <v>5000</v>
      </c>
    </row>
    <row r="46" spans="1:8" ht="12.75">
      <c r="A46" s="19" t="s">
        <v>481</v>
      </c>
      <c r="B46" s="19" t="s">
        <v>46</v>
      </c>
      <c r="C46" s="13">
        <v>0</v>
      </c>
      <c r="D46" s="13">
        <v>4.478</v>
      </c>
      <c r="E46" s="13">
        <f>D46-C46</f>
        <v>4.478</v>
      </c>
      <c r="F46" s="20">
        <v>2.041</v>
      </c>
      <c r="G46" s="20">
        <f>E46-F46</f>
        <v>2.437</v>
      </c>
      <c r="H46" s="126">
        <v>16900</v>
      </c>
    </row>
    <row r="47" spans="1:8" ht="12.75">
      <c r="A47" s="19" t="s">
        <v>472</v>
      </c>
      <c r="B47" s="19" t="s">
        <v>473</v>
      </c>
      <c r="C47" s="13">
        <v>0</v>
      </c>
      <c r="D47" s="13">
        <v>4.311</v>
      </c>
      <c r="E47" s="13">
        <f>D47-C47</f>
        <v>4.311</v>
      </c>
      <c r="F47" s="20">
        <v>0.998</v>
      </c>
      <c r="G47" s="20">
        <f>E47-F47</f>
        <v>3.3129999999999997</v>
      </c>
      <c r="H47" s="126">
        <v>26300</v>
      </c>
    </row>
    <row r="48" spans="1:8" ht="12.75">
      <c r="A48" s="19" t="s">
        <v>474</v>
      </c>
      <c r="B48" s="19" t="s">
        <v>47</v>
      </c>
      <c r="C48" s="13">
        <v>0</v>
      </c>
      <c r="D48" s="13">
        <v>4.829</v>
      </c>
      <c r="E48" s="13">
        <f>D48-C48</f>
        <v>4.829</v>
      </c>
      <c r="F48" s="20">
        <v>0.405</v>
      </c>
      <c r="G48" s="20">
        <f>E48-F48</f>
        <v>4.4239999999999995</v>
      </c>
      <c r="H48" s="126">
        <v>24800</v>
      </c>
    </row>
    <row r="49" spans="1:8" ht="12.75">
      <c r="A49" s="19" t="s">
        <v>476</v>
      </c>
      <c r="B49" s="19" t="s">
        <v>48</v>
      </c>
      <c r="C49" s="13">
        <v>0</v>
      </c>
      <c r="D49" s="13">
        <v>4.624</v>
      </c>
      <c r="E49" s="13">
        <f>D49-C49</f>
        <v>4.624</v>
      </c>
      <c r="F49" s="20">
        <v>0.553</v>
      </c>
      <c r="G49" s="20">
        <f>E49-F49</f>
        <v>4.071</v>
      </c>
      <c r="H49" s="126">
        <v>18000</v>
      </c>
    </row>
    <row r="50" spans="1:8" ht="12.75">
      <c r="A50" s="296" t="s">
        <v>49</v>
      </c>
      <c r="B50" s="296"/>
      <c r="C50" s="296"/>
      <c r="D50" s="296"/>
      <c r="E50" s="12">
        <f>SUM(E12:E49)</f>
        <v>119.84499999999998</v>
      </c>
      <c r="F50" s="12">
        <f>SUM(F12:F49)</f>
        <v>28.659999999999997</v>
      </c>
      <c r="G50" s="12">
        <f>SUM(G12:G49)</f>
        <v>91.185</v>
      </c>
      <c r="H50" s="139">
        <f>SUM(H12:H49)</f>
        <v>620700</v>
      </c>
    </row>
    <row r="51" ht="12.75">
      <c r="H51" s="170"/>
    </row>
    <row r="52" spans="1:8" s="3" customFormat="1" ht="12.75">
      <c r="A52" s="169" t="s">
        <v>383</v>
      </c>
      <c r="B52" s="141"/>
      <c r="C52" s="24"/>
      <c r="D52" s="24"/>
      <c r="E52" s="8"/>
      <c r="F52" s="8"/>
      <c r="G52" s="8"/>
      <c r="H52" s="164">
        <f>SUM(H50,H11,H7)</f>
        <v>1057700</v>
      </c>
    </row>
  </sheetData>
  <sheetProtection selectLockedCells="1" selectUnlockedCells="1"/>
  <mergeCells count="8">
    <mergeCell ref="H3:H4"/>
    <mergeCell ref="A7:D7"/>
    <mergeCell ref="A11:D11"/>
    <mergeCell ref="A50:D5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9" customWidth="1"/>
  </cols>
  <sheetData>
    <row r="1" spans="3:8" s="3" customFormat="1" ht="12.75">
      <c r="C1" s="4"/>
      <c r="D1" s="4"/>
      <c r="E1" s="4"/>
      <c r="F1" s="4"/>
      <c r="G1" s="4"/>
      <c r="H1" s="171"/>
    </row>
    <row r="2" spans="1:8" s="3" customFormat="1" ht="18">
      <c r="A2" s="172" t="s">
        <v>682</v>
      </c>
      <c r="C2" s="4"/>
      <c r="D2" s="4"/>
      <c r="E2" s="4"/>
      <c r="F2" s="4"/>
      <c r="G2" s="4"/>
      <c r="H2" s="171"/>
    </row>
    <row r="3" spans="1:8" s="3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4" t="s">
        <v>373</v>
      </c>
      <c r="B5" s="14" t="s">
        <v>374</v>
      </c>
      <c r="C5" s="13">
        <v>145.296</v>
      </c>
      <c r="D5" s="13">
        <v>161.762</v>
      </c>
      <c r="E5" s="13">
        <f>D5-C5</f>
        <v>16.466000000000008</v>
      </c>
      <c r="F5" s="20"/>
      <c r="G5" s="20"/>
      <c r="H5" s="138">
        <v>99900</v>
      </c>
    </row>
    <row r="6" spans="1:8" s="3" customFormat="1" ht="12.75">
      <c r="A6" s="14" t="s">
        <v>363</v>
      </c>
      <c r="B6" s="14" t="s">
        <v>375</v>
      </c>
      <c r="C6" s="13">
        <v>69.739</v>
      </c>
      <c r="D6" s="13">
        <v>78.251</v>
      </c>
      <c r="E6" s="13">
        <f>D6-C6</f>
        <v>8.512</v>
      </c>
      <c r="F6" s="20"/>
      <c r="G6" s="20"/>
      <c r="H6" s="138">
        <v>46300</v>
      </c>
    </row>
    <row r="7" spans="1:8" s="3" customFormat="1" ht="12.75">
      <c r="A7" s="296" t="s">
        <v>369</v>
      </c>
      <c r="B7" s="296"/>
      <c r="C7" s="296"/>
      <c r="D7" s="296"/>
      <c r="E7" s="15">
        <f>SUM(E5:E6)</f>
        <v>24.97800000000001</v>
      </c>
      <c r="F7" s="15">
        <f>SUM(F5:F6)</f>
        <v>0</v>
      </c>
      <c r="G7" s="15">
        <f>SUM(G5:G6)</f>
        <v>0</v>
      </c>
      <c r="H7" s="139">
        <f>SUM(H5:H6)</f>
        <v>146200</v>
      </c>
    </row>
    <row r="8" spans="1:8" s="3" customFormat="1" ht="12.75">
      <c r="A8" s="19" t="s">
        <v>111</v>
      </c>
      <c r="B8" s="19" t="s">
        <v>112</v>
      </c>
      <c r="C8" s="13">
        <v>0</v>
      </c>
      <c r="D8" s="13">
        <v>5.607</v>
      </c>
      <c r="E8" s="13">
        <f>D8-C8</f>
        <v>5.607</v>
      </c>
      <c r="F8" s="13">
        <v>2.04</v>
      </c>
      <c r="G8" s="13">
        <f>E8-F8</f>
        <v>3.567</v>
      </c>
      <c r="H8" s="138">
        <v>20160</v>
      </c>
    </row>
    <row r="9" spans="1:8" s="3" customFormat="1" ht="12.75">
      <c r="A9" s="19" t="s">
        <v>417</v>
      </c>
      <c r="B9" s="19" t="s">
        <v>109</v>
      </c>
      <c r="C9" s="13">
        <v>67.313</v>
      </c>
      <c r="D9" s="13">
        <v>78.471</v>
      </c>
      <c r="E9" s="13">
        <f>D9-C9</f>
        <v>11.158000000000001</v>
      </c>
      <c r="F9" s="13">
        <v>3.038</v>
      </c>
      <c r="G9" s="13">
        <f>E9-F9</f>
        <v>8.120000000000001</v>
      </c>
      <c r="H9" s="138">
        <v>39693</v>
      </c>
    </row>
    <row r="10" spans="1:8" s="3" customFormat="1" ht="12.75">
      <c r="A10" s="19" t="s">
        <v>414</v>
      </c>
      <c r="B10" s="19" t="s">
        <v>110</v>
      </c>
      <c r="C10" s="13">
        <v>0</v>
      </c>
      <c r="D10" s="13">
        <v>16.479</v>
      </c>
      <c r="E10" s="13">
        <f>D10-C10</f>
        <v>16.479</v>
      </c>
      <c r="F10" s="13">
        <v>6.716</v>
      </c>
      <c r="G10" s="13">
        <f>E10-F10</f>
        <v>9.762999999999998</v>
      </c>
      <c r="H10" s="138">
        <v>53224</v>
      </c>
    </row>
    <row r="11" spans="1:8" s="3" customFormat="1" ht="12.75">
      <c r="A11" s="296" t="s">
        <v>345</v>
      </c>
      <c r="B11" s="296"/>
      <c r="C11" s="296"/>
      <c r="D11" s="296"/>
      <c r="E11" s="15">
        <f>SUM(E8:E10)</f>
        <v>33.244</v>
      </c>
      <c r="F11" s="15">
        <f>SUM(F8:F10)</f>
        <v>11.794</v>
      </c>
      <c r="G11" s="15">
        <f>SUM(G8:G10)</f>
        <v>21.45</v>
      </c>
      <c r="H11" s="139">
        <f>SUM(H8:H10)</f>
        <v>113077</v>
      </c>
    </row>
    <row r="12" spans="1:8" s="3" customFormat="1" ht="12.75">
      <c r="A12" s="19" t="s">
        <v>117</v>
      </c>
      <c r="B12" s="14" t="s">
        <v>118</v>
      </c>
      <c r="C12" s="13">
        <v>0</v>
      </c>
      <c r="D12" s="13">
        <v>10.683</v>
      </c>
      <c r="E12" s="13">
        <f aca="true" t="shared" si="0" ref="E12:E49">D12-C12</f>
        <v>10.683</v>
      </c>
      <c r="F12" s="13">
        <v>5.791</v>
      </c>
      <c r="G12" s="13">
        <f aca="true" t="shared" si="1" ref="G12:G49">E12-F12</f>
        <v>4.8919999999999995</v>
      </c>
      <c r="H12" s="138">
        <v>26410</v>
      </c>
    </row>
    <row r="13" spans="1:8" s="3" customFormat="1" ht="12.75">
      <c r="A13" s="19" t="s">
        <v>119</v>
      </c>
      <c r="B13" s="14" t="s">
        <v>120</v>
      </c>
      <c r="C13" s="13">
        <v>0</v>
      </c>
      <c r="D13" s="13">
        <v>4.716</v>
      </c>
      <c r="E13" s="13">
        <f t="shared" si="0"/>
        <v>4.716</v>
      </c>
      <c r="F13" s="13">
        <v>1.983</v>
      </c>
      <c r="G13" s="13">
        <f t="shared" si="1"/>
        <v>2.733</v>
      </c>
      <c r="H13" s="138">
        <v>14634</v>
      </c>
    </row>
    <row r="14" spans="1:8" s="3" customFormat="1" ht="12.75">
      <c r="A14" s="19" t="s">
        <v>124</v>
      </c>
      <c r="B14" s="14" t="s">
        <v>125</v>
      </c>
      <c r="C14" s="13">
        <v>0</v>
      </c>
      <c r="D14" s="13">
        <v>2.704</v>
      </c>
      <c r="E14" s="13">
        <f t="shared" si="0"/>
        <v>2.704</v>
      </c>
      <c r="F14" s="13">
        <v>1.322</v>
      </c>
      <c r="G14" s="13">
        <f t="shared" si="1"/>
        <v>1.3820000000000001</v>
      </c>
      <c r="H14" s="138">
        <v>8790</v>
      </c>
    </row>
    <row r="15" spans="1:8" s="3" customFormat="1" ht="12.75">
      <c r="A15" s="19" t="s">
        <v>121</v>
      </c>
      <c r="B15" s="14" t="s">
        <v>123</v>
      </c>
      <c r="C15" s="13">
        <v>0</v>
      </c>
      <c r="D15" s="13">
        <v>0.754</v>
      </c>
      <c r="E15" s="13">
        <f t="shared" si="0"/>
        <v>0.754</v>
      </c>
      <c r="F15" s="13">
        <v>0.207</v>
      </c>
      <c r="G15" s="13">
        <f t="shared" si="1"/>
        <v>0.547</v>
      </c>
      <c r="H15" s="138">
        <v>2950</v>
      </c>
    </row>
    <row r="16" spans="1:8" s="3" customFormat="1" ht="12.75">
      <c r="A16" s="19" t="s">
        <v>122</v>
      </c>
      <c r="B16" s="14" t="s">
        <v>123</v>
      </c>
      <c r="C16" s="13">
        <v>0</v>
      </c>
      <c r="D16" s="13">
        <v>0.914</v>
      </c>
      <c r="E16" s="13">
        <f t="shared" si="0"/>
        <v>0.914</v>
      </c>
      <c r="F16" s="13">
        <v>0.441</v>
      </c>
      <c r="G16" s="13">
        <f t="shared" si="1"/>
        <v>0.47300000000000003</v>
      </c>
      <c r="H16" s="138">
        <v>1780</v>
      </c>
    </row>
    <row r="17" spans="1:8" s="3" customFormat="1" ht="12.75">
      <c r="A17" s="19" t="s">
        <v>138</v>
      </c>
      <c r="B17" s="19" t="s">
        <v>139</v>
      </c>
      <c r="C17" s="13">
        <v>0</v>
      </c>
      <c r="D17" s="13">
        <v>2.17</v>
      </c>
      <c r="E17" s="13">
        <f t="shared" si="0"/>
        <v>2.17</v>
      </c>
      <c r="F17" s="13">
        <v>0.531</v>
      </c>
      <c r="G17" s="13">
        <f t="shared" si="1"/>
        <v>1.6389999999999998</v>
      </c>
      <c r="H17" s="138">
        <v>10053</v>
      </c>
    </row>
    <row r="18" spans="1:8" s="3" customFormat="1" ht="12.75">
      <c r="A18" s="19" t="s">
        <v>433</v>
      </c>
      <c r="B18" s="19" t="s">
        <v>140</v>
      </c>
      <c r="C18" s="13">
        <v>4.901</v>
      </c>
      <c r="D18" s="13">
        <v>6.158</v>
      </c>
      <c r="E18" s="13">
        <f t="shared" si="0"/>
        <v>1.2570000000000006</v>
      </c>
      <c r="F18" s="13">
        <v>0.263</v>
      </c>
      <c r="G18" s="13">
        <f t="shared" si="1"/>
        <v>0.9940000000000005</v>
      </c>
      <c r="H18" s="138">
        <v>4695</v>
      </c>
    </row>
    <row r="19" spans="1:8" s="3" customFormat="1" ht="12.75">
      <c r="A19" s="19" t="s">
        <v>134</v>
      </c>
      <c r="B19" s="19" t="s">
        <v>135</v>
      </c>
      <c r="C19" s="13">
        <v>0</v>
      </c>
      <c r="D19" s="13">
        <v>4.633</v>
      </c>
      <c r="E19" s="13">
        <f t="shared" si="0"/>
        <v>4.633</v>
      </c>
      <c r="F19" s="13">
        <v>2.127</v>
      </c>
      <c r="G19" s="13">
        <f t="shared" si="1"/>
        <v>2.5060000000000002</v>
      </c>
      <c r="H19" s="138">
        <v>11650</v>
      </c>
    </row>
    <row r="20" spans="1:8" s="3" customFormat="1" ht="12.75">
      <c r="A20" s="19" t="s">
        <v>145</v>
      </c>
      <c r="B20" s="19" t="s">
        <v>146</v>
      </c>
      <c r="C20" s="13">
        <v>0</v>
      </c>
      <c r="D20" s="13">
        <v>1.809</v>
      </c>
      <c r="E20" s="13">
        <f t="shared" si="0"/>
        <v>1.809</v>
      </c>
      <c r="F20" s="13">
        <v>0.542</v>
      </c>
      <c r="G20" s="13">
        <f t="shared" si="1"/>
        <v>1.267</v>
      </c>
      <c r="H20" s="138">
        <v>7050</v>
      </c>
    </row>
    <row r="21" spans="1:8" s="3" customFormat="1" ht="12.75">
      <c r="A21" s="19" t="s">
        <v>136</v>
      </c>
      <c r="B21" s="19" t="s">
        <v>137</v>
      </c>
      <c r="C21" s="13">
        <v>0</v>
      </c>
      <c r="D21" s="13">
        <v>0.72</v>
      </c>
      <c r="E21" s="13">
        <f t="shared" si="0"/>
        <v>0.72</v>
      </c>
      <c r="F21" s="13">
        <v>0.353</v>
      </c>
      <c r="G21" s="13">
        <f t="shared" si="1"/>
        <v>0.367</v>
      </c>
      <c r="H21" s="138">
        <v>2350</v>
      </c>
    </row>
    <row r="22" spans="1:8" s="3" customFormat="1" ht="12.75">
      <c r="A22" s="19" t="s">
        <v>149</v>
      </c>
      <c r="B22" s="19" t="s">
        <v>150</v>
      </c>
      <c r="C22" s="13">
        <v>0</v>
      </c>
      <c r="D22" s="13">
        <v>3.314</v>
      </c>
      <c r="E22" s="13">
        <f t="shared" si="0"/>
        <v>3.314</v>
      </c>
      <c r="F22" s="13">
        <v>1.551</v>
      </c>
      <c r="G22" s="13">
        <f t="shared" si="1"/>
        <v>1.7630000000000001</v>
      </c>
      <c r="H22" s="138">
        <v>16069</v>
      </c>
    </row>
    <row r="23" spans="1:8" s="3" customFormat="1" ht="12.75">
      <c r="A23" s="19" t="s">
        <v>147</v>
      </c>
      <c r="B23" s="19" t="s">
        <v>148</v>
      </c>
      <c r="C23" s="13">
        <v>0</v>
      </c>
      <c r="D23" s="13">
        <v>0.715</v>
      </c>
      <c r="E23" s="13">
        <f t="shared" si="0"/>
        <v>0.715</v>
      </c>
      <c r="F23" s="13">
        <v>0.437</v>
      </c>
      <c r="G23" s="13">
        <f t="shared" si="1"/>
        <v>0.27799999999999997</v>
      </c>
      <c r="H23" s="138">
        <v>2066</v>
      </c>
    </row>
    <row r="24" spans="1:8" s="3" customFormat="1" ht="12.75">
      <c r="A24" s="19" t="s">
        <v>177</v>
      </c>
      <c r="B24" s="19" t="s">
        <v>178</v>
      </c>
      <c r="C24" s="13">
        <v>0</v>
      </c>
      <c r="D24" s="13">
        <v>2.004</v>
      </c>
      <c r="E24" s="13">
        <f t="shared" si="0"/>
        <v>2.004</v>
      </c>
      <c r="F24" s="13">
        <v>0.301</v>
      </c>
      <c r="G24" s="13">
        <f t="shared" si="1"/>
        <v>1.703</v>
      </c>
      <c r="H24" s="138">
        <v>7790</v>
      </c>
    </row>
    <row r="25" spans="1:8" s="3" customFormat="1" ht="12.75">
      <c r="A25" s="19" t="s">
        <v>179</v>
      </c>
      <c r="B25" s="19" t="s">
        <v>180</v>
      </c>
      <c r="C25" s="13">
        <v>0</v>
      </c>
      <c r="D25" s="13">
        <v>1.639</v>
      </c>
      <c r="E25" s="13">
        <f t="shared" si="0"/>
        <v>1.639</v>
      </c>
      <c r="F25" s="13">
        <v>0</v>
      </c>
      <c r="G25" s="13">
        <f t="shared" si="1"/>
        <v>1.639</v>
      </c>
      <c r="H25" s="138">
        <v>6556</v>
      </c>
    </row>
    <row r="26" spans="1:8" s="3" customFormat="1" ht="12.75">
      <c r="A26" s="19" t="s">
        <v>155</v>
      </c>
      <c r="B26" s="19" t="s">
        <v>156</v>
      </c>
      <c r="C26" s="13">
        <v>0</v>
      </c>
      <c r="D26" s="13">
        <v>2.91</v>
      </c>
      <c r="E26" s="13">
        <f t="shared" si="0"/>
        <v>2.91</v>
      </c>
      <c r="F26" s="13">
        <v>0.882</v>
      </c>
      <c r="G26" s="13">
        <f t="shared" si="1"/>
        <v>2.028</v>
      </c>
      <c r="H26" s="138">
        <v>8871</v>
      </c>
    </row>
    <row r="27" spans="1:8" s="3" customFormat="1" ht="12.75">
      <c r="A27" s="19" t="s">
        <v>159</v>
      </c>
      <c r="B27" s="19" t="s">
        <v>160</v>
      </c>
      <c r="C27" s="13">
        <v>0</v>
      </c>
      <c r="D27" s="13">
        <v>1.489</v>
      </c>
      <c r="E27" s="13">
        <f t="shared" si="0"/>
        <v>1.489</v>
      </c>
      <c r="F27" s="13">
        <v>0.16</v>
      </c>
      <c r="G27" s="13">
        <f t="shared" si="1"/>
        <v>1.3290000000000002</v>
      </c>
      <c r="H27" s="138">
        <v>5160</v>
      </c>
    </row>
    <row r="28" spans="1:8" s="3" customFormat="1" ht="12.75">
      <c r="A28" s="19" t="s">
        <v>143</v>
      </c>
      <c r="B28" s="14" t="s">
        <v>144</v>
      </c>
      <c r="C28" s="13">
        <v>0</v>
      </c>
      <c r="D28" s="13">
        <v>2.861</v>
      </c>
      <c r="E28" s="13">
        <f t="shared" si="0"/>
        <v>2.861</v>
      </c>
      <c r="F28" s="13">
        <v>0.579</v>
      </c>
      <c r="G28" s="13">
        <f t="shared" si="1"/>
        <v>2.282</v>
      </c>
      <c r="H28" s="138">
        <v>9128</v>
      </c>
    </row>
    <row r="29" spans="1:8" s="3" customFormat="1" ht="12.75">
      <c r="A29" s="19" t="s">
        <v>141</v>
      </c>
      <c r="B29" s="14" t="s">
        <v>142</v>
      </c>
      <c r="C29" s="13">
        <v>0</v>
      </c>
      <c r="D29" s="13">
        <v>4.519</v>
      </c>
      <c r="E29" s="13">
        <f t="shared" si="0"/>
        <v>4.519</v>
      </c>
      <c r="F29" s="13">
        <v>0.155</v>
      </c>
      <c r="G29" s="13">
        <f t="shared" si="1"/>
        <v>4.364</v>
      </c>
      <c r="H29" s="138">
        <v>21820</v>
      </c>
    </row>
    <row r="30" spans="1:8" s="3" customFormat="1" ht="12.75">
      <c r="A30" s="19" t="s">
        <v>189</v>
      </c>
      <c r="B30" s="14" t="s">
        <v>190</v>
      </c>
      <c r="C30" s="13">
        <v>0</v>
      </c>
      <c r="D30" s="13">
        <v>0.996</v>
      </c>
      <c r="E30" s="13">
        <f t="shared" si="0"/>
        <v>0.996</v>
      </c>
      <c r="F30" s="13">
        <v>0.2</v>
      </c>
      <c r="G30" s="13">
        <f t="shared" si="1"/>
        <v>0.796</v>
      </c>
      <c r="H30" s="138">
        <v>5353</v>
      </c>
    </row>
    <row r="31" spans="1:8" s="3" customFormat="1" ht="12.75">
      <c r="A31" s="19" t="s">
        <v>130</v>
      </c>
      <c r="B31" s="14" t="s">
        <v>131</v>
      </c>
      <c r="C31" s="13">
        <v>0</v>
      </c>
      <c r="D31" s="13">
        <v>2.279</v>
      </c>
      <c r="E31" s="13">
        <f t="shared" si="0"/>
        <v>2.279</v>
      </c>
      <c r="F31" s="13">
        <v>0.381</v>
      </c>
      <c r="G31" s="13">
        <f t="shared" si="1"/>
        <v>1.898</v>
      </c>
      <c r="H31" s="138">
        <v>11155</v>
      </c>
    </row>
    <row r="32" spans="1:8" s="3" customFormat="1" ht="12.75">
      <c r="A32" s="19" t="s">
        <v>113</v>
      </c>
      <c r="B32" s="14" t="s">
        <v>114</v>
      </c>
      <c r="C32" s="13">
        <v>0</v>
      </c>
      <c r="D32" s="13">
        <v>2.213</v>
      </c>
      <c r="E32" s="13">
        <f t="shared" si="0"/>
        <v>2.213</v>
      </c>
      <c r="F32" s="13">
        <v>0</v>
      </c>
      <c r="G32" s="13">
        <f t="shared" si="1"/>
        <v>2.213</v>
      </c>
      <c r="H32" s="138">
        <v>15491</v>
      </c>
    </row>
    <row r="33" spans="1:8" s="3" customFormat="1" ht="12.75">
      <c r="A33" s="19" t="s">
        <v>167</v>
      </c>
      <c r="B33" s="19" t="s">
        <v>168</v>
      </c>
      <c r="C33" s="13">
        <v>0</v>
      </c>
      <c r="D33" s="13">
        <v>1.909</v>
      </c>
      <c r="E33" s="13">
        <f t="shared" si="0"/>
        <v>1.909</v>
      </c>
      <c r="F33" s="13">
        <v>1.582</v>
      </c>
      <c r="G33" s="13">
        <f t="shared" si="1"/>
        <v>0.32699999999999996</v>
      </c>
      <c r="H33" s="138">
        <v>6556</v>
      </c>
    </row>
    <row r="34" spans="1:8" s="3" customFormat="1" ht="12.75">
      <c r="A34" s="19" t="s">
        <v>169</v>
      </c>
      <c r="B34" s="19" t="s">
        <v>170</v>
      </c>
      <c r="C34" s="13">
        <v>0</v>
      </c>
      <c r="D34" s="13">
        <v>2.723</v>
      </c>
      <c r="E34" s="13">
        <f t="shared" si="0"/>
        <v>2.723</v>
      </c>
      <c r="F34" s="13">
        <v>0.671</v>
      </c>
      <c r="G34" s="13">
        <f t="shared" si="1"/>
        <v>2.0519999999999996</v>
      </c>
      <c r="H34" s="138">
        <v>9925</v>
      </c>
    </row>
    <row r="35" spans="1:8" s="3" customFormat="1" ht="12.75">
      <c r="A35" s="19" t="s">
        <v>172</v>
      </c>
      <c r="B35" s="19" t="s">
        <v>173</v>
      </c>
      <c r="C35" s="13">
        <v>0</v>
      </c>
      <c r="D35" s="13">
        <v>4.492</v>
      </c>
      <c r="E35" s="13">
        <f t="shared" si="0"/>
        <v>4.492</v>
      </c>
      <c r="F35" s="13">
        <v>0.733</v>
      </c>
      <c r="G35" s="13">
        <f t="shared" si="1"/>
        <v>3.759</v>
      </c>
      <c r="H35" s="138">
        <v>22753</v>
      </c>
    </row>
    <row r="36" spans="1:8" s="3" customFormat="1" ht="12.75">
      <c r="A36" s="19" t="s">
        <v>157</v>
      </c>
      <c r="B36" s="19" t="s">
        <v>158</v>
      </c>
      <c r="C36" s="13">
        <v>0</v>
      </c>
      <c r="D36" s="13">
        <v>2.834</v>
      </c>
      <c r="E36" s="13">
        <f t="shared" si="0"/>
        <v>2.834</v>
      </c>
      <c r="F36" s="13">
        <v>0.654</v>
      </c>
      <c r="G36" s="13">
        <f t="shared" si="1"/>
        <v>2.18</v>
      </c>
      <c r="H36" s="138">
        <v>12372</v>
      </c>
    </row>
    <row r="37" spans="1:8" s="3" customFormat="1" ht="12.75">
      <c r="A37" s="19" t="s">
        <v>161</v>
      </c>
      <c r="B37" s="19" t="s">
        <v>162</v>
      </c>
      <c r="C37" s="13">
        <v>0</v>
      </c>
      <c r="D37" s="13">
        <v>1.352</v>
      </c>
      <c r="E37" s="13">
        <f t="shared" si="0"/>
        <v>1.352</v>
      </c>
      <c r="F37" s="13">
        <v>0.709</v>
      </c>
      <c r="G37" s="13">
        <f t="shared" si="1"/>
        <v>0.6430000000000001</v>
      </c>
      <c r="H37" s="138">
        <v>4130</v>
      </c>
    </row>
    <row r="38" spans="1:8" s="3" customFormat="1" ht="12.75">
      <c r="A38" s="19" t="s">
        <v>151</v>
      </c>
      <c r="B38" s="14" t="s">
        <v>152</v>
      </c>
      <c r="C38" s="13">
        <v>0</v>
      </c>
      <c r="D38" s="13">
        <v>2.869</v>
      </c>
      <c r="E38" s="13">
        <f t="shared" si="0"/>
        <v>2.869</v>
      </c>
      <c r="F38" s="13">
        <v>1.916</v>
      </c>
      <c r="G38" s="13">
        <f t="shared" si="1"/>
        <v>0.9530000000000003</v>
      </c>
      <c r="H38" s="138">
        <v>4831</v>
      </c>
    </row>
    <row r="39" spans="1:8" s="3" customFormat="1" ht="12.75">
      <c r="A39" s="19" t="s">
        <v>153</v>
      </c>
      <c r="B39" s="14" t="s">
        <v>154</v>
      </c>
      <c r="C39" s="13">
        <v>0</v>
      </c>
      <c r="D39" s="13">
        <v>2.335</v>
      </c>
      <c r="E39" s="13">
        <f t="shared" si="0"/>
        <v>2.335</v>
      </c>
      <c r="F39" s="13">
        <v>0.713</v>
      </c>
      <c r="G39" s="13">
        <f t="shared" si="1"/>
        <v>1.6219999999999999</v>
      </c>
      <c r="H39" s="138">
        <v>11850</v>
      </c>
    </row>
    <row r="40" spans="1:8" s="3" customFormat="1" ht="12.75">
      <c r="A40" s="19" t="s">
        <v>126</v>
      </c>
      <c r="B40" s="14" t="s">
        <v>127</v>
      </c>
      <c r="C40" s="13">
        <v>0</v>
      </c>
      <c r="D40" s="13">
        <v>9.824</v>
      </c>
      <c r="E40" s="13">
        <f t="shared" si="0"/>
        <v>9.824</v>
      </c>
      <c r="F40" s="13">
        <v>0.815</v>
      </c>
      <c r="G40" s="13">
        <f t="shared" si="1"/>
        <v>9.009</v>
      </c>
      <c r="H40" s="138">
        <v>50486</v>
      </c>
    </row>
    <row r="41" spans="1:8" s="3" customFormat="1" ht="12.75">
      <c r="A41" s="19" t="s">
        <v>115</v>
      </c>
      <c r="B41" s="14" t="s">
        <v>116</v>
      </c>
      <c r="C41" s="13">
        <v>0</v>
      </c>
      <c r="D41" s="13">
        <v>4.595</v>
      </c>
      <c r="E41" s="13">
        <f t="shared" si="0"/>
        <v>4.595</v>
      </c>
      <c r="F41" s="13">
        <v>1.143</v>
      </c>
      <c r="G41" s="13">
        <f t="shared" si="1"/>
        <v>3.452</v>
      </c>
      <c r="H41" s="138">
        <v>19823</v>
      </c>
    </row>
    <row r="42" spans="1:8" s="3" customFormat="1" ht="12.75">
      <c r="A42" s="19" t="s">
        <v>128</v>
      </c>
      <c r="B42" s="19" t="s">
        <v>129</v>
      </c>
      <c r="C42" s="13">
        <v>0</v>
      </c>
      <c r="D42" s="13">
        <v>1.385</v>
      </c>
      <c r="E42" s="13">
        <f t="shared" si="0"/>
        <v>1.385</v>
      </c>
      <c r="F42" s="13">
        <v>0.395</v>
      </c>
      <c r="G42" s="13">
        <f t="shared" si="1"/>
        <v>0.99</v>
      </c>
      <c r="H42" s="138">
        <v>5780</v>
      </c>
    </row>
    <row r="43" spans="1:8" s="3" customFormat="1" ht="12.75">
      <c r="A43" s="19" t="s">
        <v>441</v>
      </c>
      <c r="B43" s="19" t="s">
        <v>175</v>
      </c>
      <c r="C43" s="13">
        <v>0.661</v>
      </c>
      <c r="D43" s="13">
        <v>4.019</v>
      </c>
      <c r="E43" s="13">
        <f t="shared" si="0"/>
        <v>3.358</v>
      </c>
      <c r="F43" s="13">
        <v>0.995</v>
      </c>
      <c r="G43" s="13">
        <f t="shared" si="1"/>
        <v>2.363</v>
      </c>
      <c r="H43" s="138">
        <v>13420</v>
      </c>
    </row>
    <row r="44" spans="1:8" s="3" customFormat="1" ht="12.75">
      <c r="A44" s="19" t="s">
        <v>438</v>
      </c>
      <c r="B44" s="19" t="s">
        <v>174</v>
      </c>
      <c r="C44" s="13">
        <v>1.847</v>
      </c>
      <c r="D44" s="13">
        <v>7.397</v>
      </c>
      <c r="E44" s="13">
        <f t="shared" si="0"/>
        <v>5.550000000000001</v>
      </c>
      <c r="F44" s="13">
        <v>0.977</v>
      </c>
      <c r="G44" s="13">
        <f t="shared" si="1"/>
        <v>4.573</v>
      </c>
      <c r="H44" s="138">
        <v>15927</v>
      </c>
    </row>
    <row r="45" spans="1:8" s="3" customFormat="1" ht="12.75">
      <c r="A45" s="19" t="s">
        <v>444</v>
      </c>
      <c r="B45" s="19" t="s">
        <v>176</v>
      </c>
      <c r="C45" s="13">
        <v>1.472</v>
      </c>
      <c r="D45" s="13">
        <v>5.506</v>
      </c>
      <c r="E45" s="13">
        <f t="shared" si="0"/>
        <v>4.034000000000001</v>
      </c>
      <c r="F45" s="13">
        <v>0.843</v>
      </c>
      <c r="G45" s="13">
        <f t="shared" si="1"/>
        <v>3.1910000000000007</v>
      </c>
      <c r="H45" s="138">
        <v>16690</v>
      </c>
    </row>
    <row r="46" spans="1:8" s="3" customFormat="1" ht="12.75">
      <c r="A46" s="19" t="s">
        <v>448</v>
      </c>
      <c r="B46" s="19" t="s">
        <v>171</v>
      </c>
      <c r="C46" s="13">
        <v>6.848</v>
      </c>
      <c r="D46" s="13">
        <v>8.817</v>
      </c>
      <c r="E46" s="13">
        <f t="shared" si="0"/>
        <v>1.9690000000000003</v>
      </c>
      <c r="F46" s="13">
        <v>0.57</v>
      </c>
      <c r="G46" s="13">
        <f t="shared" si="1"/>
        <v>1.3990000000000005</v>
      </c>
      <c r="H46" s="138">
        <v>9753</v>
      </c>
    </row>
    <row r="47" spans="1:8" s="3" customFormat="1" ht="12.75">
      <c r="A47" s="19" t="s">
        <v>163</v>
      </c>
      <c r="B47" s="19" t="s">
        <v>164</v>
      </c>
      <c r="C47" s="13">
        <v>0</v>
      </c>
      <c r="D47" s="13">
        <v>5.333</v>
      </c>
      <c r="E47" s="13">
        <f t="shared" si="0"/>
        <v>5.333</v>
      </c>
      <c r="F47" s="13">
        <v>2.856</v>
      </c>
      <c r="G47" s="13">
        <f t="shared" si="1"/>
        <v>2.4770000000000003</v>
      </c>
      <c r="H47" s="138">
        <v>11096</v>
      </c>
    </row>
    <row r="48" spans="1:8" s="3" customFormat="1" ht="12.75">
      <c r="A48" s="19" t="s">
        <v>165</v>
      </c>
      <c r="B48" s="19" t="s">
        <v>166</v>
      </c>
      <c r="C48" s="13">
        <v>0</v>
      </c>
      <c r="D48" s="13">
        <v>1.042</v>
      </c>
      <c r="E48" s="13">
        <f t="shared" si="0"/>
        <v>1.042</v>
      </c>
      <c r="F48" s="13">
        <v>0.015</v>
      </c>
      <c r="G48" s="13">
        <f t="shared" si="1"/>
        <v>1.0270000000000001</v>
      </c>
      <c r="H48" s="138">
        <v>4485</v>
      </c>
    </row>
    <row r="49" spans="1:8" s="3" customFormat="1" ht="12.75">
      <c r="A49" s="19" t="s">
        <v>132</v>
      </c>
      <c r="B49" s="14" t="s">
        <v>133</v>
      </c>
      <c r="C49" s="13">
        <v>0</v>
      </c>
      <c r="D49" s="13">
        <v>1.566</v>
      </c>
      <c r="E49" s="13">
        <f t="shared" si="0"/>
        <v>1.566</v>
      </c>
      <c r="F49" s="13">
        <v>0.121</v>
      </c>
      <c r="G49" s="13">
        <f t="shared" si="1"/>
        <v>1.445</v>
      </c>
      <c r="H49" s="138">
        <v>5800</v>
      </c>
    </row>
    <row r="50" spans="1:8" s="3" customFormat="1" ht="12.75">
      <c r="A50" s="296" t="s">
        <v>49</v>
      </c>
      <c r="B50" s="296"/>
      <c r="C50" s="296"/>
      <c r="D50" s="296"/>
      <c r="E50" s="15">
        <f>SUM(E12:E49)</f>
        <v>112.46900000000001</v>
      </c>
      <c r="F50" s="15">
        <f>SUM(F12:F49)</f>
        <v>33.91400000000001</v>
      </c>
      <c r="G50" s="15">
        <f>SUM(G12:G49)</f>
        <v>78.55500000000002</v>
      </c>
      <c r="H50" s="139">
        <f>SUM(H12:H49)</f>
        <v>425498</v>
      </c>
    </row>
    <row r="51" spans="3:8" s="3" customFormat="1" ht="12.75">
      <c r="C51" s="4"/>
      <c r="D51" s="4"/>
      <c r="E51" s="4"/>
      <c r="F51" s="4"/>
      <c r="G51" s="4"/>
      <c r="H51" s="171"/>
    </row>
    <row r="52" spans="1:8" s="3" customFormat="1" ht="12.75">
      <c r="A52" s="169" t="s">
        <v>383</v>
      </c>
      <c r="B52" s="141"/>
      <c r="C52" s="24"/>
      <c r="D52" s="24"/>
      <c r="E52" s="8"/>
      <c r="F52" s="8"/>
      <c r="G52" s="8"/>
      <c r="H52" s="164">
        <f>SUM(H50,H11,H7)</f>
        <v>684775</v>
      </c>
    </row>
    <row r="53" spans="3:8" s="3" customFormat="1" ht="12.75">
      <c r="C53" s="4"/>
      <c r="D53" s="4"/>
      <c r="E53" s="4"/>
      <c r="F53" s="4"/>
      <c r="G53" s="4"/>
      <c r="H53" s="171"/>
    </row>
  </sheetData>
  <sheetProtection/>
  <mergeCells count="8">
    <mergeCell ref="H3:H4"/>
    <mergeCell ref="A7:D7"/>
    <mergeCell ref="A11:D11"/>
    <mergeCell ref="A50:D5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6">
      <selection activeCell="H39" sqref="H3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7109375" style="2" customWidth="1"/>
    <col min="6" max="7" width="11.7109375" style="6" customWidth="1"/>
    <col min="8" max="8" width="11.7109375" style="174" customWidth="1"/>
    <col min="9" max="9" width="11.7109375" style="0" customWidth="1"/>
  </cols>
  <sheetData>
    <row r="1" spans="3:8" s="3" customFormat="1" ht="12.75">
      <c r="C1" s="4"/>
      <c r="D1" s="4"/>
      <c r="E1" s="4"/>
      <c r="F1" s="173"/>
      <c r="G1" s="173"/>
      <c r="H1" s="174"/>
    </row>
    <row r="2" spans="1:8" s="3" customFormat="1" ht="18">
      <c r="A2" s="172" t="s">
        <v>683</v>
      </c>
      <c r="C2" s="4"/>
      <c r="D2" s="4"/>
      <c r="E2" s="4"/>
      <c r="F2" s="173"/>
      <c r="G2" s="173"/>
      <c r="H2" s="174"/>
    </row>
    <row r="3" spans="1:8" s="3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1" t="s">
        <v>361</v>
      </c>
      <c r="B5" s="11" t="s">
        <v>687</v>
      </c>
      <c r="C5" s="5">
        <v>19.442</v>
      </c>
      <c r="D5" s="5">
        <v>22.652</v>
      </c>
      <c r="E5" s="5">
        <f>D5-C5</f>
        <v>3.210000000000001</v>
      </c>
      <c r="F5" s="10"/>
      <c r="G5" s="10"/>
      <c r="H5" s="204">
        <v>13500</v>
      </c>
    </row>
    <row r="6" spans="1:8" s="3" customFormat="1" ht="12.75">
      <c r="A6" s="11" t="s">
        <v>361</v>
      </c>
      <c r="B6" s="11" t="s">
        <v>688</v>
      </c>
      <c r="C6" s="5">
        <v>8.807</v>
      </c>
      <c r="D6" s="5">
        <v>12.598</v>
      </c>
      <c r="E6" s="5">
        <f>D6-C6</f>
        <v>3.7910000000000004</v>
      </c>
      <c r="F6" s="10"/>
      <c r="G6" s="10"/>
      <c r="H6" s="204">
        <v>19500</v>
      </c>
    </row>
    <row r="7" spans="1:8" s="3" customFormat="1" ht="12.75">
      <c r="A7" s="295" t="s">
        <v>369</v>
      </c>
      <c r="B7" s="295"/>
      <c r="C7" s="295"/>
      <c r="D7" s="295"/>
      <c r="E7" s="12">
        <f>SUM(E5:E6)</f>
        <v>7.001000000000001</v>
      </c>
      <c r="F7" s="10"/>
      <c r="G7" s="10"/>
      <c r="H7" s="266">
        <f>SUM(H5:H6)</f>
        <v>33000</v>
      </c>
    </row>
    <row r="8" spans="1:8" s="3" customFormat="1" ht="12.75">
      <c r="A8" s="11" t="s">
        <v>417</v>
      </c>
      <c r="B8" s="11" t="s">
        <v>538</v>
      </c>
      <c r="C8" s="5">
        <v>49.1</v>
      </c>
      <c r="D8" s="5">
        <v>61.5</v>
      </c>
      <c r="E8" s="5">
        <f aca="true" t="shared" si="0" ref="E8:E14">D8-C8</f>
        <v>12.399999999999999</v>
      </c>
      <c r="F8" s="264"/>
      <c r="G8" s="264"/>
      <c r="H8" s="203">
        <v>39600</v>
      </c>
    </row>
    <row r="9" spans="1:8" s="3" customFormat="1" ht="12.75">
      <c r="A9" s="11" t="s">
        <v>413</v>
      </c>
      <c r="B9" s="11" t="s">
        <v>51</v>
      </c>
      <c r="C9" s="5">
        <v>13.888</v>
      </c>
      <c r="D9" s="5">
        <v>23.728</v>
      </c>
      <c r="E9" s="5">
        <f t="shared" si="0"/>
        <v>9.840000000000002</v>
      </c>
      <c r="F9" s="264">
        <v>3.165</v>
      </c>
      <c r="G9" s="264">
        <f aca="true" t="shared" si="1" ref="G9:G14">E9-F9</f>
        <v>6.675000000000002</v>
      </c>
      <c r="H9" s="203">
        <v>40050</v>
      </c>
    </row>
    <row r="10" spans="1:8" s="3" customFormat="1" ht="12.75">
      <c r="A10" s="11" t="s">
        <v>690</v>
      </c>
      <c r="B10" s="11" t="s">
        <v>691</v>
      </c>
      <c r="C10" s="5">
        <v>0</v>
      </c>
      <c r="D10" s="5">
        <v>10.483</v>
      </c>
      <c r="E10" s="5">
        <f t="shared" si="0"/>
        <v>10.483</v>
      </c>
      <c r="F10" s="264">
        <v>1.274</v>
      </c>
      <c r="G10" s="264">
        <f t="shared" si="1"/>
        <v>9.209</v>
      </c>
      <c r="H10" s="203">
        <v>46045</v>
      </c>
    </row>
    <row r="11" spans="1:8" s="3" customFormat="1" ht="12.75">
      <c r="A11" s="11" t="s">
        <v>52</v>
      </c>
      <c r="B11" s="14" t="s">
        <v>53</v>
      </c>
      <c r="C11" s="13">
        <v>28.883</v>
      </c>
      <c r="D11" s="13">
        <v>31.282</v>
      </c>
      <c r="E11" s="13">
        <f t="shared" si="0"/>
        <v>2.399000000000001</v>
      </c>
      <c r="F11" s="264">
        <v>0.65</v>
      </c>
      <c r="G11" s="264">
        <f t="shared" si="1"/>
        <v>1.749000000000001</v>
      </c>
      <c r="H11" s="203">
        <v>12300</v>
      </c>
    </row>
    <row r="12" spans="1:8" s="3" customFormat="1" ht="12.75">
      <c r="A12" s="11" t="s">
        <v>52</v>
      </c>
      <c r="B12" s="14" t="s">
        <v>54</v>
      </c>
      <c r="C12" s="13">
        <v>31.282</v>
      </c>
      <c r="D12" s="13">
        <v>36.302</v>
      </c>
      <c r="E12" s="13">
        <f t="shared" si="0"/>
        <v>5.02</v>
      </c>
      <c r="F12" s="264">
        <v>0.65</v>
      </c>
      <c r="G12" s="264">
        <f t="shared" si="1"/>
        <v>4.369999999999999</v>
      </c>
      <c r="H12" s="203">
        <v>30600</v>
      </c>
    </row>
    <row r="13" spans="1:8" s="3" customFormat="1" ht="12.75">
      <c r="A13" s="11" t="s">
        <v>692</v>
      </c>
      <c r="B13" s="14" t="s">
        <v>693</v>
      </c>
      <c r="C13" s="13">
        <v>0</v>
      </c>
      <c r="D13" s="13">
        <v>1.017</v>
      </c>
      <c r="E13" s="13">
        <f t="shared" si="0"/>
        <v>1.017</v>
      </c>
      <c r="F13" s="264">
        <v>0.035</v>
      </c>
      <c r="G13" s="264">
        <f t="shared" si="1"/>
        <v>0.9819999999999999</v>
      </c>
      <c r="H13" s="203">
        <v>3930</v>
      </c>
    </row>
    <row r="14" spans="1:8" s="3" customFormat="1" ht="12.75">
      <c r="A14" s="11" t="s">
        <v>692</v>
      </c>
      <c r="B14" s="11" t="s">
        <v>694</v>
      </c>
      <c r="C14" s="5">
        <v>1.635</v>
      </c>
      <c r="D14" s="5">
        <v>2.283</v>
      </c>
      <c r="E14" s="5">
        <f t="shared" si="0"/>
        <v>0.6479999999999999</v>
      </c>
      <c r="F14" s="264">
        <v>0.035</v>
      </c>
      <c r="G14" s="264">
        <f t="shared" si="1"/>
        <v>0.6129999999999999</v>
      </c>
      <c r="H14" s="203">
        <v>3670</v>
      </c>
    </row>
    <row r="15" spans="1:8" s="3" customFormat="1" ht="12.75">
      <c r="A15" s="295" t="s">
        <v>345</v>
      </c>
      <c r="B15" s="295"/>
      <c r="C15" s="295"/>
      <c r="D15" s="295"/>
      <c r="E15" s="12">
        <f>SUM(E8:E12)</f>
        <v>40.141999999999996</v>
      </c>
      <c r="F15" s="265">
        <f>SUM(F8:F12)</f>
        <v>5.739000000000001</v>
      </c>
      <c r="G15" s="265">
        <f>SUM(G8:G12)</f>
        <v>22.003</v>
      </c>
      <c r="H15" s="176">
        <f>SUM(H8:H14)</f>
        <v>176195</v>
      </c>
    </row>
    <row r="16" spans="1:8" s="3" customFormat="1" ht="12.75">
      <c r="A16" s="14" t="s">
        <v>92</v>
      </c>
      <c r="B16" s="14" t="s">
        <v>93</v>
      </c>
      <c r="C16" s="13">
        <v>11.119</v>
      </c>
      <c r="D16" s="13">
        <v>11.384</v>
      </c>
      <c r="E16" s="5">
        <f aca="true" t="shared" si="2" ref="E16:E54">ABS(D16-C16)</f>
        <v>0.26500000000000057</v>
      </c>
      <c r="F16" s="264">
        <v>0</v>
      </c>
      <c r="G16" s="264">
        <f aca="true" t="shared" si="3" ref="G16:G54">E16-F16</f>
        <v>0.26500000000000057</v>
      </c>
      <c r="H16" s="203">
        <v>600</v>
      </c>
    </row>
    <row r="17" spans="1:8" s="3" customFormat="1" ht="12.75">
      <c r="A17" s="14" t="s">
        <v>84</v>
      </c>
      <c r="B17" s="14" t="s">
        <v>85</v>
      </c>
      <c r="C17" s="13">
        <v>0</v>
      </c>
      <c r="D17" s="13">
        <v>10.526</v>
      </c>
      <c r="E17" s="5">
        <f t="shared" si="2"/>
        <v>10.526</v>
      </c>
      <c r="F17" s="264">
        <v>1.677</v>
      </c>
      <c r="G17" s="264">
        <f t="shared" si="3"/>
        <v>8.849</v>
      </c>
      <c r="H17" s="203">
        <v>44250</v>
      </c>
    </row>
    <row r="18" spans="1:8" s="3" customFormat="1" ht="12.75">
      <c r="A18" s="14" t="s">
        <v>90</v>
      </c>
      <c r="B18" s="14" t="s">
        <v>91</v>
      </c>
      <c r="C18" s="13">
        <v>0</v>
      </c>
      <c r="D18" s="13">
        <v>0.548</v>
      </c>
      <c r="E18" s="5">
        <f t="shared" si="2"/>
        <v>0.548</v>
      </c>
      <c r="F18" s="264">
        <v>0.029</v>
      </c>
      <c r="G18" s="264">
        <f t="shared" si="3"/>
        <v>0.519</v>
      </c>
      <c r="H18" s="203">
        <v>2560</v>
      </c>
    </row>
    <row r="19" spans="1:8" s="3" customFormat="1" ht="12.75">
      <c r="A19" s="14" t="s">
        <v>695</v>
      </c>
      <c r="B19" s="14" t="s">
        <v>696</v>
      </c>
      <c r="C19" s="13">
        <v>0</v>
      </c>
      <c r="D19" s="13">
        <v>7.457</v>
      </c>
      <c r="E19" s="5">
        <f t="shared" si="2"/>
        <v>7.457</v>
      </c>
      <c r="F19" s="264">
        <v>2.442</v>
      </c>
      <c r="G19" s="264">
        <f t="shared" si="3"/>
        <v>5.015</v>
      </c>
      <c r="H19" s="203">
        <v>20060</v>
      </c>
    </row>
    <row r="20" spans="1:8" s="3" customFormat="1" ht="12.75">
      <c r="A20" s="14" t="s">
        <v>697</v>
      </c>
      <c r="B20" s="14" t="s">
        <v>698</v>
      </c>
      <c r="C20" s="13">
        <v>1.574</v>
      </c>
      <c r="D20" s="13">
        <v>2.312</v>
      </c>
      <c r="E20" s="5">
        <f t="shared" si="2"/>
        <v>0.7379999999999998</v>
      </c>
      <c r="F20" s="264">
        <v>0</v>
      </c>
      <c r="G20" s="264">
        <f t="shared" si="3"/>
        <v>0.7379999999999998</v>
      </c>
      <c r="H20" s="203">
        <v>3500</v>
      </c>
    </row>
    <row r="21" spans="1:8" s="3" customFormat="1" ht="12.75">
      <c r="A21" s="14" t="s">
        <v>88</v>
      </c>
      <c r="B21" s="14" t="s">
        <v>89</v>
      </c>
      <c r="C21" s="13">
        <v>0</v>
      </c>
      <c r="D21" s="13">
        <v>0.85</v>
      </c>
      <c r="E21" s="5">
        <f t="shared" si="2"/>
        <v>0.85</v>
      </c>
      <c r="F21" s="264">
        <v>0.664</v>
      </c>
      <c r="G21" s="264">
        <f t="shared" si="3"/>
        <v>0.18599999999999994</v>
      </c>
      <c r="H21" s="203">
        <v>1120</v>
      </c>
    </row>
    <row r="22" spans="1:8" s="3" customFormat="1" ht="12.75">
      <c r="A22" s="14" t="s">
        <v>86</v>
      </c>
      <c r="B22" s="14" t="s">
        <v>87</v>
      </c>
      <c r="C22" s="13">
        <v>0</v>
      </c>
      <c r="D22" s="13">
        <v>0.507</v>
      </c>
      <c r="E22" s="5">
        <f t="shared" si="2"/>
        <v>0.507</v>
      </c>
      <c r="F22" s="264">
        <v>0.269</v>
      </c>
      <c r="G22" s="264">
        <f t="shared" si="3"/>
        <v>0.238</v>
      </c>
      <c r="H22" s="203">
        <v>950</v>
      </c>
    </row>
    <row r="23" spans="1:8" s="3" customFormat="1" ht="12.75">
      <c r="A23" s="14" t="s">
        <v>94</v>
      </c>
      <c r="B23" s="14" t="s">
        <v>95</v>
      </c>
      <c r="C23" s="13">
        <v>0</v>
      </c>
      <c r="D23" s="13">
        <v>9.584</v>
      </c>
      <c r="E23" s="5">
        <f t="shared" si="2"/>
        <v>9.584</v>
      </c>
      <c r="F23" s="264">
        <v>3.651</v>
      </c>
      <c r="G23" s="264">
        <f t="shared" si="3"/>
        <v>5.933</v>
      </c>
      <c r="H23" s="203">
        <v>41500</v>
      </c>
    </row>
    <row r="24" spans="1:8" s="3" customFormat="1" ht="12.75">
      <c r="A24" s="14" t="s">
        <v>102</v>
      </c>
      <c r="B24" s="14" t="s">
        <v>103</v>
      </c>
      <c r="C24" s="13">
        <v>0</v>
      </c>
      <c r="D24" s="13">
        <v>7.593</v>
      </c>
      <c r="E24" s="5">
        <f t="shared" si="2"/>
        <v>7.593</v>
      </c>
      <c r="F24" s="264">
        <v>2.303</v>
      </c>
      <c r="G24" s="264">
        <f t="shared" si="3"/>
        <v>5.29</v>
      </c>
      <c r="H24" s="203">
        <v>21160</v>
      </c>
    </row>
    <row r="25" spans="1:8" s="3" customFormat="1" ht="12.75">
      <c r="A25" s="14" t="s">
        <v>699</v>
      </c>
      <c r="B25" s="14" t="s">
        <v>700</v>
      </c>
      <c r="C25" s="13">
        <v>0</v>
      </c>
      <c r="D25" s="13">
        <v>4.815</v>
      </c>
      <c r="E25" s="5">
        <f t="shared" si="2"/>
        <v>4.815</v>
      </c>
      <c r="F25" s="264">
        <v>0.917</v>
      </c>
      <c r="G25" s="264">
        <f t="shared" si="3"/>
        <v>3.8980000000000006</v>
      </c>
      <c r="H25" s="203">
        <v>11690</v>
      </c>
    </row>
    <row r="26" spans="1:8" s="3" customFormat="1" ht="12.75">
      <c r="A26" s="16" t="s">
        <v>96</v>
      </c>
      <c r="B26" s="16" t="s">
        <v>97</v>
      </c>
      <c r="C26" s="13">
        <v>0</v>
      </c>
      <c r="D26" s="13">
        <v>0.543</v>
      </c>
      <c r="E26" s="5">
        <f t="shared" si="2"/>
        <v>0.543</v>
      </c>
      <c r="F26" s="264">
        <v>0.202</v>
      </c>
      <c r="G26" s="264">
        <f t="shared" si="3"/>
        <v>0.341</v>
      </c>
      <c r="H26" s="203">
        <v>2400</v>
      </c>
    </row>
    <row r="27" spans="1:8" s="3" customFormat="1" ht="12.75">
      <c r="A27" s="16" t="s">
        <v>61</v>
      </c>
      <c r="B27" s="16" t="s">
        <v>62</v>
      </c>
      <c r="C27" s="13">
        <v>0</v>
      </c>
      <c r="D27" s="13">
        <v>2.343</v>
      </c>
      <c r="E27" s="5">
        <f t="shared" si="2"/>
        <v>2.343</v>
      </c>
      <c r="F27" s="264">
        <v>0.488</v>
      </c>
      <c r="G27" s="264">
        <f t="shared" si="3"/>
        <v>1.855</v>
      </c>
      <c r="H27" s="203">
        <v>13000</v>
      </c>
    </row>
    <row r="28" spans="1:9" s="3" customFormat="1" ht="12.75">
      <c r="A28" s="16" t="s">
        <v>67</v>
      </c>
      <c r="B28" s="16" t="s">
        <v>68</v>
      </c>
      <c r="C28" s="13">
        <v>0</v>
      </c>
      <c r="D28" s="13">
        <v>3.033</v>
      </c>
      <c r="E28" s="5">
        <f t="shared" si="2"/>
        <v>3.033</v>
      </c>
      <c r="F28" s="264">
        <v>0.452</v>
      </c>
      <c r="G28" s="264">
        <f t="shared" si="3"/>
        <v>2.581</v>
      </c>
      <c r="H28" s="203">
        <v>10330</v>
      </c>
      <c r="I28" s="165"/>
    </row>
    <row r="29" spans="1:8" s="3" customFormat="1" ht="12.75">
      <c r="A29" s="16" t="s">
        <v>69</v>
      </c>
      <c r="B29" s="16" t="s">
        <v>70</v>
      </c>
      <c r="C29" s="13">
        <v>0</v>
      </c>
      <c r="D29" s="13">
        <v>1.341</v>
      </c>
      <c r="E29" s="5">
        <f t="shared" si="2"/>
        <v>1.341</v>
      </c>
      <c r="F29" s="264">
        <v>0.469</v>
      </c>
      <c r="G29" s="264">
        <f t="shared" si="3"/>
        <v>0.872</v>
      </c>
      <c r="H29" s="203">
        <v>5230</v>
      </c>
    </row>
    <row r="30" spans="1:8" s="3" customFormat="1" ht="12.75">
      <c r="A30" s="16" t="s">
        <v>72</v>
      </c>
      <c r="B30" s="16" t="s">
        <v>73</v>
      </c>
      <c r="C30" s="13">
        <v>0</v>
      </c>
      <c r="D30" s="13">
        <v>2.129</v>
      </c>
      <c r="E30" s="5">
        <f t="shared" si="2"/>
        <v>2.129</v>
      </c>
      <c r="F30" s="264">
        <v>0.152</v>
      </c>
      <c r="G30" s="264">
        <f t="shared" si="3"/>
        <v>1.977</v>
      </c>
      <c r="H30" s="203">
        <v>7910</v>
      </c>
    </row>
    <row r="31" spans="1:8" s="3" customFormat="1" ht="12.75">
      <c r="A31" s="16" t="s">
        <v>59</v>
      </c>
      <c r="B31" s="16" t="s">
        <v>60</v>
      </c>
      <c r="C31" s="13">
        <v>0</v>
      </c>
      <c r="D31" s="13">
        <v>2.713</v>
      </c>
      <c r="E31" s="5">
        <f t="shared" si="2"/>
        <v>2.713</v>
      </c>
      <c r="F31" s="264">
        <v>0.65</v>
      </c>
      <c r="G31" s="264">
        <f t="shared" si="3"/>
        <v>2.063</v>
      </c>
      <c r="H31" s="203">
        <v>14500</v>
      </c>
    </row>
    <row r="32" spans="1:8" s="3" customFormat="1" ht="12.75">
      <c r="A32" s="16" t="s">
        <v>98</v>
      </c>
      <c r="B32" s="16" t="s">
        <v>99</v>
      </c>
      <c r="C32" s="13">
        <v>0</v>
      </c>
      <c r="D32" s="13">
        <v>0.56</v>
      </c>
      <c r="E32" s="5">
        <f t="shared" si="2"/>
        <v>0.56</v>
      </c>
      <c r="F32" s="264">
        <v>0</v>
      </c>
      <c r="G32" s="264">
        <f t="shared" si="3"/>
        <v>0.56</v>
      </c>
      <c r="H32" s="203">
        <v>3900</v>
      </c>
    </row>
    <row r="33" spans="1:8" s="3" customFormat="1" ht="12.75">
      <c r="A33" s="16" t="s">
        <v>701</v>
      </c>
      <c r="B33" s="16" t="s">
        <v>702</v>
      </c>
      <c r="C33" s="13">
        <v>0</v>
      </c>
      <c r="D33" s="13">
        <v>2.026</v>
      </c>
      <c r="E33" s="5">
        <f t="shared" si="2"/>
        <v>2.026</v>
      </c>
      <c r="F33" s="264">
        <v>0.57</v>
      </c>
      <c r="G33" s="264">
        <f t="shared" si="3"/>
        <v>1.456</v>
      </c>
      <c r="H33" s="203">
        <v>4370</v>
      </c>
    </row>
    <row r="34" spans="1:8" s="3" customFormat="1" ht="12.75">
      <c r="A34" s="16" t="s">
        <v>80</v>
      </c>
      <c r="B34" s="16" t="s">
        <v>81</v>
      </c>
      <c r="C34" s="13">
        <v>11.55</v>
      </c>
      <c r="D34" s="13">
        <v>19.007</v>
      </c>
      <c r="E34" s="5">
        <f t="shared" si="2"/>
        <v>7.457000000000001</v>
      </c>
      <c r="F34" s="264">
        <v>2.605</v>
      </c>
      <c r="G34" s="264">
        <f t="shared" si="3"/>
        <v>4.852</v>
      </c>
      <c r="H34" s="203">
        <v>34000</v>
      </c>
    </row>
    <row r="35" spans="1:8" s="3" customFormat="1" ht="12.75">
      <c r="A35" s="16" t="s">
        <v>82</v>
      </c>
      <c r="B35" s="16" t="s">
        <v>83</v>
      </c>
      <c r="C35" s="13">
        <v>0</v>
      </c>
      <c r="D35" s="13">
        <v>1.067</v>
      </c>
      <c r="E35" s="5">
        <f t="shared" si="2"/>
        <v>1.067</v>
      </c>
      <c r="F35" s="264">
        <v>1.053</v>
      </c>
      <c r="G35" s="264">
        <f t="shared" si="3"/>
        <v>0.014000000000000012</v>
      </c>
      <c r="H35" s="203">
        <v>100</v>
      </c>
    </row>
    <row r="36" spans="1:8" s="3" customFormat="1" ht="12.75">
      <c r="A36" s="16" t="s">
        <v>703</v>
      </c>
      <c r="B36" s="16" t="s">
        <v>704</v>
      </c>
      <c r="C36" s="13">
        <v>0</v>
      </c>
      <c r="D36" s="13">
        <v>1.329</v>
      </c>
      <c r="E36" s="5">
        <f t="shared" si="2"/>
        <v>1.329</v>
      </c>
      <c r="F36" s="264">
        <v>0</v>
      </c>
      <c r="G36" s="264">
        <f t="shared" si="3"/>
        <v>1.329</v>
      </c>
      <c r="H36" s="203">
        <v>6300</v>
      </c>
    </row>
    <row r="37" spans="1:8" s="3" customFormat="1" ht="12.75">
      <c r="A37" s="16" t="s">
        <v>76</v>
      </c>
      <c r="B37" s="16" t="s">
        <v>77</v>
      </c>
      <c r="C37" s="13">
        <v>0</v>
      </c>
      <c r="D37" s="13">
        <v>1</v>
      </c>
      <c r="E37" s="5">
        <f t="shared" si="2"/>
        <v>1</v>
      </c>
      <c r="F37" s="264">
        <v>0.191</v>
      </c>
      <c r="G37" s="264">
        <f t="shared" si="3"/>
        <v>0.8089999999999999</v>
      </c>
      <c r="H37" s="203">
        <v>3240</v>
      </c>
    </row>
    <row r="38" spans="1:8" s="3" customFormat="1" ht="12.75">
      <c r="A38" s="16" t="s">
        <v>74</v>
      </c>
      <c r="B38" s="16" t="s">
        <v>75</v>
      </c>
      <c r="C38" s="13">
        <v>0</v>
      </c>
      <c r="D38" s="13">
        <v>3.015</v>
      </c>
      <c r="E38" s="5">
        <f t="shared" si="2"/>
        <v>3.015</v>
      </c>
      <c r="F38" s="264">
        <v>0.467</v>
      </c>
      <c r="G38" s="264">
        <f t="shared" si="3"/>
        <v>2.548</v>
      </c>
      <c r="H38" s="203">
        <v>10100</v>
      </c>
    </row>
    <row r="39" spans="1:8" s="3" customFormat="1" ht="12.75">
      <c r="A39" s="16" t="s">
        <v>718</v>
      </c>
      <c r="B39" s="16" t="s">
        <v>719</v>
      </c>
      <c r="C39" s="13">
        <v>3.308</v>
      </c>
      <c r="D39" s="13">
        <v>12.53</v>
      </c>
      <c r="E39" s="5">
        <f t="shared" si="2"/>
        <v>9.222</v>
      </c>
      <c r="F39" s="264">
        <v>2.446</v>
      </c>
      <c r="G39" s="264">
        <f t="shared" si="3"/>
        <v>6.776</v>
      </c>
      <c r="H39" s="203">
        <v>27100</v>
      </c>
    </row>
    <row r="40" spans="1:8" s="3" customFormat="1" ht="12.75">
      <c r="A40" s="16" t="s">
        <v>705</v>
      </c>
      <c r="B40" s="16" t="s">
        <v>706</v>
      </c>
      <c r="C40" s="13">
        <v>0</v>
      </c>
      <c r="D40" s="13">
        <v>1.883</v>
      </c>
      <c r="E40" s="5">
        <f t="shared" si="2"/>
        <v>1.883</v>
      </c>
      <c r="F40" s="264">
        <v>0.41</v>
      </c>
      <c r="G40" s="264">
        <f t="shared" si="3"/>
        <v>1.473</v>
      </c>
      <c r="H40" s="203">
        <v>5890</v>
      </c>
    </row>
    <row r="41" spans="1:8" s="3" customFormat="1" ht="12.75">
      <c r="A41" s="16" t="s">
        <v>63</v>
      </c>
      <c r="B41" s="16" t="s">
        <v>64</v>
      </c>
      <c r="C41" s="13">
        <v>0</v>
      </c>
      <c r="D41" s="13">
        <v>3.421</v>
      </c>
      <c r="E41" s="5">
        <f t="shared" si="2"/>
        <v>3.421</v>
      </c>
      <c r="F41" s="264">
        <v>0.584</v>
      </c>
      <c r="G41" s="264">
        <f t="shared" si="3"/>
        <v>2.8369999999999997</v>
      </c>
      <c r="H41" s="203">
        <v>11350</v>
      </c>
    </row>
    <row r="42" spans="1:8" s="3" customFormat="1" ht="12.75">
      <c r="A42" s="16" t="s">
        <v>65</v>
      </c>
      <c r="B42" s="16" t="s">
        <v>66</v>
      </c>
      <c r="C42" s="13">
        <v>0</v>
      </c>
      <c r="D42" s="13">
        <v>0.981</v>
      </c>
      <c r="E42" s="5">
        <f t="shared" si="2"/>
        <v>0.981</v>
      </c>
      <c r="F42" s="264">
        <v>0.063</v>
      </c>
      <c r="G42" s="264">
        <f t="shared" si="3"/>
        <v>0.9179999999999999</v>
      </c>
      <c r="H42" s="203">
        <v>3370</v>
      </c>
    </row>
    <row r="43" spans="1:8" ht="12.75">
      <c r="A43" s="16" t="s">
        <v>425</v>
      </c>
      <c r="B43" s="16" t="s">
        <v>71</v>
      </c>
      <c r="C43" s="13">
        <v>5.89</v>
      </c>
      <c r="D43" s="13">
        <v>8.934</v>
      </c>
      <c r="E43" s="5">
        <f t="shared" si="2"/>
        <v>3.0439999999999996</v>
      </c>
      <c r="F43" s="264">
        <v>0.683</v>
      </c>
      <c r="G43" s="264">
        <f t="shared" si="3"/>
        <v>2.3609999999999998</v>
      </c>
      <c r="H43" s="203">
        <v>9400</v>
      </c>
    </row>
    <row r="44" spans="1:8" ht="12.75">
      <c r="A44" s="16" t="s">
        <v>707</v>
      </c>
      <c r="B44" s="16" t="s">
        <v>708</v>
      </c>
      <c r="C44" s="13">
        <v>0</v>
      </c>
      <c r="D44" s="13">
        <v>1.745</v>
      </c>
      <c r="E44" s="5">
        <f t="shared" si="2"/>
        <v>1.745</v>
      </c>
      <c r="F44" s="264">
        <v>0.83</v>
      </c>
      <c r="G44" s="264">
        <f t="shared" si="3"/>
        <v>0.9150000000000001</v>
      </c>
      <c r="H44" s="203">
        <v>4600</v>
      </c>
    </row>
    <row r="45" spans="1:8" ht="12.75">
      <c r="A45" s="16" t="s">
        <v>100</v>
      </c>
      <c r="B45" s="16" t="s">
        <v>101</v>
      </c>
      <c r="C45" s="13">
        <v>0</v>
      </c>
      <c r="D45" s="13">
        <v>4.69</v>
      </c>
      <c r="E45" s="5">
        <f t="shared" si="2"/>
        <v>4.69</v>
      </c>
      <c r="F45" s="264">
        <v>0.109</v>
      </c>
      <c r="G45" s="264">
        <f t="shared" si="3"/>
        <v>4.581</v>
      </c>
      <c r="H45" s="203">
        <v>32100</v>
      </c>
    </row>
    <row r="46" spans="1:8" ht="12.75">
      <c r="A46" s="16" t="s">
        <v>709</v>
      </c>
      <c r="B46" s="16" t="s">
        <v>710</v>
      </c>
      <c r="C46" s="13">
        <v>0</v>
      </c>
      <c r="D46" s="13">
        <v>2.301</v>
      </c>
      <c r="E46" s="5">
        <f t="shared" si="2"/>
        <v>2.301</v>
      </c>
      <c r="F46" s="264">
        <v>0.594</v>
      </c>
      <c r="G46" s="264">
        <f t="shared" si="3"/>
        <v>1.7070000000000003</v>
      </c>
      <c r="H46" s="203">
        <v>6830</v>
      </c>
    </row>
    <row r="47" spans="1:8" ht="12.75">
      <c r="A47" s="16" t="s">
        <v>105</v>
      </c>
      <c r="B47" s="16" t="s">
        <v>711</v>
      </c>
      <c r="C47" s="13">
        <v>0</v>
      </c>
      <c r="D47" s="13">
        <v>0.203</v>
      </c>
      <c r="E47" s="5">
        <f t="shared" si="2"/>
        <v>0.203</v>
      </c>
      <c r="F47" s="264">
        <v>0</v>
      </c>
      <c r="G47" s="264">
        <f t="shared" si="3"/>
        <v>0.203</v>
      </c>
      <c r="H47" s="203">
        <v>800</v>
      </c>
    </row>
    <row r="48" spans="1:8" ht="12.75">
      <c r="A48" s="16" t="s">
        <v>712</v>
      </c>
      <c r="B48" s="16" t="s">
        <v>713</v>
      </c>
      <c r="C48" s="13">
        <v>0</v>
      </c>
      <c r="D48" s="13">
        <v>0.499</v>
      </c>
      <c r="E48" s="5">
        <f t="shared" si="2"/>
        <v>0.499</v>
      </c>
      <c r="F48" s="264">
        <v>0.485</v>
      </c>
      <c r="G48" s="264">
        <f t="shared" si="3"/>
        <v>0.014000000000000012</v>
      </c>
      <c r="H48" s="203">
        <v>30</v>
      </c>
    </row>
    <row r="49" spans="1:8" ht="12.75">
      <c r="A49" s="16" t="s">
        <v>104</v>
      </c>
      <c r="B49" s="16" t="s">
        <v>714</v>
      </c>
      <c r="C49" s="13">
        <v>0</v>
      </c>
      <c r="D49" s="13">
        <v>3.734</v>
      </c>
      <c r="E49" s="5">
        <f t="shared" si="2"/>
        <v>3.734</v>
      </c>
      <c r="F49" s="264">
        <v>1.09</v>
      </c>
      <c r="G49" s="264">
        <f t="shared" si="3"/>
        <v>2.644</v>
      </c>
      <c r="H49" s="203">
        <v>15870</v>
      </c>
    </row>
    <row r="50" spans="1:8" ht="12.75">
      <c r="A50" s="16" t="s">
        <v>715</v>
      </c>
      <c r="B50" s="16" t="s">
        <v>716</v>
      </c>
      <c r="C50" s="13">
        <v>0</v>
      </c>
      <c r="D50" s="13">
        <v>1.521</v>
      </c>
      <c r="E50" s="5">
        <f t="shared" si="2"/>
        <v>1.521</v>
      </c>
      <c r="F50" s="264">
        <v>0</v>
      </c>
      <c r="G50" s="264">
        <f t="shared" si="3"/>
        <v>1.521</v>
      </c>
      <c r="H50" s="203">
        <v>6090</v>
      </c>
    </row>
    <row r="51" spans="1:8" ht="12.75">
      <c r="A51" s="16" t="s">
        <v>106</v>
      </c>
      <c r="B51" s="16" t="s">
        <v>717</v>
      </c>
      <c r="C51" s="13">
        <v>4.96</v>
      </c>
      <c r="D51" s="13">
        <v>6.365</v>
      </c>
      <c r="E51" s="5">
        <f t="shared" si="2"/>
        <v>1.4050000000000002</v>
      </c>
      <c r="F51" s="264">
        <v>0</v>
      </c>
      <c r="G51" s="264">
        <f t="shared" si="3"/>
        <v>1.4050000000000002</v>
      </c>
      <c r="H51" s="203">
        <v>8800</v>
      </c>
    </row>
    <row r="52" spans="1:8" ht="12.75">
      <c r="A52" s="14" t="s">
        <v>55</v>
      </c>
      <c r="B52" s="14" t="s">
        <v>56</v>
      </c>
      <c r="C52" s="13">
        <v>0</v>
      </c>
      <c r="D52" s="13">
        <v>3.054</v>
      </c>
      <c r="E52" s="5">
        <f t="shared" si="2"/>
        <v>3.054</v>
      </c>
      <c r="F52" s="264">
        <v>0.409</v>
      </c>
      <c r="G52" s="264">
        <f t="shared" si="3"/>
        <v>2.645</v>
      </c>
      <c r="H52" s="203">
        <v>18600</v>
      </c>
    </row>
    <row r="53" spans="1:8" ht="12.75">
      <c r="A53" s="14" t="s">
        <v>57</v>
      </c>
      <c r="B53" s="14" t="s">
        <v>58</v>
      </c>
      <c r="C53" s="13">
        <v>0</v>
      </c>
      <c r="D53" s="13">
        <v>5.96</v>
      </c>
      <c r="E53" s="5">
        <f t="shared" si="2"/>
        <v>5.96</v>
      </c>
      <c r="F53" s="264">
        <v>1.047</v>
      </c>
      <c r="G53" s="264">
        <f t="shared" si="3"/>
        <v>4.913</v>
      </c>
      <c r="H53" s="203">
        <v>34400</v>
      </c>
    </row>
    <row r="54" spans="1:8" ht="12.75">
      <c r="A54" s="14" t="s">
        <v>78</v>
      </c>
      <c r="B54" s="14" t="s">
        <v>79</v>
      </c>
      <c r="C54" s="13">
        <v>9.228</v>
      </c>
      <c r="D54" s="13">
        <v>7.634</v>
      </c>
      <c r="E54" s="5">
        <f t="shared" si="2"/>
        <v>1.5939999999999994</v>
      </c>
      <c r="F54" s="264">
        <v>0.248</v>
      </c>
      <c r="G54" s="264">
        <f t="shared" si="3"/>
        <v>1.3459999999999994</v>
      </c>
      <c r="H54" s="203">
        <v>9500</v>
      </c>
    </row>
    <row r="55" spans="1:8" ht="12.75">
      <c r="A55" s="296" t="s">
        <v>49</v>
      </c>
      <c r="B55" s="296"/>
      <c r="C55" s="296"/>
      <c r="D55" s="296"/>
      <c r="E55" s="12">
        <f>SUM(E16:E54)</f>
        <v>116.69599999999996</v>
      </c>
      <c r="F55" s="265">
        <f>SUM(F16:F54)</f>
        <v>28.249</v>
      </c>
      <c r="G55" s="265">
        <f>SUM(G16:G54)</f>
        <v>88.44700000000002</v>
      </c>
      <c r="H55" s="176">
        <f>SUM(H16:H54)</f>
        <v>457500</v>
      </c>
    </row>
    <row r="57" spans="1:8" s="3" customFormat="1" ht="12.75">
      <c r="A57" s="169" t="s">
        <v>383</v>
      </c>
      <c r="C57" s="4"/>
      <c r="D57" s="4"/>
      <c r="E57" s="4"/>
      <c r="F57" s="173"/>
      <c r="G57" s="173"/>
      <c r="H57" s="152">
        <f>SUM(H55,H15,H7)</f>
        <v>666695</v>
      </c>
    </row>
  </sheetData>
  <sheetProtection/>
  <mergeCells count="8">
    <mergeCell ref="A55:D55"/>
    <mergeCell ref="C3:D3"/>
    <mergeCell ref="E3:E4"/>
    <mergeCell ref="H3:H4"/>
    <mergeCell ref="A3:A4"/>
    <mergeCell ref="B3:B4"/>
    <mergeCell ref="A7:D7"/>
    <mergeCell ref="A15:D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8" customWidth="1"/>
  </cols>
  <sheetData>
    <row r="1" spans="3:8" s="3" customFormat="1" ht="12.75">
      <c r="C1" s="4"/>
      <c r="D1" s="4"/>
      <c r="E1" s="4"/>
      <c r="F1" s="4"/>
      <c r="G1" s="4"/>
      <c r="H1" s="174"/>
    </row>
    <row r="2" spans="1:8" s="3" customFormat="1" ht="18">
      <c r="A2" s="172" t="s">
        <v>258</v>
      </c>
      <c r="C2" s="4"/>
      <c r="D2" s="4"/>
      <c r="E2" s="4"/>
      <c r="F2" s="4"/>
      <c r="G2" s="4"/>
      <c r="H2" s="177"/>
    </row>
    <row r="3" spans="1:8" s="3" customFormat="1" ht="13.5" customHeight="1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9" t="s">
        <v>376</v>
      </c>
      <c r="B5" s="19" t="s">
        <v>377</v>
      </c>
      <c r="C5" s="13">
        <v>77.381</v>
      </c>
      <c r="D5" s="13">
        <v>87.598</v>
      </c>
      <c r="E5" s="13">
        <f>D5-C5</f>
        <v>10.216999999999999</v>
      </c>
      <c r="F5" s="20"/>
      <c r="G5" s="20"/>
      <c r="H5" s="131">
        <v>35500</v>
      </c>
    </row>
    <row r="6" spans="1:8" s="3" customFormat="1" ht="12.75">
      <c r="A6" s="19" t="s">
        <v>378</v>
      </c>
      <c r="B6" s="19" t="s">
        <v>379</v>
      </c>
      <c r="C6" s="13">
        <v>14.246</v>
      </c>
      <c r="D6" s="13">
        <v>33.945</v>
      </c>
      <c r="E6" s="13">
        <f>D6-C6</f>
        <v>19.698999999999998</v>
      </c>
      <c r="F6" s="20"/>
      <c r="G6" s="20"/>
      <c r="H6" s="131">
        <v>50000</v>
      </c>
    </row>
    <row r="7" spans="1:8" s="3" customFormat="1" ht="12.75">
      <c r="A7" s="19" t="s">
        <v>363</v>
      </c>
      <c r="B7" s="19" t="s">
        <v>380</v>
      </c>
      <c r="C7" s="13">
        <v>31.51</v>
      </c>
      <c r="D7" s="13">
        <v>51.224</v>
      </c>
      <c r="E7" s="13">
        <f>D7-C7</f>
        <v>19.713999999999995</v>
      </c>
      <c r="F7" s="20"/>
      <c r="G7" s="20"/>
      <c r="H7" s="131">
        <v>256000</v>
      </c>
    </row>
    <row r="8" spans="1:8" s="3" customFormat="1" ht="12.75">
      <c r="A8" s="296" t="s">
        <v>369</v>
      </c>
      <c r="B8" s="296"/>
      <c r="C8" s="296"/>
      <c r="D8" s="296"/>
      <c r="E8" s="15">
        <f>SUM(E5:E7)</f>
        <v>49.629999999999995</v>
      </c>
      <c r="F8" s="15">
        <f>SUM(F5:F7)</f>
        <v>0</v>
      </c>
      <c r="G8" s="15">
        <f>SUM(G5:G7)</f>
        <v>0</v>
      </c>
      <c r="H8" s="176">
        <f>SUM(H5:H7)</f>
        <v>341500</v>
      </c>
    </row>
    <row r="9" spans="1:8" s="3" customFormat="1" ht="12.75">
      <c r="A9" s="14" t="s">
        <v>187</v>
      </c>
      <c r="B9" s="14" t="s">
        <v>188</v>
      </c>
      <c r="C9" s="13">
        <v>22.922</v>
      </c>
      <c r="D9" s="13">
        <v>27.82</v>
      </c>
      <c r="E9" s="13">
        <f>ABS(D9-C9)</f>
        <v>4.898</v>
      </c>
      <c r="F9" s="13">
        <v>3.816</v>
      </c>
      <c r="G9" s="13">
        <f>E9-F9</f>
        <v>1.0819999999999999</v>
      </c>
      <c r="H9" s="131">
        <v>8656</v>
      </c>
    </row>
    <row r="10" spans="1:8" s="3" customFormat="1" ht="12.75">
      <c r="A10" s="14" t="s">
        <v>185</v>
      </c>
      <c r="B10" s="14" t="s">
        <v>186</v>
      </c>
      <c r="C10" s="13">
        <v>47.784</v>
      </c>
      <c r="D10" s="13">
        <v>69.754</v>
      </c>
      <c r="E10" s="13">
        <f>ABS(D10-C10)</f>
        <v>21.970000000000006</v>
      </c>
      <c r="F10" s="13">
        <v>12.187</v>
      </c>
      <c r="G10" s="13">
        <f>E10-F10</f>
        <v>9.783000000000007</v>
      </c>
      <c r="H10" s="131">
        <v>58698</v>
      </c>
    </row>
    <row r="11" spans="1:8" s="3" customFormat="1" ht="12.75">
      <c r="A11" s="14" t="s">
        <v>183</v>
      </c>
      <c r="B11" s="14" t="s">
        <v>184</v>
      </c>
      <c r="C11" s="13">
        <v>10.283</v>
      </c>
      <c r="D11" s="13">
        <v>23.516</v>
      </c>
      <c r="E11" s="13">
        <f>ABS(D11-C11)</f>
        <v>13.232999999999999</v>
      </c>
      <c r="F11" s="13">
        <v>2.286</v>
      </c>
      <c r="G11" s="13">
        <f>E11-F11</f>
        <v>10.947</v>
      </c>
      <c r="H11" s="131">
        <v>76629</v>
      </c>
    </row>
    <row r="12" spans="1:8" s="3" customFormat="1" ht="12.75">
      <c r="A12" s="16" t="s">
        <v>413</v>
      </c>
      <c r="B12" s="16" t="s">
        <v>192</v>
      </c>
      <c r="C12" s="140">
        <v>38.112</v>
      </c>
      <c r="D12" s="140">
        <v>38.512</v>
      </c>
      <c r="E12" s="140">
        <f>ABS(D12-C12)</f>
        <v>0.3999999999999986</v>
      </c>
      <c r="F12" s="140">
        <v>0.4</v>
      </c>
      <c r="G12" s="140">
        <f>E12-F12</f>
        <v>-1.4432899320127035E-15</v>
      </c>
      <c r="H12" s="131">
        <v>2800</v>
      </c>
    </row>
    <row r="13" spans="1:8" s="3" customFormat="1" ht="12.75">
      <c r="A13" s="14" t="s">
        <v>414</v>
      </c>
      <c r="B13" s="14" t="s">
        <v>191</v>
      </c>
      <c r="C13" s="13">
        <v>28.295</v>
      </c>
      <c r="D13" s="13">
        <v>37.249</v>
      </c>
      <c r="E13" s="13">
        <f>ABS(D13-C13)</f>
        <v>8.954</v>
      </c>
      <c r="F13" s="13">
        <v>4.246</v>
      </c>
      <c r="G13" s="13">
        <f>E13-F13</f>
        <v>4.708</v>
      </c>
      <c r="H13" s="131">
        <v>37664</v>
      </c>
    </row>
    <row r="14" spans="1:8" s="3" customFormat="1" ht="12.75">
      <c r="A14" s="296" t="s">
        <v>15</v>
      </c>
      <c r="B14" s="296"/>
      <c r="C14" s="296"/>
      <c r="D14" s="296"/>
      <c r="E14" s="15">
        <f>SUM(E9:E13)</f>
        <v>49.455000000000005</v>
      </c>
      <c r="F14" s="15">
        <f>SUM(F9:F13)</f>
        <v>22.935000000000002</v>
      </c>
      <c r="G14" s="15">
        <f>SUM(G9:G13)</f>
        <v>26.520000000000003</v>
      </c>
      <c r="H14" s="176">
        <f>SUM(H9:H13)</f>
        <v>184447</v>
      </c>
    </row>
    <row r="15" spans="1:8" s="3" customFormat="1" ht="12.75">
      <c r="A15" s="14" t="s">
        <v>227</v>
      </c>
      <c r="B15" s="14" t="s">
        <v>228</v>
      </c>
      <c r="C15" s="13">
        <v>0</v>
      </c>
      <c r="D15" s="13">
        <v>1.872</v>
      </c>
      <c r="E15" s="13">
        <f aca="true" t="shared" si="0" ref="E15:E32">ABS(D15-C15)</f>
        <v>1.872</v>
      </c>
      <c r="F15" s="13">
        <v>0.858</v>
      </c>
      <c r="G15" s="13">
        <f aca="true" t="shared" si="1" ref="G15:G59">E15-F15</f>
        <v>1.0140000000000002</v>
      </c>
      <c r="H15" s="131">
        <v>4056</v>
      </c>
    </row>
    <row r="16" spans="1:8" s="3" customFormat="1" ht="12.75">
      <c r="A16" s="16" t="s">
        <v>239</v>
      </c>
      <c r="B16" s="16" t="s">
        <v>241</v>
      </c>
      <c r="C16" s="13">
        <v>0</v>
      </c>
      <c r="D16" s="13">
        <v>1.879</v>
      </c>
      <c r="E16" s="13">
        <f t="shared" si="0"/>
        <v>1.879</v>
      </c>
      <c r="F16" s="13">
        <v>1.879</v>
      </c>
      <c r="G16" s="13">
        <f t="shared" si="1"/>
        <v>0</v>
      </c>
      <c r="H16" s="131">
        <v>0</v>
      </c>
    </row>
    <row r="17" spans="1:8" s="3" customFormat="1" ht="12.75">
      <c r="A17" s="14" t="s">
        <v>229</v>
      </c>
      <c r="B17" s="14" t="s">
        <v>230</v>
      </c>
      <c r="C17" s="13">
        <v>0</v>
      </c>
      <c r="D17" s="13">
        <v>1.946</v>
      </c>
      <c r="E17" s="13">
        <f t="shared" si="0"/>
        <v>1.946</v>
      </c>
      <c r="F17" s="13">
        <v>1.279</v>
      </c>
      <c r="G17" s="13">
        <f t="shared" si="1"/>
        <v>0.667</v>
      </c>
      <c r="H17" s="131">
        <v>2668</v>
      </c>
    </row>
    <row r="18" spans="1:8" s="3" customFormat="1" ht="12.75">
      <c r="A18" s="14" t="s">
        <v>225</v>
      </c>
      <c r="B18" s="14" t="s">
        <v>226</v>
      </c>
      <c r="C18" s="13">
        <v>0</v>
      </c>
      <c r="D18" s="13">
        <v>7.227</v>
      </c>
      <c r="E18" s="13">
        <f t="shared" si="0"/>
        <v>7.227</v>
      </c>
      <c r="F18" s="13">
        <v>1.696</v>
      </c>
      <c r="G18" s="13">
        <f t="shared" si="1"/>
        <v>5.531000000000001</v>
      </c>
      <c r="H18" s="131">
        <v>33186</v>
      </c>
    </row>
    <row r="19" spans="1:8" s="3" customFormat="1" ht="12.75">
      <c r="A19" s="14" t="s">
        <v>235</v>
      </c>
      <c r="B19" s="14" t="s">
        <v>236</v>
      </c>
      <c r="C19" s="13">
        <v>0</v>
      </c>
      <c r="D19" s="13">
        <v>2.548</v>
      </c>
      <c r="E19" s="13">
        <f t="shared" si="0"/>
        <v>2.548</v>
      </c>
      <c r="F19" s="13">
        <v>0.817</v>
      </c>
      <c r="G19" s="13">
        <f t="shared" si="1"/>
        <v>1.731</v>
      </c>
      <c r="H19" s="131">
        <v>10386</v>
      </c>
    </row>
    <row r="20" spans="1:8" s="3" customFormat="1" ht="12.75">
      <c r="A20" s="16" t="s">
        <v>231</v>
      </c>
      <c r="B20" s="16" t="s">
        <v>232</v>
      </c>
      <c r="C20" s="13">
        <v>0</v>
      </c>
      <c r="D20" s="13">
        <v>1.061</v>
      </c>
      <c r="E20" s="13">
        <f t="shared" si="0"/>
        <v>1.061</v>
      </c>
      <c r="F20" s="13">
        <v>0</v>
      </c>
      <c r="G20" s="13">
        <f t="shared" si="1"/>
        <v>1.061</v>
      </c>
      <c r="H20" s="131">
        <v>6366</v>
      </c>
    </row>
    <row r="21" spans="1:8" s="3" customFormat="1" ht="12.75">
      <c r="A21" s="14" t="s">
        <v>213</v>
      </c>
      <c r="B21" s="14" t="s">
        <v>214</v>
      </c>
      <c r="C21" s="13">
        <v>0</v>
      </c>
      <c r="D21" s="13">
        <v>9.379</v>
      </c>
      <c r="E21" s="13">
        <f t="shared" si="0"/>
        <v>9.379</v>
      </c>
      <c r="F21" s="13">
        <v>4.251</v>
      </c>
      <c r="G21" s="13">
        <f t="shared" si="1"/>
        <v>5.127999999999999</v>
      </c>
      <c r="H21" s="131">
        <v>41024</v>
      </c>
    </row>
    <row r="22" spans="1:8" s="3" customFormat="1" ht="12.75">
      <c r="A22" s="14" t="s">
        <v>219</v>
      </c>
      <c r="B22" s="14" t="s">
        <v>220</v>
      </c>
      <c r="C22" s="13">
        <v>0</v>
      </c>
      <c r="D22" s="13">
        <v>3.52</v>
      </c>
      <c r="E22" s="13">
        <f t="shared" si="0"/>
        <v>3.52</v>
      </c>
      <c r="F22" s="13">
        <v>0.322</v>
      </c>
      <c r="G22" s="13">
        <f t="shared" si="1"/>
        <v>3.198</v>
      </c>
      <c r="H22" s="131">
        <v>19188</v>
      </c>
    </row>
    <row r="23" spans="1:8" s="3" customFormat="1" ht="12.75">
      <c r="A23" s="14" t="s">
        <v>223</v>
      </c>
      <c r="B23" s="14" t="s">
        <v>224</v>
      </c>
      <c r="C23" s="13">
        <v>0</v>
      </c>
      <c r="D23" s="13">
        <v>0.997</v>
      </c>
      <c r="E23" s="13">
        <f t="shared" si="0"/>
        <v>0.997</v>
      </c>
      <c r="F23" s="13">
        <v>0</v>
      </c>
      <c r="G23" s="13">
        <f t="shared" si="1"/>
        <v>0.997</v>
      </c>
      <c r="H23" s="131">
        <v>5982</v>
      </c>
    </row>
    <row r="24" spans="1:8" s="3" customFormat="1" ht="12.75">
      <c r="A24" s="14" t="s">
        <v>221</v>
      </c>
      <c r="B24" s="14" t="s">
        <v>222</v>
      </c>
      <c r="C24" s="13">
        <v>0</v>
      </c>
      <c r="D24" s="13">
        <v>1.8</v>
      </c>
      <c r="E24" s="13">
        <f t="shared" si="0"/>
        <v>1.8</v>
      </c>
      <c r="F24" s="13">
        <v>0.428</v>
      </c>
      <c r="G24" s="13">
        <f t="shared" si="1"/>
        <v>1.372</v>
      </c>
      <c r="H24" s="131">
        <v>10976</v>
      </c>
    </row>
    <row r="25" spans="1:8" s="3" customFormat="1" ht="12.75">
      <c r="A25" s="14" t="s">
        <v>205</v>
      </c>
      <c r="B25" s="14" t="s">
        <v>206</v>
      </c>
      <c r="C25" s="13">
        <v>0</v>
      </c>
      <c r="D25" s="13">
        <v>1.086</v>
      </c>
      <c r="E25" s="13">
        <f t="shared" si="0"/>
        <v>1.086</v>
      </c>
      <c r="F25" s="13">
        <v>0.889</v>
      </c>
      <c r="G25" s="13">
        <f t="shared" si="1"/>
        <v>0.19700000000000006</v>
      </c>
      <c r="H25" s="131">
        <v>788</v>
      </c>
    </row>
    <row r="26" spans="1:8" s="3" customFormat="1" ht="12.75">
      <c r="A26" s="14" t="s">
        <v>217</v>
      </c>
      <c r="B26" s="14" t="s">
        <v>218</v>
      </c>
      <c r="C26" s="13">
        <v>0</v>
      </c>
      <c r="D26" s="13">
        <v>4.415</v>
      </c>
      <c r="E26" s="13">
        <f t="shared" si="0"/>
        <v>4.415</v>
      </c>
      <c r="F26" s="13">
        <v>1.657</v>
      </c>
      <c r="G26" s="13">
        <f t="shared" si="1"/>
        <v>2.758</v>
      </c>
      <c r="H26" s="131">
        <v>16548</v>
      </c>
    </row>
    <row r="27" spans="1:8" s="3" customFormat="1" ht="12.75">
      <c r="A27" s="14" t="s">
        <v>215</v>
      </c>
      <c r="B27" s="14" t="s">
        <v>216</v>
      </c>
      <c r="C27" s="13">
        <v>0</v>
      </c>
      <c r="D27" s="13">
        <v>6.03</v>
      </c>
      <c r="E27" s="13">
        <f t="shared" si="0"/>
        <v>6.03</v>
      </c>
      <c r="F27" s="13">
        <v>1.43</v>
      </c>
      <c r="G27" s="13">
        <f t="shared" si="1"/>
        <v>4.6000000000000005</v>
      </c>
      <c r="H27" s="131">
        <v>36800</v>
      </c>
    </row>
    <row r="28" spans="1:8" s="3" customFormat="1" ht="12.75">
      <c r="A28" s="14" t="s">
        <v>195</v>
      </c>
      <c r="B28" s="14" t="s">
        <v>196</v>
      </c>
      <c r="C28" s="13">
        <v>0</v>
      </c>
      <c r="D28" s="13">
        <v>4.057</v>
      </c>
      <c r="E28" s="13">
        <f t="shared" si="0"/>
        <v>4.057</v>
      </c>
      <c r="F28" s="13">
        <v>0.67</v>
      </c>
      <c r="G28" s="13">
        <f t="shared" si="1"/>
        <v>3.3870000000000005</v>
      </c>
      <c r="H28" s="131">
        <v>20322</v>
      </c>
    </row>
    <row r="29" spans="1:8" s="3" customFormat="1" ht="12.75">
      <c r="A29" s="14" t="s">
        <v>207</v>
      </c>
      <c r="B29" s="14" t="s">
        <v>208</v>
      </c>
      <c r="C29" s="13">
        <v>0</v>
      </c>
      <c r="D29" s="13">
        <v>3.767</v>
      </c>
      <c r="E29" s="13">
        <f t="shared" si="0"/>
        <v>3.767</v>
      </c>
      <c r="F29" s="13">
        <v>1.407</v>
      </c>
      <c r="G29" s="13">
        <f t="shared" si="1"/>
        <v>2.36</v>
      </c>
      <c r="H29" s="131">
        <v>17700</v>
      </c>
    </row>
    <row r="30" spans="1:8" s="3" customFormat="1" ht="12.75">
      <c r="A30" s="14" t="s">
        <v>209</v>
      </c>
      <c r="B30" s="14" t="s">
        <v>210</v>
      </c>
      <c r="C30" s="13">
        <v>0</v>
      </c>
      <c r="D30" s="13">
        <v>6.28</v>
      </c>
      <c r="E30" s="13">
        <f t="shared" si="0"/>
        <v>6.28</v>
      </c>
      <c r="F30" s="13">
        <v>3.372</v>
      </c>
      <c r="G30" s="13">
        <f t="shared" si="1"/>
        <v>2.9080000000000004</v>
      </c>
      <c r="H30" s="131">
        <v>17448</v>
      </c>
    </row>
    <row r="31" spans="1:10" s="3" customFormat="1" ht="12.75">
      <c r="A31" s="14" t="s">
        <v>211</v>
      </c>
      <c r="B31" s="14" t="s">
        <v>212</v>
      </c>
      <c r="C31" s="13">
        <v>0</v>
      </c>
      <c r="D31" s="13">
        <v>1.599</v>
      </c>
      <c r="E31" s="13">
        <f t="shared" si="0"/>
        <v>1.599</v>
      </c>
      <c r="F31" s="13">
        <v>0.242</v>
      </c>
      <c r="G31" s="13">
        <f t="shared" si="1"/>
        <v>1.357</v>
      </c>
      <c r="H31" s="131">
        <v>5428</v>
      </c>
      <c r="J31" s="142"/>
    </row>
    <row r="32" spans="1:8" s="3" customFormat="1" ht="12.75">
      <c r="A32" s="14" t="s">
        <v>255</v>
      </c>
      <c r="B32" s="14" t="s">
        <v>256</v>
      </c>
      <c r="C32" s="13">
        <v>0</v>
      </c>
      <c r="D32" s="13">
        <v>8.63</v>
      </c>
      <c r="E32" s="13">
        <f t="shared" si="0"/>
        <v>8.63</v>
      </c>
      <c r="F32" s="13">
        <v>4.803</v>
      </c>
      <c r="G32" s="13">
        <f t="shared" si="1"/>
        <v>3.827000000000001</v>
      </c>
      <c r="H32" s="131">
        <v>29129</v>
      </c>
    </row>
    <row r="33" spans="1:8" s="3" customFormat="1" ht="12.75">
      <c r="A33" s="16" t="s">
        <v>240</v>
      </c>
      <c r="B33" s="16" t="s">
        <v>242</v>
      </c>
      <c r="C33" s="13">
        <v>0</v>
      </c>
      <c r="D33" s="13">
        <v>1.561</v>
      </c>
      <c r="E33" s="13">
        <f aca="true" t="shared" si="2" ref="E33:E59">ABS(D33-C33)</f>
        <v>1.561</v>
      </c>
      <c r="F33" s="13">
        <v>1.561</v>
      </c>
      <c r="G33" s="13">
        <f t="shared" si="1"/>
        <v>0</v>
      </c>
      <c r="H33" s="131">
        <v>3628</v>
      </c>
    </row>
    <row r="34" spans="1:8" s="3" customFormat="1" ht="12.75">
      <c r="A34" s="14" t="s">
        <v>253</v>
      </c>
      <c r="B34" s="14" t="s">
        <v>254</v>
      </c>
      <c r="C34" s="13">
        <v>0</v>
      </c>
      <c r="D34" s="13">
        <v>5.087</v>
      </c>
      <c r="E34" s="13">
        <f t="shared" si="2"/>
        <v>5.087</v>
      </c>
      <c r="F34" s="13">
        <v>2.694</v>
      </c>
      <c r="G34" s="13">
        <f t="shared" si="1"/>
        <v>2.393</v>
      </c>
      <c r="H34" s="131">
        <v>19144</v>
      </c>
    </row>
    <row r="35" spans="1:8" s="3" customFormat="1" ht="12.75">
      <c r="A35" s="14" t="s">
        <v>257</v>
      </c>
      <c r="B35" s="14" t="s">
        <v>259</v>
      </c>
      <c r="C35" s="13">
        <v>0</v>
      </c>
      <c r="D35" s="13">
        <v>12.568</v>
      </c>
      <c r="E35" s="13">
        <f t="shared" si="2"/>
        <v>12.568</v>
      </c>
      <c r="F35" s="13">
        <v>3.01</v>
      </c>
      <c r="G35" s="13">
        <f t="shared" si="1"/>
        <v>9.558</v>
      </c>
      <c r="H35" s="131">
        <v>76464</v>
      </c>
    </row>
    <row r="36" spans="1:8" s="3" customFormat="1" ht="12.75">
      <c r="A36" s="14" t="s">
        <v>261</v>
      </c>
      <c r="B36" s="14" t="s">
        <v>262</v>
      </c>
      <c r="C36" s="13">
        <v>0</v>
      </c>
      <c r="D36" s="13">
        <v>1.537</v>
      </c>
      <c r="E36" s="13">
        <f t="shared" si="2"/>
        <v>1.537</v>
      </c>
      <c r="F36" s="13">
        <v>0.683</v>
      </c>
      <c r="G36" s="13">
        <f t="shared" si="1"/>
        <v>0.8539999999999999</v>
      </c>
      <c r="H36" s="131">
        <v>5124</v>
      </c>
    </row>
    <row r="37" spans="1:8" s="3" customFormat="1" ht="12.75">
      <c r="A37" s="14" t="s">
        <v>419</v>
      </c>
      <c r="B37" s="14" t="s">
        <v>260</v>
      </c>
      <c r="C37" s="13">
        <v>0</v>
      </c>
      <c r="D37" s="13">
        <v>4.598</v>
      </c>
      <c r="E37" s="13">
        <f t="shared" si="2"/>
        <v>4.598</v>
      </c>
      <c r="F37" s="13">
        <v>0</v>
      </c>
      <c r="G37" s="13">
        <f t="shared" si="1"/>
        <v>4.598</v>
      </c>
      <c r="H37" s="131">
        <v>36754</v>
      </c>
    </row>
    <row r="38" spans="1:8" s="3" customFormat="1" ht="12.75">
      <c r="A38" s="14" t="s">
        <v>268</v>
      </c>
      <c r="B38" s="14" t="s">
        <v>269</v>
      </c>
      <c r="C38" s="13">
        <v>0</v>
      </c>
      <c r="D38" s="13">
        <v>1.673</v>
      </c>
      <c r="E38" s="13">
        <f t="shared" si="2"/>
        <v>1.673</v>
      </c>
      <c r="F38" s="13">
        <v>0.77</v>
      </c>
      <c r="G38" s="13">
        <f t="shared" si="1"/>
        <v>0.903</v>
      </c>
      <c r="H38" s="131">
        <v>7224</v>
      </c>
    </row>
    <row r="39" spans="1:8" s="3" customFormat="1" ht="12.75">
      <c r="A39" s="14" t="s">
        <v>423</v>
      </c>
      <c r="B39" s="14" t="s">
        <v>271</v>
      </c>
      <c r="C39" s="13">
        <v>0</v>
      </c>
      <c r="D39" s="13">
        <v>1.534</v>
      </c>
      <c r="E39" s="13">
        <f t="shared" si="2"/>
        <v>1.534</v>
      </c>
      <c r="F39" s="13">
        <v>0.507</v>
      </c>
      <c r="G39" s="13">
        <f t="shared" si="1"/>
        <v>1.0270000000000001</v>
      </c>
      <c r="H39" s="131">
        <v>7189</v>
      </c>
    </row>
    <row r="40" spans="1:8" s="3" customFormat="1" ht="12.75">
      <c r="A40" s="14" t="s">
        <v>422</v>
      </c>
      <c r="B40" s="14" t="s">
        <v>270</v>
      </c>
      <c r="C40" s="13">
        <v>0</v>
      </c>
      <c r="D40" s="13">
        <v>1.163</v>
      </c>
      <c r="E40" s="13">
        <f t="shared" si="2"/>
        <v>1.163</v>
      </c>
      <c r="F40" s="13">
        <v>0.457</v>
      </c>
      <c r="G40" s="13">
        <f t="shared" si="1"/>
        <v>0.706</v>
      </c>
      <c r="H40" s="131">
        <v>5646</v>
      </c>
    </row>
    <row r="41" spans="1:8" s="3" customFormat="1" ht="12.75">
      <c r="A41" s="14" t="s">
        <v>420</v>
      </c>
      <c r="B41" s="14" t="s">
        <v>197</v>
      </c>
      <c r="C41" s="13">
        <v>0</v>
      </c>
      <c r="D41" s="13">
        <v>1.391</v>
      </c>
      <c r="E41" s="13">
        <f t="shared" si="2"/>
        <v>1.391</v>
      </c>
      <c r="F41" s="13">
        <v>0.684</v>
      </c>
      <c r="G41" s="13">
        <f t="shared" si="1"/>
        <v>0.707</v>
      </c>
      <c r="H41" s="131">
        <v>5656</v>
      </c>
    </row>
    <row r="42" spans="1:8" s="3" customFormat="1" ht="12.75">
      <c r="A42" s="14" t="s">
        <v>198</v>
      </c>
      <c r="B42" s="14" t="s">
        <v>199</v>
      </c>
      <c r="C42" s="13">
        <v>0</v>
      </c>
      <c r="D42" s="13">
        <v>1.033</v>
      </c>
      <c r="E42" s="13">
        <f t="shared" si="2"/>
        <v>1.033</v>
      </c>
      <c r="F42" s="13">
        <v>0.268</v>
      </c>
      <c r="G42" s="13">
        <f t="shared" si="1"/>
        <v>0.7649999999999999</v>
      </c>
      <c r="H42" s="131">
        <v>6120</v>
      </c>
    </row>
    <row r="43" spans="1:8" s="3" customFormat="1" ht="12.75">
      <c r="A43" s="14" t="s">
        <v>424</v>
      </c>
      <c r="B43" s="14" t="s">
        <v>272</v>
      </c>
      <c r="C43" s="13">
        <v>0</v>
      </c>
      <c r="D43" s="13">
        <v>1.021</v>
      </c>
      <c r="E43" s="13">
        <f t="shared" si="2"/>
        <v>1.021</v>
      </c>
      <c r="F43" s="13">
        <v>0.092</v>
      </c>
      <c r="G43" s="13">
        <f t="shared" si="1"/>
        <v>0.9289999999999999</v>
      </c>
      <c r="H43" s="131">
        <v>6503</v>
      </c>
    </row>
    <row r="44" spans="1:8" s="3" customFormat="1" ht="12.75">
      <c r="A44" s="14" t="s">
        <v>249</v>
      </c>
      <c r="B44" s="14" t="s">
        <v>250</v>
      </c>
      <c r="C44" s="13">
        <v>0</v>
      </c>
      <c r="D44" s="13">
        <v>2.217</v>
      </c>
      <c r="E44" s="13">
        <f t="shared" si="2"/>
        <v>2.217</v>
      </c>
      <c r="F44" s="13">
        <v>0.52</v>
      </c>
      <c r="G44" s="13">
        <f t="shared" si="1"/>
        <v>1.697</v>
      </c>
      <c r="H44" s="131">
        <v>13576</v>
      </c>
    </row>
    <row r="45" spans="1:8" s="3" customFormat="1" ht="12.75">
      <c r="A45" s="14" t="s">
        <v>245</v>
      </c>
      <c r="B45" s="14" t="s">
        <v>246</v>
      </c>
      <c r="C45" s="13">
        <v>0</v>
      </c>
      <c r="D45" s="13">
        <v>2.243</v>
      </c>
      <c r="E45" s="13">
        <f t="shared" si="2"/>
        <v>2.243</v>
      </c>
      <c r="F45" s="13">
        <v>0.966</v>
      </c>
      <c r="G45" s="13">
        <f t="shared" si="1"/>
        <v>1.277</v>
      </c>
      <c r="H45" s="131">
        <v>10216</v>
      </c>
    </row>
    <row r="46" spans="1:8" s="3" customFormat="1" ht="12.75">
      <c r="A46" s="14" t="s">
        <v>247</v>
      </c>
      <c r="B46" s="14" t="s">
        <v>248</v>
      </c>
      <c r="C46" s="13">
        <v>0</v>
      </c>
      <c r="D46" s="13">
        <v>1.607</v>
      </c>
      <c r="E46" s="13">
        <f t="shared" si="2"/>
        <v>1.607</v>
      </c>
      <c r="F46" s="13">
        <v>0.424</v>
      </c>
      <c r="G46" s="13">
        <f t="shared" si="1"/>
        <v>1.183</v>
      </c>
      <c r="H46" s="131">
        <v>10664</v>
      </c>
    </row>
    <row r="47" spans="1:8" s="3" customFormat="1" ht="12.75">
      <c r="A47" s="14" t="s">
        <v>233</v>
      </c>
      <c r="B47" s="14" t="s">
        <v>234</v>
      </c>
      <c r="C47" s="13">
        <v>3.452</v>
      </c>
      <c r="D47" s="13">
        <v>4.745</v>
      </c>
      <c r="E47" s="13">
        <f t="shared" si="2"/>
        <v>1.2930000000000001</v>
      </c>
      <c r="F47" s="13">
        <v>0.4</v>
      </c>
      <c r="G47" s="13">
        <f t="shared" si="1"/>
        <v>0.8930000000000001</v>
      </c>
      <c r="H47" s="131">
        <v>7144</v>
      </c>
    </row>
    <row r="48" spans="1:8" s="3" customFormat="1" ht="12.75">
      <c r="A48" s="14" t="s">
        <v>243</v>
      </c>
      <c r="B48" s="14" t="s">
        <v>244</v>
      </c>
      <c r="C48" s="13">
        <v>1.578</v>
      </c>
      <c r="D48" s="13">
        <v>8.797</v>
      </c>
      <c r="E48" s="13">
        <f t="shared" si="2"/>
        <v>7.219</v>
      </c>
      <c r="F48" s="13">
        <v>2.095</v>
      </c>
      <c r="G48" s="13">
        <f t="shared" si="1"/>
        <v>5.1240000000000006</v>
      </c>
      <c r="H48" s="131">
        <v>40992</v>
      </c>
    </row>
    <row r="49" spans="1:8" s="3" customFormat="1" ht="12.75">
      <c r="A49" s="14" t="s">
        <v>251</v>
      </c>
      <c r="B49" s="14" t="s">
        <v>252</v>
      </c>
      <c r="C49" s="13">
        <v>0</v>
      </c>
      <c r="D49" s="13">
        <v>4.985</v>
      </c>
      <c r="E49" s="13">
        <f t="shared" si="2"/>
        <v>4.985</v>
      </c>
      <c r="F49" s="13">
        <v>1.083</v>
      </c>
      <c r="G49" s="13">
        <f t="shared" si="1"/>
        <v>3.902</v>
      </c>
      <c r="H49" s="131">
        <v>31216</v>
      </c>
    </row>
    <row r="50" spans="1:8" s="3" customFormat="1" ht="12.75">
      <c r="A50" s="14" t="s">
        <v>237</v>
      </c>
      <c r="B50" s="14" t="s">
        <v>238</v>
      </c>
      <c r="C50" s="13">
        <v>0</v>
      </c>
      <c r="D50" s="13">
        <v>7.953</v>
      </c>
      <c r="E50" s="13">
        <f t="shared" si="2"/>
        <v>7.953</v>
      </c>
      <c r="F50" s="13">
        <v>3.079</v>
      </c>
      <c r="G50" s="13">
        <f t="shared" si="1"/>
        <v>4.8740000000000006</v>
      </c>
      <c r="H50" s="131">
        <v>29244</v>
      </c>
    </row>
    <row r="51" spans="1:8" s="3" customFormat="1" ht="12.75">
      <c r="A51" s="14" t="s">
        <v>463</v>
      </c>
      <c r="B51" s="14" t="s">
        <v>193</v>
      </c>
      <c r="C51" s="13">
        <v>0</v>
      </c>
      <c r="D51" s="13">
        <v>5.621</v>
      </c>
      <c r="E51" s="13">
        <f t="shared" si="2"/>
        <v>5.621</v>
      </c>
      <c r="F51" s="13">
        <v>2.213</v>
      </c>
      <c r="G51" s="13">
        <f t="shared" si="1"/>
        <v>3.4080000000000004</v>
      </c>
      <c r="H51" s="131">
        <v>27264</v>
      </c>
    </row>
    <row r="52" spans="1:8" s="3" customFormat="1" ht="12.75">
      <c r="A52" s="14" t="s">
        <v>203</v>
      </c>
      <c r="B52" s="14" t="s">
        <v>204</v>
      </c>
      <c r="C52" s="13">
        <v>0</v>
      </c>
      <c r="D52" s="13">
        <v>1.937</v>
      </c>
      <c r="E52" s="13">
        <f t="shared" si="2"/>
        <v>1.937</v>
      </c>
      <c r="F52" s="13">
        <v>0.765</v>
      </c>
      <c r="G52" s="13">
        <f t="shared" si="1"/>
        <v>1.1720000000000002</v>
      </c>
      <c r="H52" s="131">
        <v>9176</v>
      </c>
    </row>
    <row r="53" spans="1:8" s="3" customFormat="1" ht="12.75">
      <c r="A53" s="14" t="s">
        <v>465</v>
      </c>
      <c r="B53" s="14" t="s">
        <v>202</v>
      </c>
      <c r="C53" s="13">
        <v>0</v>
      </c>
      <c r="D53" s="13">
        <v>4.627</v>
      </c>
      <c r="E53" s="13">
        <f t="shared" si="2"/>
        <v>4.627</v>
      </c>
      <c r="F53" s="13">
        <v>2.82</v>
      </c>
      <c r="G53" s="13">
        <f t="shared" si="1"/>
        <v>1.807</v>
      </c>
      <c r="H53" s="131">
        <v>14456</v>
      </c>
    </row>
    <row r="54" spans="1:8" s="3" customFormat="1" ht="12.75">
      <c r="A54" s="14" t="s">
        <v>200</v>
      </c>
      <c r="B54" s="14" t="s">
        <v>201</v>
      </c>
      <c r="C54" s="13">
        <v>0</v>
      </c>
      <c r="D54" s="13">
        <v>1.6</v>
      </c>
      <c r="E54" s="13">
        <f t="shared" si="2"/>
        <v>1.6</v>
      </c>
      <c r="F54" s="13">
        <v>0.648</v>
      </c>
      <c r="G54" s="13">
        <f t="shared" si="1"/>
        <v>0.9520000000000001</v>
      </c>
      <c r="H54" s="131">
        <v>7616</v>
      </c>
    </row>
    <row r="55" spans="1:8" s="3" customFormat="1" ht="12.75">
      <c r="A55" s="14" t="s">
        <v>464</v>
      </c>
      <c r="B55" s="14" t="s">
        <v>194</v>
      </c>
      <c r="C55" s="13">
        <v>0</v>
      </c>
      <c r="D55" s="13">
        <v>3.028</v>
      </c>
      <c r="E55" s="13">
        <f t="shared" si="2"/>
        <v>3.028</v>
      </c>
      <c r="F55" s="13">
        <v>1.286</v>
      </c>
      <c r="G55" s="13">
        <f t="shared" si="1"/>
        <v>1.742</v>
      </c>
      <c r="H55" s="131">
        <v>13936</v>
      </c>
    </row>
    <row r="56" spans="1:8" s="3" customFormat="1" ht="12.75">
      <c r="A56" s="14" t="s">
        <v>263</v>
      </c>
      <c r="B56" s="14" t="s">
        <v>264</v>
      </c>
      <c r="C56" s="13">
        <v>0</v>
      </c>
      <c r="D56" s="13">
        <v>1.876</v>
      </c>
      <c r="E56" s="13">
        <f t="shared" si="2"/>
        <v>1.876</v>
      </c>
      <c r="F56" s="13">
        <v>0.825</v>
      </c>
      <c r="G56" s="13">
        <f t="shared" si="1"/>
        <v>1.051</v>
      </c>
      <c r="H56" s="131">
        <v>8408</v>
      </c>
    </row>
    <row r="57" spans="1:8" s="3" customFormat="1" ht="12.75">
      <c r="A57" s="14" t="s">
        <v>105</v>
      </c>
      <c r="B57" s="14" t="s">
        <v>265</v>
      </c>
      <c r="C57" s="13">
        <v>0.203</v>
      </c>
      <c r="D57" s="13">
        <v>1.792</v>
      </c>
      <c r="E57" s="13">
        <f t="shared" si="2"/>
        <v>1.589</v>
      </c>
      <c r="F57" s="13">
        <v>0.085</v>
      </c>
      <c r="G57" s="13">
        <f t="shared" si="1"/>
        <v>1.504</v>
      </c>
      <c r="H57" s="131">
        <v>12032</v>
      </c>
    </row>
    <row r="58" spans="1:8" s="3" customFormat="1" ht="12.75">
      <c r="A58" s="14" t="s">
        <v>106</v>
      </c>
      <c r="B58" s="14" t="s">
        <v>266</v>
      </c>
      <c r="C58" s="13">
        <v>0</v>
      </c>
      <c r="D58" s="13">
        <v>4.96</v>
      </c>
      <c r="E58" s="13">
        <f t="shared" si="2"/>
        <v>4.96</v>
      </c>
      <c r="F58" s="13">
        <v>1.008</v>
      </c>
      <c r="G58" s="13">
        <f t="shared" si="1"/>
        <v>3.952</v>
      </c>
      <c r="H58" s="131">
        <v>31616</v>
      </c>
    </row>
    <row r="59" spans="1:8" s="3" customFormat="1" ht="12.75">
      <c r="A59" s="14" t="s">
        <v>104</v>
      </c>
      <c r="B59" s="14" t="s">
        <v>267</v>
      </c>
      <c r="C59" s="13">
        <v>3.734</v>
      </c>
      <c r="D59" s="13">
        <v>6.235</v>
      </c>
      <c r="E59" s="13">
        <f t="shared" si="2"/>
        <v>2.5010000000000003</v>
      </c>
      <c r="F59" s="13">
        <v>1.242</v>
      </c>
      <c r="G59" s="13">
        <f t="shared" si="1"/>
        <v>1.2590000000000003</v>
      </c>
      <c r="H59" s="131">
        <v>10072</v>
      </c>
    </row>
    <row r="60" spans="1:8" s="3" customFormat="1" ht="12.75">
      <c r="A60" s="296" t="s">
        <v>49</v>
      </c>
      <c r="B60" s="296"/>
      <c r="C60" s="296"/>
      <c r="D60" s="296"/>
      <c r="E60" s="15">
        <f>SUM(E15:E59)</f>
        <v>156.51500000000004</v>
      </c>
      <c r="F60" s="15">
        <f>SUM(F15:F59)</f>
        <v>56.18500000000001</v>
      </c>
      <c r="G60" s="15">
        <f>SUM(G15:G59)</f>
        <v>100.33000000000001</v>
      </c>
      <c r="H60" s="176">
        <f>SUM(H15:H59)</f>
        <v>735075</v>
      </c>
    </row>
    <row r="61" spans="3:8" s="3" customFormat="1" ht="12.75">
      <c r="C61" s="4"/>
      <c r="D61" s="4"/>
      <c r="E61" s="4"/>
      <c r="F61" s="4"/>
      <c r="G61" s="4"/>
      <c r="H61" s="165"/>
    </row>
    <row r="62" spans="1:8" s="3" customFormat="1" ht="12.75" customHeight="1">
      <c r="A62" s="169" t="s">
        <v>383</v>
      </c>
      <c r="C62" s="4"/>
      <c r="D62" s="4"/>
      <c r="E62" s="178"/>
      <c r="F62" s="178"/>
      <c r="G62" s="178"/>
      <c r="H62" s="153">
        <f>SUM(H8+H14+H60)</f>
        <v>1261022</v>
      </c>
    </row>
    <row r="63" spans="3:8" s="3" customFormat="1" ht="12.75">
      <c r="C63" s="4"/>
      <c r="D63" s="4"/>
      <c r="E63" s="4"/>
      <c r="F63" s="4"/>
      <c r="G63" s="4"/>
      <c r="H63" s="174"/>
    </row>
    <row r="64" spans="3:8" s="3" customFormat="1" ht="12.75">
      <c r="C64" s="4"/>
      <c r="D64" s="4"/>
      <c r="E64" s="4"/>
      <c r="F64" s="4"/>
      <c r="G64" s="4"/>
      <c r="H64" s="174"/>
    </row>
    <row r="65" spans="3:8" s="3" customFormat="1" ht="12.75">
      <c r="C65" s="4"/>
      <c r="D65" s="4"/>
      <c r="E65" s="4"/>
      <c r="F65" s="4"/>
      <c r="G65" s="4"/>
      <c r="H65" s="174"/>
    </row>
    <row r="66" spans="3:8" s="3" customFormat="1" ht="12.75">
      <c r="C66" s="4"/>
      <c r="D66" s="4"/>
      <c r="E66" s="4"/>
      <c r="F66" s="4"/>
      <c r="G66" s="4"/>
      <c r="H66" s="174"/>
    </row>
    <row r="67" spans="3:8" s="3" customFormat="1" ht="12.75">
      <c r="C67" s="4"/>
      <c r="D67" s="4"/>
      <c r="E67" s="4"/>
      <c r="F67" s="4"/>
      <c r="G67" s="4"/>
      <c r="H67" s="174"/>
    </row>
    <row r="68" spans="3:8" s="3" customFormat="1" ht="12.75">
      <c r="C68" s="4"/>
      <c r="D68" s="4"/>
      <c r="E68" s="4"/>
      <c r="F68" s="4"/>
      <c r="G68" s="4"/>
      <c r="H68" s="174"/>
    </row>
    <row r="69" spans="3:8" s="3" customFormat="1" ht="12.75">
      <c r="C69" s="4"/>
      <c r="D69" s="4"/>
      <c r="E69" s="4"/>
      <c r="F69" s="4"/>
      <c r="G69" s="4"/>
      <c r="H69" s="174"/>
    </row>
    <row r="70" spans="3:8" s="3" customFormat="1" ht="12.75">
      <c r="C70" s="4"/>
      <c r="D70" s="4"/>
      <c r="E70" s="4"/>
      <c r="F70" s="4"/>
      <c r="G70" s="4"/>
      <c r="H70" s="174"/>
    </row>
    <row r="71" spans="3:8" s="3" customFormat="1" ht="12.75">
      <c r="C71" s="4"/>
      <c r="D71" s="4"/>
      <c r="E71" s="4"/>
      <c r="F71" s="4"/>
      <c r="G71" s="4"/>
      <c r="H71" s="174"/>
    </row>
    <row r="72" spans="3:8" s="3" customFormat="1" ht="12.75">
      <c r="C72" s="4"/>
      <c r="D72" s="4"/>
      <c r="E72" s="4"/>
      <c r="F72" s="4"/>
      <c r="G72" s="4"/>
      <c r="H72" s="174"/>
    </row>
    <row r="73" spans="3:8" s="3" customFormat="1" ht="12.75">
      <c r="C73" s="4"/>
      <c r="D73" s="4"/>
      <c r="E73" s="4"/>
      <c r="F73" s="4"/>
      <c r="G73" s="4"/>
      <c r="H73" s="174"/>
    </row>
    <row r="74" spans="3:8" s="3" customFormat="1" ht="12.75">
      <c r="C74" s="4"/>
      <c r="D74" s="4"/>
      <c r="E74" s="4"/>
      <c r="F74" s="4"/>
      <c r="G74" s="4"/>
      <c r="H74" s="174"/>
    </row>
    <row r="75" spans="3:8" s="3" customFormat="1" ht="12.75">
      <c r="C75" s="4"/>
      <c r="D75" s="4"/>
      <c r="E75" s="4"/>
      <c r="F75" s="4"/>
      <c r="G75" s="4"/>
      <c r="H75" s="174"/>
    </row>
    <row r="76" spans="3:8" s="3" customFormat="1" ht="12.75">
      <c r="C76" s="4"/>
      <c r="D76" s="4"/>
      <c r="E76" s="4"/>
      <c r="F76" s="4"/>
      <c r="G76" s="4"/>
      <c r="H76" s="174"/>
    </row>
    <row r="77" spans="1:4" ht="12.75">
      <c r="A77" s="3"/>
      <c r="B77" s="3"/>
      <c r="C77" s="4"/>
      <c r="D77" s="4"/>
    </row>
    <row r="78" spans="1:4" ht="12.75">
      <c r="A78" s="3"/>
      <c r="B78" s="3"/>
      <c r="C78" s="4"/>
      <c r="D78" s="4"/>
    </row>
    <row r="79" spans="1:4" ht="12.75">
      <c r="A79" s="3"/>
      <c r="B79" s="3"/>
      <c r="C79" s="4"/>
      <c r="D79" s="4"/>
    </row>
    <row r="80" spans="1:4" ht="12.75">
      <c r="A80" s="3"/>
      <c r="B80" s="3"/>
      <c r="C80" s="4"/>
      <c r="D80" s="4"/>
    </row>
    <row r="81" spans="1:4" ht="12.75">
      <c r="A81" s="3"/>
      <c r="B81" s="3"/>
      <c r="C81" s="4"/>
      <c r="D81" s="4"/>
    </row>
    <row r="82" spans="1:4" ht="12.75">
      <c r="A82" s="3"/>
      <c r="B82" s="3"/>
      <c r="C82" s="4"/>
      <c r="D82" s="4"/>
    </row>
    <row r="83" spans="1:4" ht="12.75">
      <c r="A83" s="3"/>
      <c r="B83" s="3"/>
      <c r="C83" s="4"/>
      <c r="D83" s="4"/>
    </row>
    <row r="84" spans="1:4" ht="12.75">
      <c r="A84" s="3"/>
      <c r="B84" s="3"/>
      <c r="C84" s="4"/>
      <c r="D84" s="4"/>
    </row>
    <row r="85" spans="1:4" ht="12.75">
      <c r="A85" s="3"/>
      <c r="B85" s="3"/>
      <c r="C85" s="4"/>
      <c r="D85" s="4"/>
    </row>
    <row r="86" spans="1:4" ht="12.75">
      <c r="A86" s="3"/>
      <c r="B86" s="3"/>
      <c r="C86" s="4"/>
      <c r="D86" s="4"/>
    </row>
    <row r="87" spans="1:4" ht="12.75">
      <c r="A87" s="3"/>
      <c r="B87" s="3"/>
      <c r="C87" s="4"/>
      <c r="D87" s="4"/>
    </row>
    <row r="88" spans="1:4" ht="12.75">
      <c r="A88" s="3"/>
      <c r="B88" s="3"/>
      <c r="C88" s="4"/>
      <c r="D88" s="4"/>
    </row>
    <row r="89" spans="1:4" ht="12.75">
      <c r="A89" s="3"/>
      <c r="B89" s="3"/>
      <c r="C89" s="4"/>
      <c r="D89" s="4"/>
    </row>
    <row r="90" spans="1:4" ht="12.75">
      <c r="A90" s="3"/>
      <c r="B90" s="3"/>
      <c r="C90" s="4"/>
      <c r="D90" s="4"/>
    </row>
    <row r="91" spans="1:4" ht="12.75">
      <c r="A91" s="3"/>
      <c r="B91" s="3"/>
      <c r="C91" s="4"/>
      <c r="D91" s="4"/>
    </row>
    <row r="92" spans="1:4" ht="12.75">
      <c r="A92" s="3"/>
      <c r="B92" s="3"/>
      <c r="C92" s="4"/>
      <c r="D92" s="4"/>
    </row>
    <row r="93" spans="1:4" ht="12.75">
      <c r="A93" s="3"/>
      <c r="B93" s="3"/>
      <c r="C93" s="4"/>
      <c r="D93" s="4"/>
    </row>
    <row r="94" spans="1:4" ht="12.75">
      <c r="A94" s="3"/>
      <c r="B94" s="3"/>
      <c r="C94" s="4"/>
      <c r="D94" s="4"/>
    </row>
    <row r="95" spans="1:4" ht="12.75">
      <c r="A95" s="3"/>
      <c r="B95" s="3"/>
      <c r="C95" s="4"/>
      <c r="D95" s="4"/>
    </row>
    <row r="96" spans="1:4" ht="12.75">
      <c r="A96" s="3"/>
      <c r="B96" s="3"/>
      <c r="C96" s="4"/>
      <c r="D96" s="4"/>
    </row>
    <row r="97" spans="1:4" ht="12.75">
      <c r="A97" s="3"/>
      <c r="B97" s="3"/>
      <c r="C97" s="4"/>
      <c r="D97" s="4"/>
    </row>
    <row r="98" spans="1:4" ht="12.75">
      <c r="A98" s="3"/>
      <c r="B98" s="3"/>
      <c r="C98" s="4"/>
      <c r="D98" s="4"/>
    </row>
    <row r="99" spans="1:4" ht="12.75">
      <c r="A99" s="3"/>
      <c r="B99" s="3"/>
      <c r="C99" s="4"/>
      <c r="D99" s="4"/>
    </row>
    <row r="100" spans="1:4" ht="12.75">
      <c r="A100" s="3"/>
      <c r="B100" s="3"/>
      <c r="C100" s="4"/>
      <c r="D100" s="4"/>
    </row>
    <row r="101" spans="1:4" ht="12.75">
      <c r="A101" s="3"/>
      <c r="B101" s="3"/>
      <c r="C101" s="4"/>
      <c r="D101" s="4"/>
    </row>
    <row r="102" spans="1:4" ht="12.75">
      <c r="A102" s="3"/>
      <c r="B102" s="3"/>
      <c r="C102" s="4"/>
      <c r="D102" s="4"/>
    </row>
    <row r="103" spans="1:4" ht="12.75">
      <c r="A103" s="3"/>
      <c r="B103" s="3"/>
      <c r="C103" s="4"/>
      <c r="D103" s="4"/>
    </row>
    <row r="104" spans="1:4" ht="12.75">
      <c r="A104" s="3"/>
      <c r="B104" s="3"/>
      <c r="C104" s="4"/>
      <c r="D104" s="4"/>
    </row>
    <row r="105" spans="1:4" ht="12.75">
      <c r="A105" s="3"/>
      <c r="B105" s="3"/>
      <c r="C105" s="4"/>
      <c r="D105" s="4"/>
    </row>
    <row r="106" spans="1:4" ht="12.75">
      <c r="A106" s="3"/>
      <c r="B106" s="3"/>
      <c r="C106" s="4"/>
      <c r="D106" s="4"/>
    </row>
    <row r="107" spans="1:4" ht="12.75">
      <c r="A107" s="3"/>
      <c r="B107" s="3"/>
      <c r="C107" s="4"/>
      <c r="D107" s="4"/>
    </row>
    <row r="108" spans="1:4" ht="12.75">
      <c r="A108" s="3"/>
      <c r="B108" s="3"/>
      <c r="C108" s="4"/>
      <c r="D108" s="4"/>
    </row>
    <row r="109" spans="1:4" ht="12.75">
      <c r="A109" s="3"/>
      <c r="B109" s="3"/>
      <c r="C109" s="4"/>
      <c r="D109" s="4"/>
    </row>
    <row r="110" spans="1:4" ht="12.75">
      <c r="A110" s="3"/>
      <c r="B110" s="3"/>
      <c r="C110" s="4"/>
      <c r="D110" s="4"/>
    </row>
    <row r="111" spans="1:4" ht="12.75">
      <c r="A111" s="3"/>
      <c r="B111" s="3"/>
      <c r="C111" s="4"/>
      <c r="D111" s="4"/>
    </row>
    <row r="112" spans="1:4" ht="12.75">
      <c r="A112" s="3"/>
      <c r="B112" s="3"/>
      <c r="C112" s="4"/>
      <c r="D112" s="4"/>
    </row>
    <row r="113" spans="1:4" ht="12.75">
      <c r="A113" s="3"/>
      <c r="B113" s="3"/>
      <c r="C113" s="4"/>
      <c r="D113" s="4"/>
    </row>
    <row r="114" spans="1:4" ht="12.75">
      <c r="A114" s="3"/>
      <c r="B114" s="3"/>
      <c r="C114" s="4"/>
      <c r="D114" s="4"/>
    </row>
    <row r="115" spans="1:4" ht="12.75">
      <c r="A115" s="3"/>
      <c r="B115" s="3"/>
      <c r="C115" s="4"/>
      <c r="D115" s="4"/>
    </row>
    <row r="116" spans="1:4" ht="12.75">
      <c r="A116" s="3"/>
      <c r="B116" s="3"/>
      <c r="C116" s="4"/>
      <c r="D116" s="4"/>
    </row>
    <row r="117" spans="1:4" ht="12.75">
      <c r="A117" s="3"/>
      <c r="B117" s="3"/>
      <c r="C117" s="4"/>
      <c r="D117" s="4"/>
    </row>
    <row r="118" spans="1:4" ht="12.75">
      <c r="A118" s="3"/>
      <c r="B118" s="3"/>
      <c r="C118" s="4"/>
      <c r="D118" s="4"/>
    </row>
    <row r="119" spans="1:4" ht="12.75">
      <c r="A119" s="3"/>
      <c r="B119" s="3"/>
      <c r="C119" s="4"/>
      <c r="D119" s="4"/>
    </row>
    <row r="120" spans="1:4" ht="12.75">
      <c r="A120" s="3"/>
      <c r="B120" s="3"/>
      <c r="C120" s="4"/>
      <c r="D120" s="4"/>
    </row>
    <row r="121" spans="1:4" ht="12.75">
      <c r="A121" s="3"/>
      <c r="B121" s="3"/>
      <c r="C121" s="4"/>
      <c r="D121" s="4"/>
    </row>
    <row r="122" spans="1:4" ht="12.75">
      <c r="A122" s="3"/>
      <c r="B122" s="3"/>
      <c r="C122" s="4"/>
      <c r="D122" s="4"/>
    </row>
    <row r="123" spans="1:4" ht="12.75">
      <c r="A123" s="3"/>
      <c r="B123" s="3"/>
      <c r="C123" s="4"/>
      <c r="D123" s="4"/>
    </row>
    <row r="124" spans="1:4" ht="12.75">
      <c r="A124" s="3"/>
      <c r="B124" s="3"/>
      <c r="C124" s="4"/>
      <c r="D124" s="4"/>
    </row>
    <row r="125" spans="1:4" ht="12.75">
      <c r="A125" s="3"/>
      <c r="B125" s="3"/>
      <c r="C125" s="4"/>
      <c r="D125" s="4"/>
    </row>
    <row r="126" spans="1:4" ht="12.75">
      <c r="A126" s="3"/>
      <c r="B126" s="3"/>
      <c r="C126" s="4"/>
      <c r="D126" s="4"/>
    </row>
    <row r="127" spans="1:4" ht="12.75">
      <c r="A127" s="3"/>
      <c r="B127" s="3"/>
      <c r="C127" s="4"/>
      <c r="D127" s="4"/>
    </row>
    <row r="128" spans="1:4" ht="12.75">
      <c r="A128" s="3"/>
      <c r="B128" s="3"/>
      <c r="C128" s="4"/>
      <c r="D128" s="4"/>
    </row>
    <row r="129" spans="1:4" ht="12.75">
      <c r="A129" s="3"/>
      <c r="B129" s="3"/>
      <c r="C129" s="4"/>
      <c r="D129" s="4"/>
    </row>
    <row r="130" spans="1:4" ht="12.75">
      <c r="A130" s="3"/>
      <c r="B130" s="3"/>
      <c r="C130" s="4"/>
      <c r="D130" s="4"/>
    </row>
    <row r="131" spans="1:4" ht="12.75">
      <c r="A131" s="3"/>
      <c r="B131" s="3"/>
      <c r="C131" s="4"/>
      <c r="D131" s="4"/>
    </row>
    <row r="132" spans="1:4" ht="12.75">
      <c r="A132" s="3"/>
      <c r="B132" s="3"/>
      <c r="C132" s="4"/>
      <c r="D132" s="4"/>
    </row>
    <row r="133" spans="1:4" ht="12.75">
      <c r="A133" s="3"/>
      <c r="B133" s="3"/>
      <c r="C133" s="4"/>
      <c r="D133" s="4"/>
    </row>
    <row r="134" spans="1:4" ht="12.75">
      <c r="A134" s="3"/>
      <c r="B134" s="3"/>
      <c r="C134" s="4"/>
      <c r="D134" s="4"/>
    </row>
    <row r="135" spans="1:4" ht="12.75">
      <c r="A135" s="3"/>
      <c r="B135" s="3"/>
      <c r="C135" s="4"/>
      <c r="D135" s="4"/>
    </row>
    <row r="136" spans="1:4" ht="12.75">
      <c r="A136" s="3"/>
      <c r="B136" s="3"/>
      <c r="C136" s="4"/>
      <c r="D136" s="4"/>
    </row>
    <row r="137" spans="1:4" ht="12.75">
      <c r="A137" s="3"/>
      <c r="B137" s="3"/>
      <c r="C137" s="4"/>
      <c r="D137" s="4"/>
    </row>
    <row r="138" spans="1:4" ht="12.75">
      <c r="A138" s="3"/>
      <c r="B138" s="3"/>
      <c r="C138" s="4"/>
      <c r="D138" s="4"/>
    </row>
    <row r="139" spans="1:4" ht="12.75">
      <c r="A139" s="3"/>
      <c r="B139" s="3"/>
      <c r="C139" s="4"/>
      <c r="D139" s="4"/>
    </row>
    <row r="140" spans="1:4" ht="12.75">
      <c r="A140" s="3"/>
      <c r="B140" s="3"/>
      <c r="C140" s="4"/>
      <c r="D140" s="4"/>
    </row>
    <row r="141" spans="1:4" ht="12.75">
      <c r="A141" s="3"/>
      <c r="B141" s="3"/>
      <c r="C141" s="4"/>
      <c r="D141" s="4"/>
    </row>
    <row r="142" spans="1:4" ht="12.75">
      <c r="A142" s="3"/>
      <c r="B142" s="3"/>
      <c r="C142" s="4"/>
      <c r="D142" s="4"/>
    </row>
    <row r="143" spans="1:4" ht="12.75">
      <c r="A143" s="3"/>
      <c r="B143" s="3"/>
      <c r="C143" s="4"/>
      <c r="D143" s="4"/>
    </row>
    <row r="144" spans="1:4" ht="12.75">
      <c r="A144" s="3"/>
      <c r="B144" s="3"/>
      <c r="C144" s="4"/>
      <c r="D144" s="4"/>
    </row>
    <row r="145" spans="1:4" ht="12.75">
      <c r="A145" s="3"/>
      <c r="B145" s="3"/>
      <c r="C145" s="4"/>
      <c r="D145" s="4"/>
    </row>
    <row r="146" spans="1:4" ht="12.75">
      <c r="A146" s="3"/>
      <c r="B146" s="3"/>
      <c r="C146" s="4"/>
      <c r="D146" s="4"/>
    </row>
    <row r="147" spans="1:4" ht="12.75">
      <c r="A147" s="3"/>
      <c r="B147" s="3"/>
      <c r="C147" s="4"/>
      <c r="D147" s="4"/>
    </row>
    <row r="148" spans="1:4" ht="12.75">
      <c r="A148" s="3"/>
      <c r="B148" s="3"/>
      <c r="C148" s="4"/>
      <c r="D148" s="4"/>
    </row>
    <row r="149" spans="1:4" ht="12.75">
      <c r="A149" s="3"/>
      <c r="B149" s="3"/>
      <c r="C149" s="4"/>
      <c r="D149" s="4"/>
    </row>
    <row r="150" spans="1:4" ht="12.75">
      <c r="A150" s="3"/>
      <c r="B150" s="3"/>
      <c r="C150" s="4"/>
      <c r="D150" s="4"/>
    </row>
    <row r="151" spans="1:4" ht="12.75">
      <c r="A151" s="3"/>
      <c r="B151" s="3"/>
      <c r="C151" s="4"/>
      <c r="D151" s="4"/>
    </row>
    <row r="152" spans="1:4" ht="12.75">
      <c r="A152" s="3"/>
      <c r="B152" s="3"/>
      <c r="C152" s="4"/>
      <c r="D152" s="4"/>
    </row>
    <row r="153" spans="1:4" ht="12.75">
      <c r="A153" s="3"/>
      <c r="B153" s="3"/>
      <c r="C153" s="4"/>
      <c r="D153" s="4"/>
    </row>
    <row r="154" spans="1:4" ht="12.75">
      <c r="A154" s="3"/>
      <c r="B154" s="3"/>
      <c r="C154" s="4"/>
      <c r="D154" s="4"/>
    </row>
    <row r="155" spans="1:4" ht="12.75">
      <c r="A155" s="3"/>
      <c r="B155" s="3"/>
      <c r="C155" s="4"/>
      <c r="D155" s="4"/>
    </row>
    <row r="156" spans="1:4" ht="12.75">
      <c r="A156" s="3"/>
      <c r="B156" s="3"/>
      <c r="C156" s="4"/>
      <c r="D156" s="4"/>
    </row>
    <row r="157" spans="1:4" ht="12.75">
      <c r="A157" s="3"/>
      <c r="B157" s="3"/>
      <c r="C157" s="4"/>
      <c r="D157" s="4"/>
    </row>
    <row r="158" spans="1:4" ht="12.75">
      <c r="A158" s="3"/>
      <c r="B158" s="3"/>
      <c r="C158" s="4"/>
      <c r="D158" s="4"/>
    </row>
    <row r="159" spans="1:4" ht="12.75">
      <c r="A159" s="3"/>
      <c r="B159" s="3"/>
      <c r="C159" s="4"/>
      <c r="D159" s="4"/>
    </row>
    <row r="160" spans="1:4" ht="12.75">
      <c r="A160" s="3"/>
      <c r="B160" s="3"/>
      <c r="C160" s="4"/>
      <c r="D160" s="4"/>
    </row>
    <row r="161" spans="1:4" ht="12.75">
      <c r="A161" s="3"/>
      <c r="B161" s="3"/>
      <c r="C161" s="4"/>
      <c r="D161" s="4"/>
    </row>
    <row r="162" spans="1:4" ht="12.75">
      <c r="A162" s="3"/>
      <c r="B162" s="3"/>
      <c r="C162" s="4"/>
      <c r="D162" s="4"/>
    </row>
    <row r="163" spans="1:4" ht="12.75">
      <c r="A163" s="3"/>
      <c r="B163" s="3"/>
      <c r="C163" s="4"/>
      <c r="D163" s="4"/>
    </row>
    <row r="164" spans="1:4" ht="12.75">
      <c r="A164" s="3"/>
      <c r="B164" s="3"/>
      <c r="C164" s="4"/>
      <c r="D164" s="4"/>
    </row>
    <row r="165" spans="1:4" ht="12.75">
      <c r="A165" s="3"/>
      <c r="B165" s="3"/>
      <c r="C165" s="4"/>
      <c r="D165" s="4"/>
    </row>
    <row r="166" spans="1:4" ht="12.75">
      <c r="A166" s="3"/>
      <c r="B166" s="3"/>
      <c r="C166" s="4"/>
      <c r="D166" s="4"/>
    </row>
    <row r="167" spans="1:4" ht="12.75">
      <c r="A167" s="3"/>
      <c r="B167" s="3"/>
      <c r="C167" s="4"/>
      <c r="D167" s="4"/>
    </row>
    <row r="168" spans="1:4" ht="12.75">
      <c r="A168" s="3"/>
      <c r="B168" s="3"/>
      <c r="C168" s="4"/>
      <c r="D168" s="4"/>
    </row>
    <row r="169" spans="1:4" ht="12.75">
      <c r="A169" s="3"/>
      <c r="B169" s="3"/>
      <c r="C169" s="4"/>
      <c r="D169" s="4"/>
    </row>
    <row r="170" spans="1:4" ht="12.75">
      <c r="A170" s="3"/>
      <c r="B170" s="3"/>
      <c r="C170" s="4"/>
      <c r="D170" s="4"/>
    </row>
    <row r="171" spans="1:4" ht="12.75">
      <c r="A171" s="3"/>
      <c r="B171" s="3"/>
      <c r="C171" s="4"/>
      <c r="D171" s="4"/>
    </row>
    <row r="172" spans="1:4" ht="12.75">
      <c r="A172" s="3"/>
      <c r="B172" s="3"/>
      <c r="C172" s="4"/>
      <c r="D172" s="4"/>
    </row>
    <row r="173" spans="1:4" ht="12.75">
      <c r="A173" s="3"/>
      <c r="B173" s="3"/>
      <c r="C173" s="4"/>
      <c r="D173" s="4"/>
    </row>
    <row r="174" spans="1:4" ht="12.75">
      <c r="A174" s="3"/>
      <c r="B174" s="3"/>
      <c r="C174" s="4"/>
      <c r="D174" s="4"/>
    </row>
    <row r="175" spans="1:4" ht="12.75">
      <c r="A175" s="3"/>
      <c r="B175" s="3"/>
      <c r="C175" s="4"/>
      <c r="D175" s="4"/>
    </row>
    <row r="176" spans="1:4" ht="12.75">
      <c r="A176" s="3"/>
      <c r="B176" s="3"/>
      <c r="C176" s="4"/>
      <c r="D176" s="4"/>
    </row>
    <row r="177" spans="1:4" ht="12.75">
      <c r="A177" s="3"/>
      <c r="B177" s="3"/>
      <c r="C177" s="4"/>
      <c r="D177" s="4"/>
    </row>
    <row r="178" spans="1:4" ht="12.75">
      <c r="A178" s="3"/>
      <c r="B178" s="3"/>
      <c r="C178" s="4"/>
      <c r="D178" s="4"/>
    </row>
    <row r="179" spans="1:4" ht="12.75">
      <c r="A179" s="3"/>
      <c r="B179" s="3"/>
      <c r="C179" s="4"/>
      <c r="D179" s="4"/>
    </row>
    <row r="180" spans="1:4" ht="12.75">
      <c r="A180" s="3"/>
      <c r="B180" s="3"/>
      <c r="C180" s="4"/>
      <c r="D180" s="4"/>
    </row>
    <row r="181" spans="1:4" ht="12.75">
      <c r="A181" s="3"/>
      <c r="B181" s="3"/>
      <c r="C181" s="4"/>
      <c r="D181" s="4"/>
    </row>
    <row r="182" spans="1:4" ht="12.75">
      <c r="A182" s="3"/>
      <c r="B182" s="3"/>
      <c r="C182" s="4"/>
      <c r="D182" s="4"/>
    </row>
    <row r="183" spans="1:4" ht="12.75">
      <c r="A183" s="3"/>
      <c r="B183" s="3"/>
      <c r="C183" s="4"/>
      <c r="D183" s="4"/>
    </row>
    <row r="184" spans="1:4" ht="12.75">
      <c r="A184" s="3"/>
      <c r="B184" s="3"/>
      <c r="C184" s="4"/>
      <c r="D184" s="4"/>
    </row>
    <row r="185" spans="1:4" ht="12.75">
      <c r="A185" s="3"/>
      <c r="B185" s="3"/>
      <c r="C185" s="4"/>
      <c r="D185" s="4"/>
    </row>
    <row r="186" spans="1:4" ht="12.75">
      <c r="A186" s="3"/>
      <c r="B186" s="3"/>
      <c r="C186" s="4"/>
      <c r="D186" s="4"/>
    </row>
    <row r="187" spans="1:4" ht="12.75">
      <c r="A187" s="3"/>
      <c r="B187" s="3"/>
      <c r="C187" s="4"/>
      <c r="D187" s="4"/>
    </row>
    <row r="188" spans="1:4" ht="12.75">
      <c r="A188" s="3"/>
      <c r="B188" s="3"/>
      <c r="C188" s="4"/>
      <c r="D188" s="4"/>
    </row>
    <row r="189" spans="1:4" ht="12.75">
      <c r="A189" s="3"/>
      <c r="B189" s="3"/>
      <c r="C189" s="4"/>
      <c r="D189" s="4"/>
    </row>
    <row r="190" spans="1:4" ht="12.75">
      <c r="A190" s="3"/>
      <c r="B190" s="3"/>
      <c r="C190" s="4"/>
      <c r="D190" s="4"/>
    </row>
    <row r="191" spans="1:4" ht="12.75">
      <c r="A191" s="3"/>
      <c r="B191" s="3"/>
      <c r="C191" s="4"/>
      <c r="D191" s="4"/>
    </row>
    <row r="192" spans="1:4" ht="12.75">
      <c r="A192" s="3"/>
      <c r="B192" s="3"/>
      <c r="C192" s="4"/>
      <c r="D192" s="4"/>
    </row>
    <row r="193" spans="1:4" ht="12.75">
      <c r="A193" s="3"/>
      <c r="B193" s="3"/>
      <c r="C193" s="4"/>
      <c r="D193" s="4"/>
    </row>
    <row r="194" spans="1:4" ht="12.75">
      <c r="A194" s="3"/>
      <c r="B194" s="3"/>
      <c r="C194" s="4"/>
      <c r="D194" s="4"/>
    </row>
    <row r="195" spans="1:4" ht="12.75">
      <c r="A195" s="3"/>
      <c r="B195" s="3"/>
      <c r="C195" s="4"/>
      <c r="D195" s="4"/>
    </row>
    <row r="196" spans="1:4" ht="12.75">
      <c r="A196" s="3"/>
      <c r="B196" s="3"/>
      <c r="C196" s="4"/>
      <c r="D196" s="4"/>
    </row>
    <row r="197" spans="1:4" ht="12.75">
      <c r="A197" s="3"/>
      <c r="B197" s="3"/>
      <c r="C197" s="4"/>
      <c r="D197" s="4"/>
    </row>
    <row r="198" spans="1:4" ht="12.75">
      <c r="A198" s="3"/>
      <c r="B198" s="3"/>
      <c r="C198" s="4"/>
      <c r="D198" s="4"/>
    </row>
    <row r="199" spans="1:4" ht="12.75">
      <c r="A199" s="3"/>
      <c r="B199" s="3"/>
      <c r="C199" s="4"/>
      <c r="D199" s="4"/>
    </row>
    <row r="200" spans="1:4" ht="12.75">
      <c r="A200" s="3"/>
      <c r="B200" s="3"/>
      <c r="C200" s="4"/>
      <c r="D200" s="4"/>
    </row>
    <row r="201" spans="1:4" ht="12.75">
      <c r="A201" s="3"/>
      <c r="B201" s="3"/>
      <c r="C201" s="4"/>
      <c r="D201" s="4"/>
    </row>
    <row r="202" spans="1:4" ht="12.75">
      <c r="A202" s="3"/>
      <c r="B202" s="3"/>
      <c r="C202" s="4"/>
      <c r="D202" s="4"/>
    </row>
    <row r="203" spans="1:4" ht="12.75">
      <c r="A203" s="3"/>
      <c r="B203" s="3"/>
      <c r="C203" s="4"/>
      <c r="D203" s="4"/>
    </row>
    <row r="204" spans="1:4" ht="12.75">
      <c r="A204" s="3"/>
      <c r="B204" s="3"/>
      <c r="C204" s="4"/>
      <c r="D204" s="4"/>
    </row>
    <row r="205" spans="1:4" ht="12.75">
      <c r="A205" s="3"/>
      <c r="B205" s="3"/>
      <c r="C205" s="4"/>
      <c r="D205" s="4"/>
    </row>
    <row r="206" spans="1:4" ht="12.75">
      <c r="A206" s="3"/>
      <c r="B206" s="3"/>
      <c r="C206" s="4"/>
      <c r="D206" s="4"/>
    </row>
    <row r="207" spans="1:4" ht="12.75">
      <c r="A207" s="3"/>
      <c r="B207" s="3"/>
      <c r="C207" s="4"/>
      <c r="D207" s="4"/>
    </row>
    <row r="208" spans="1:4" ht="12.75">
      <c r="A208" s="3"/>
      <c r="B208" s="3"/>
      <c r="C208" s="4"/>
      <c r="D208" s="4"/>
    </row>
    <row r="209" spans="1:4" ht="12.75">
      <c r="A209" s="3"/>
      <c r="B209" s="3"/>
      <c r="C209" s="4"/>
      <c r="D209" s="4"/>
    </row>
    <row r="210" spans="1:4" ht="12.75">
      <c r="A210" s="3"/>
      <c r="B210" s="3"/>
      <c r="C210" s="4"/>
      <c r="D210" s="4"/>
    </row>
    <row r="211" spans="1:4" ht="12.75">
      <c r="A211" s="3"/>
      <c r="B211" s="3"/>
      <c r="C211" s="4"/>
      <c r="D211" s="4"/>
    </row>
    <row r="212" spans="1:4" ht="12.75">
      <c r="A212" s="3"/>
      <c r="B212" s="3"/>
      <c r="C212" s="4"/>
      <c r="D212" s="4"/>
    </row>
    <row r="213" spans="1:4" ht="12.75">
      <c r="A213" s="3"/>
      <c r="B213" s="3"/>
      <c r="C213" s="4"/>
      <c r="D213" s="4"/>
    </row>
    <row r="214" spans="1:4" ht="12.75">
      <c r="A214" s="3"/>
      <c r="B214" s="3"/>
      <c r="C214" s="4"/>
      <c r="D214" s="4"/>
    </row>
    <row r="215" spans="1:4" ht="12.75">
      <c r="A215" s="3"/>
      <c r="B215" s="3"/>
      <c r="C215" s="4"/>
      <c r="D215" s="4"/>
    </row>
    <row r="216" spans="1:4" ht="12.75">
      <c r="A216" s="3"/>
      <c r="B216" s="3"/>
      <c r="C216" s="4"/>
      <c r="D216" s="4"/>
    </row>
    <row r="217" spans="1:4" ht="12.75">
      <c r="A217" s="3"/>
      <c r="B217" s="3"/>
      <c r="C217" s="4"/>
      <c r="D217" s="4"/>
    </row>
    <row r="218" spans="1:4" ht="12.75">
      <c r="A218" s="3"/>
      <c r="B218" s="3"/>
      <c r="C218" s="4"/>
      <c r="D218" s="4"/>
    </row>
    <row r="219" spans="1:4" ht="12.75">
      <c r="A219" s="3"/>
      <c r="B219" s="3"/>
      <c r="C219" s="4"/>
      <c r="D219" s="4"/>
    </row>
    <row r="220" spans="1:4" ht="12.75">
      <c r="A220" s="3"/>
      <c r="B220" s="3"/>
      <c r="C220" s="4"/>
      <c r="D220" s="4"/>
    </row>
    <row r="221" spans="1:4" ht="12.75">
      <c r="A221" s="3"/>
      <c r="B221" s="3"/>
      <c r="C221" s="4"/>
      <c r="D221" s="4"/>
    </row>
    <row r="222" spans="1:4" ht="12.75">
      <c r="A222" s="3"/>
      <c r="B222" s="3"/>
      <c r="C222" s="4"/>
      <c r="D222" s="4"/>
    </row>
    <row r="223" spans="1:4" ht="12.75">
      <c r="A223" s="3"/>
      <c r="B223" s="3"/>
      <c r="C223" s="4"/>
      <c r="D223" s="4"/>
    </row>
    <row r="224" spans="1:4" ht="12.75">
      <c r="A224" s="3"/>
      <c r="B224" s="3"/>
      <c r="C224" s="4"/>
      <c r="D224" s="4"/>
    </row>
    <row r="225" spans="1:4" ht="12.75">
      <c r="A225" s="3"/>
      <c r="B225" s="3"/>
      <c r="C225" s="4"/>
      <c r="D225" s="4"/>
    </row>
    <row r="226" spans="1:4" ht="12.75">
      <c r="A226" s="3"/>
      <c r="B226" s="3"/>
      <c r="C226" s="4"/>
      <c r="D226" s="4"/>
    </row>
    <row r="227" spans="1:4" ht="12.75">
      <c r="A227" s="3"/>
      <c r="B227" s="3"/>
      <c r="C227" s="4"/>
      <c r="D227" s="4"/>
    </row>
    <row r="228" spans="1:4" ht="12.75">
      <c r="A228" s="3"/>
      <c r="B228" s="3"/>
      <c r="C228" s="4"/>
      <c r="D228" s="4"/>
    </row>
    <row r="229" spans="1:4" ht="12.75">
      <c r="A229" s="3"/>
      <c r="B229" s="3"/>
      <c r="C229" s="4"/>
      <c r="D229" s="4"/>
    </row>
    <row r="230" spans="1:4" ht="12.75">
      <c r="A230" s="3"/>
      <c r="B230" s="3"/>
      <c r="C230" s="4"/>
      <c r="D230" s="4"/>
    </row>
    <row r="231" spans="1:4" ht="12.75">
      <c r="A231" s="3"/>
      <c r="B231" s="3"/>
      <c r="C231" s="4"/>
      <c r="D231" s="4"/>
    </row>
    <row r="232" spans="1:4" ht="12.75">
      <c r="A232" s="3"/>
      <c r="B232" s="3"/>
      <c r="C232" s="4"/>
      <c r="D232" s="4"/>
    </row>
    <row r="233" spans="1:4" ht="12.75">
      <c r="A233" s="3"/>
      <c r="B233" s="3"/>
      <c r="C233" s="4"/>
      <c r="D233" s="4"/>
    </row>
    <row r="234" spans="1:4" ht="12.75">
      <c r="A234" s="3"/>
      <c r="B234" s="3"/>
      <c r="C234" s="4"/>
      <c r="D234" s="4"/>
    </row>
    <row r="235" spans="1:4" ht="12.75">
      <c r="A235" s="3"/>
      <c r="B235" s="3"/>
      <c r="C235" s="4"/>
      <c r="D235" s="4"/>
    </row>
    <row r="236" spans="1:4" ht="12.75">
      <c r="A236" s="3"/>
      <c r="B236" s="3"/>
      <c r="C236" s="4"/>
      <c r="D236" s="4"/>
    </row>
    <row r="237" spans="1:4" ht="12.75">
      <c r="A237" s="3"/>
      <c r="B237" s="3"/>
      <c r="C237" s="4"/>
      <c r="D237" s="4"/>
    </row>
    <row r="238" spans="1:4" ht="12.75">
      <c r="A238" s="3"/>
      <c r="B238" s="3"/>
      <c r="C238" s="4"/>
      <c r="D238" s="4"/>
    </row>
    <row r="239" spans="1:4" ht="12.75">
      <c r="A239" s="3"/>
      <c r="B239" s="3"/>
      <c r="C239" s="4"/>
      <c r="D239" s="4"/>
    </row>
    <row r="240" spans="1:4" ht="12.75">
      <c r="A240" s="3"/>
      <c r="B240" s="3"/>
      <c r="C240" s="4"/>
      <c r="D240" s="4"/>
    </row>
    <row r="241" spans="1:4" ht="12.75">
      <c r="A241" s="3"/>
      <c r="B241" s="3"/>
      <c r="C241" s="4"/>
      <c r="D241" s="4"/>
    </row>
    <row r="242" spans="1:4" ht="12.75">
      <c r="A242" s="3"/>
      <c r="B242" s="3"/>
      <c r="C242" s="4"/>
      <c r="D242" s="4"/>
    </row>
    <row r="243" spans="1:4" ht="12.75">
      <c r="A243" s="3"/>
      <c r="B243" s="3"/>
      <c r="C243" s="4"/>
      <c r="D243" s="4"/>
    </row>
    <row r="244" spans="1:4" ht="12.75">
      <c r="A244" s="3"/>
      <c r="B244" s="3"/>
      <c r="C244" s="4"/>
      <c r="D244" s="4"/>
    </row>
    <row r="245" spans="1:4" ht="12.75">
      <c r="A245" s="3"/>
      <c r="B245" s="3"/>
      <c r="C245" s="4"/>
      <c r="D245" s="4"/>
    </row>
    <row r="246" spans="1:4" ht="12.75">
      <c r="A246" s="3"/>
      <c r="B246" s="3"/>
      <c r="C246" s="4"/>
      <c r="D246" s="4"/>
    </row>
    <row r="247" spans="1:4" ht="12.75">
      <c r="A247" s="3"/>
      <c r="B247" s="3"/>
      <c r="C247" s="4"/>
      <c r="D247" s="4"/>
    </row>
    <row r="248" spans="1:4" ht="12.75">
      <c r="A248" s="3"/>
      <c r="B248" s="3"/>
      <c r="C248" s="4"/>
      <c r="D248" s="4"/>
    </row>
    <row r="249" spans="1:4" ht="12.75">
      <c r="A249" s="3"/>
      <c r="B249" s="3"/>
      <c r="C249" s="4"/>
      <c r="D249" s="4"/>
    </row>
    <row r="250" spans="1:4" ht="12.75">
      <c r="A250" s="3"/>
      <c r="B250" s="3"/>
      <c r="C250" s="4"/>
      <c r="D250" s="4"/>
    </row>
    <row r="251" spans="1:4" ht="12.75">
      <c r="A251" s="3"/>
      <c r="B251" s="3"/>
      <c r="C251" s="4"/>
      <c r="D251" s="4"/>
    </row>
    <row r="252" spans="1:4" ht="12.75">
      <c r="A252" s="3"/>
      <c r="B252" s="3"/>
      <c r="C252" s="4"/>
      <c r="D252" s="4"/>
    </row>
    <row r="253" spans="1:4" ht="12.75">
      <c r="A253" s="3"/>
      <c r="B253" s="3"/>
      <c r="C253" s="4"/>
      <c r="D253" s="4"/>
    </row>
    <row r="254" spans="1:4" ht="12.75">
      <c r="A254" s="3"/>
      <c r="B254" s="3"/>
      <c r="C254" s="4"/>
      <c r="D254" s="4"/>
    </row>
    <row r="255" spans="1:4" ht="12.75">
      <c r="A255" s="3"/>
      <c r="B255" s="3"/>
      <c r="C255" s="4"/>
      <c r="D255" s="4"/>
    </row>
    <row r="256" spans="1:4" ht="12.75">
      <c r="A256" s="3"/>
      <c r="B256" s="3"/>
      <c r="C256" s="4"/>
      <c r="D256" s="4"/>
    </row>
    <row r="257" spans="1:4" ht="12.75">
      <c r="A257" s="3"/>
      <c r="B257" s="3"/>
      <c r="C257" s="4"/>
      <c r="D257" s="4"/>
    </row>
    <row r="258" spans="1:4" ht="12.75">
      <c r="A258" s="3"/>
      <c r="B258" s="3"/>
      <c r="C258" s="4"/>
      <c r="D258" s="4"/>
    </row>
    <row r="259" spans="1:4" ht="12.75">
      <c r="A259" s="3"/>
      <c r="B259" s="3"/>
      <c r="C259" s="4"/>
      <c r="D259" s="4"/>
    </row>
    <row r="260" spans="1:4" ht="12.75">
      <c r="A260" s="3"/>
      <c r="B260" s="3"/>
      <c r="C260" s="4"/>
      <c r="D260" s="4"/>
    </row>
    <row r="261" spans="1:4" ht="12.75">
      <c r="A261" s="3"/>
      <c r="B261" s="3"/>
      <c r="C261" s="4"/>
      <c r="D261" s="4"/>
    </row>
    <row r="262" spans="1:4" ht="12.75">
      <c r="A262" s="3"/>
      <c r="B262" s="3"/>
      <c r="C262" s="4"/>
      <c r="D262" s="4"/>
    </row>
    <row r="263" spans="1:4" ht="12.75">
      <c r="A263" s="3"/>
      <c r="B263" s="3"/>
      <c r="C263" s="4"/>
      <c r="D263" s="4"/>
    </row>
    <row r="264" spans="1:4" ht="12.75">
      <c r="A264" s="3"/>
      <c r="B264" s="3"/>
      <c r="C264" s="4"/>
      <c r="D264" s="4"/>
    </row>
    <row r="265" spans="1:4" ht="12.75">
      <c r="A265" s="3"/>
      <c r="B265" s="3"/>
      <c r="C265" s="4"/>
      <c r="D265" s="4"/>
    </row>
    <row r="266" spans="1:4" ht="12.75">
      <c r="A266" s="3"/>
      <c r="B266" s="3"/>
      <c r="C266" s="4"/>
      <c r="D266" s="4"/>
    </row>
    <row r="267" spans="1:4" ht="12.75">
      <c r="A267" s="3"/>
      <c r="B267" s="3"/>
      <c r="C267" s="4"/>
      <c r="D267" s="4"/>
    </row>
    <row r="268" spans="1:4" ht="12.75">
      <c r="A268" s="3"/>
      <c r="B268" s="3"/>
      <c r="C268" s="4"/>
      <c r="D268" s="4"/>
    </row>
    <row r="269" spans="1:4" ht="12.75">
      <c r="A269" s="3"/>
      <c r="B269" s="3"/>
      <c r="C269" s="4"/>
      <c r="D269" s="4"/>
    </row>
    <row r="270" spans="1:4" ht="12.75">
      <c r="A270" s="3"/>
      <c r="B270" s="3"/>
      <c r="C270" s="4"/>
      <c r="D270" s="4"/>
    </row>
    <row r="271" spans="1:4" ht="12.75">
      <c r="A271" s="3"/>
      <c r="B271" s="3"/>
      <c r="C271" s="4"/>
      <c r="D271" s="4"/>
    </row>
    <row r="272" spans="1:4" ht="12.75">
      <c r="A272" s="3"/>
      <c r="B272" s="3"/>
      <c r="C272" s="4"/>
      <c r="D272" s="4"/>
    </row>
    <row r="273" spans="1:4" ht="12.75">
      <c r="A273" s="3"/>
      <c r="B273" s="3"/>
      <c r="C273" s="4"/>
      <c r="D273" s="4"/>
    </row>
    <row r="274" spans="1:4" ht="12.75">
      <c r="A274" s="3"/>
      <c r="B274" s="3"/>
      <c r="C274" s="4"/>
      <c r="D274" s="4"/>
    </row>
    <row r="275" spans="1:4" ht="12.75">
      <c r="A275" s="3"/>
      <c r="B275" s="3"/>
      <c r="C275" s="4"/>
      <c r="D275" s="4"/>
    </row>
    <row r="276" spans="1:4" ht="12.75">
      <c r="A276" s="3"/>
      <c r="B276" s="3"/>
      <c r="C276" s="4"/>
      <c r="D276" s="4"/>
    </row>
    <row r="277" spans="1:4" ht="12.75">
      <c r="A277" s="3"/>
      <c r="B277" s="3"/>
      <c r="C277" s="4"/>
      <c r="D277" s="4"/>
    </row>
    <row r="278" spans="1:4" ht="12.75">
      <c r="A278" s="3"/>
      <c r="B278" s="3"/>
      <c r="C278" s="4"/>
      <c r="D278" s="4"/>
    </row>
    <row r="279" spans="1:4" ht="12.75">
      <c r="A279" s="3"/>
      <c r="B279" s="3"/>
      <c r="C279" s="4"/>
      <c r="D279" s="4"/>
    </row>
    <row r="280" spans="1:4" ht="12.75">
      <c r="A280" s="3"/>
      <c r="B280" s="3"/>
      <c r="C280" s="4"/>
      <c r="D280" s="4"/>
    </row>
    <row r="281" spans="1:4" ht="12.75">
      <c r="A281" s="3"/>
      <c r="B281" s="3"/>
      <c r="C281" s="4"/>
      <c r="D281" s="4"/>
    </row>
    <row r="282" spans="1:4" ht="12.75">
      <c r="A282" s="3"/>
      <c r="B282" s="3"/>
      <c r="C282" s="4"/>
      <c r="D282" s="4"/>
    </row>
    <row r="283" spans="1:4" ht="12.75">
      <c r="A283" s="3"/>
      <c r="B283" s="3"/>
      <c r="C283" s="4"/>
      <c r="D283" s="4"/>
    </row>
    <row r="284" spans="1:4" ht="12.75">
      <c r="A284" s="3"/>
      <c r="B284" s="3"/>
      <c r="C284" s="4"/>
      <c r="D284" s="4"/>
    </row>
    <row r="285" spans="1:4" ht="12.75">
      <c r="A285" s="3"/>
      <c r="B285" s="3"/>
      <c r="C285" s="4"/>
      <c r="D285" s="4"/>
    </row>
    <row r="286" spans="1:4" ht="12.75">
      <c r="A286" s="3"/>
      <c r="B286" s="3"/>
      <c r="C286" s="4"/>
      <c r="D286" s="4"/>
    </row>
    <row r="287" spans="1:4" ht="12.75">
      <c r="A287" s="3"/>
      <c r="B287" s="3"/>
      <c r="C287" s="4"/>
      <c r="D287" s="4"/>
    </row>
    <row r="288" spans="1:4" ht="12.75">
      <c r="A288" s="3"/>
      <c r="B288" s="3"/>
      <c r="C288" s="4"/>
      <c r="D288" s="4"/>
    </row>
    <row r="289" spans="1:4" ht="12.75">
      <c r="A289" s="3"/>
      <c r="B289" s="3"/>
      <c r="C289" s="4"/>
      <c r="D289" s="4"/>
    </row>
    <row r="290" spans="1:4" ht="12.75">
      <c r="A290" s="3"/>
      <c r="B290" s="3"/>
      <c r="C290" s="4"/>
      <c r="D290" s="4"/>
    </row>
    <row r="291" spans="1:4" ht="12.75">
      <c r="A291" s="3"/>
      <c r="B291" s="3"/>
      <c r="C291" s="4"/>
      <c r="D291" s="4"/>
    </row>
    <row r="292" spans="1:4" ht="12.75">
      <c r="A292" s="3"/>
      <c r="B292" s="3"/>
      <c r="C292" s="4"/>
      <c r="D292" s="4"/>
    </row>
    <row r="293" spans="1:4" ht="12.75">
      <c r="A293" s="3"/>
      <c r="B293" s="3"/>
      <c r="C293" s="4"/>
      <c r="D293" s="4"/>
    </row>
    <row r="294" spans="1:4" ht="12.75">
      <c r="A294" s="3"/>
      <c r="B294" s="3"/>
      <c r="C294" s="4"/>
      <c r="D294" s="4"/>
    </row>
    <row r="295" spans="1:4" ht="12.75">
      <c r="A295" s="3"/>
      <c r="B295" s="3"/>
      <c r="C295" s="4"/>
      <c r="D295" s="4"/>
    </row>
    <row r="296" spans="1:4" ht="12.75">
      <c r="A296" s="3"/>
      <c r="B296" s="3"/>
      <c r="C296" s="4"/>
      <c r="D296" s="4"/>
    </row>
    <row r="297" spans="1:4" ht="12.75">
      <c r="A297" s="3"/>
      <c r="B297" s="3"/>
      <c r="C297" s="4"/>
      <c r="D297" s="4"/>
    </row>
    <row r="298" spans="1:4" ht="12.75">
      <c r="A298" s="3"/>
      <c r="B298" s="3"/>
      <c r="C298" s="4"/>
      <c r="D298" s="4"/>
    </row>
    <row r="299" spans="1:4" ht="12.75">
      <c r="A299" s="3"/>
      <c r="B299" s="3"/>
      <c r="C299" s="4"/>
      <c r="D299" s="4"/>
    </row>
    <row r="300" spans="1:4" ht="12.75">
      <c r="A300" s="3"/>
      <c r="B300" s="3"/>
      <c r="C300" s="4"/>
      <c r="D300" s="4"/>
    </row>
    <row r="301" spans="1:4" ht="12.75">
      <c r="A301" s="3"/>
      <c r="B301" s="3"/>
      <c r="C301" s="4"/>
      <c r="D301" s="4"/>
    </row>
    <row r="302" spans="1:4" ht="12.75">
      <c r="A302" s="3"/>
      <c r="B302" s="3"/>
      <c r="C302" s="4"/>
      <c r="D302" s="4"/>
    </row>
    <row r="303" spans="1:4" ht="12.75">
      <c r="A303" s="3"/>
      <c r="B303" s="3"/>
      <c r="C303" s="4"/>
      <c r="D303" s="4"/>
    </row>
    <row r="304" spans="1:4" ht="12.75">
      <c r="A304" s="3"/>
      <c r="B304" s="3"/>
      <c r="C304" s="4"/>
      <c r="D304" s="4"/>
    </row>
    <row r="305" spans="1:4" ht="12.75">
      <c r="A305" s="3"/>
      <c r="B305" s="3"/>
      <c r="C305" s="4"/>
      <c r="D305" s="4"/>
    </row>
    <row r="306" spans="1:4" ht="12.75">
      <c r="A306" s="3"/>
      <c r="B306" s="3"/>
      <c r="C306" s="4"/>
      <c r="D306" s="4"/>
    </row>
    <row r="307" spans="1:4" ht="12.75">
      <c r="A307" s="3"/>
      <c r="B307" s="3"/>
      <c r="C307" s="4"/>
      <c r="D307" s="4"/>
    </row>
    <row r="308" spans="1:4" ht="12.75">
      <c r="A308" s="3"/>
      <c r="B308" s="3"/>
      <c r="C308" s="4"/>
      <c r="D308" s="4"/>
    </row>
    <row r="309" spans="1:4" ht="12.75">
      <c r="A309" s="3"/>
      <c r="B309" s="3"/>
      <c r="C309" s="4"/>
      <c r="D309" s="4"/>
    </row>
    <row r="310" spans="1:4" ht="12.75">
      <c r="A310" s="3"/>
      <c r="B310" s="3"/>
      <c r="C310" s="4"/>
      <c r="D310" s="4"/>
    </row>
    <row r="311" spans="1:4" ht="12.75">
      <c r="A311" s="3"/>
      <c r="B311" s="3"/>
      <c r="C311" s="4"/>
      <c r="D311" s="4"/>
    </row>
    <row r="312" spans="1:4" ht="12.75">
      <c r="A312" s="3"/>
      <c r="B312" s="3"/>
      <c r="C312" s="4"/>
      <c r="D312" s="4"/>
    </row>
    <row r="313" spans="1:4" ht="12.75">
      <c r="A313" s="3"/>
      <c r="B313" s="3"/>
      <c r="C313" s="4"/>
      <c r="D313" s="4"/>
    </row>
    <row r="314" spans="1:4" ht="12.75">
      <c r="A314" s="3"/>
      <c r="B314" s="3"/>
      <c r="C314" s="4"/>
      <c r="D314" s="4"/>
    </row>
    <row r="315" spans="1:4" ht="12.75">
      <c r="A315" s="3"/>
      <c r="B315" s="3"/>
      <c r="C315" s="4"/>
      <c r="D315" s="4"/>
    </row>
    <row r="316" spans="1:4" ht="12.75">
      <c r="A316" s="3"/>
      <c r="B316" s="3"/>
      <c r="C316" s="4"/>
      <c r="D316" s="4"/>
    </row>
    <row r="317" spans="1:4" ht="12.75">
      <c r="A317" s="3"/>
      <c r="B317" s="3"/>
      <c r="C317" s="4"/>
      <c r="D317" s="4"/>
    </row>
    <row r="318" spans="1:4" ht="12.75">
      <c r="A318" s="3"/>
      <c r="B318" s="3"/>
      <c r="C318" s="4"/>
      <c r="D318" s="4"/>
    </row>
    <row r="319" spans="1:4" ht="12.75">
      <c r="A319" s="3"/>
      <c r="B319" s="3"/>
      <c r="C319" s="4"/>
      <c r="D319" s="4"/>
    </row>
    <row r="320" spans="1:4" ht="12.75">
      <c r="A320" s="3"/>
      <c r="B320" s="3"/>
      <c r="C320" s="4"/>
      <c r="D320" s="4"/>
    </row>
    <row r="321" spans="1:4" ht="12.75">
      <c r="A321" s="3"/>
      <c r="B321" s="3"/>
      <c r="C321" s="4"/>
      <c r="D321" s="4"/>
    </row>
    <row r="322" spans="1:4" ht="12.75">
      <c r="A322" s="3"/>
      <c r="B322" s="3"/>
      <c r="C322" s="4"/>
      <c r="D322" s="4"/>
    </row>
    <row r="323" spans="1:4" ht="12.75">
      <c r="A323" s="3"/>
      <c r="B323" s="3"/>
      <c r="C323" s="4"/>
      <c r="D323" s="4"/>
    </row>
    <row r="324" spans="1:4" ht="12.75">
      <c r="A324" s="3"/>
      <c r="B324" s="3"/>
      <c r="C324" s="4"/>
      <c r="D324" s="4"/>
    </row>
    <row r="325" spans="1:4" ht="12.75">
      <c r="A325" s="3"/>
      <c r="B325" s="3"/>
      <c r="C325" s="4"/>
      <c r="D325" s="4"/>
    </row>
    <row r="326" spans="1:4" ht="12.75">
      <c r="A326" s="3"/>
      <c r="B326" s="3"/>
      <c r="C326" s="4"/>
      <c r="D326" s="4"/>
    </row>
    <row r="327" spans="1:4" ht="12.75">
      <c r="A327" s="3"/>
      <c r="B327" s="3"/>
      <c r="C327" s="4"/>
      <c r="D327" s="4"/>
    </row>
    <row r="328" spans="1:4" ht="12.75">
      <c r="A328" s="3"/>
      <c r="B328" s="3"/>
      <c r="C328" s="4"/>
      <c r="D328" s="4"/>
    </row>
    <row r="329" spans="1:4" ht="12.75">
      <c r="A329" s="3"/>
      <c r="B329" s="3"/>
      <c r="C329" s="4"/>
      <c r="D329" s="4"/>
    </row>
    <row r="330" spans="1:4" ht="12.75">
      <c r="A330" s="3"/>
      <c r="B330" s="3"/>
      <c r="C330" s="4"/>
      <c r="D330" s="4"/>
    </row>
    <row r="331" spans="1:4" ht="12.75">
      <c r="A331" s="3"/>
      <c r="B331" s="3"/>
      <c r="C331" s="4"/>
      <c r="D331" s="4"/>
    </row>
    <row r="332" spans="1:4" ht="12.75">
      <c r="A332" s="3"/>
      <c r="B332" s="3"/>
      <c r="C332" s="4"/>
      <c r="D332" s="4"/>
    </row>
    <row r="333" spans="1:4" ht="12.75">
      <c r="A333" s="3"/>
      <c r="B333" s="3"/>
      <c r="C333" s="4"/>
      <c r="D333" s="4"/>
    </row>
    <row r="334" spans="1:4" ht="12.75">
      <c r="A334" s="3"/>
      <c r="B334" s="3"/>
      <c r="C334" s="4"/>
      <c r="D334" s="4"/>
    </row>
    <row r="335" spans="1:4" ht="12.75">
      <c r="A335" s="3"/>
      <c r="B335" s="3"/>
      <c r="C335" s="4"/>
      <c r="D335" s="4"/>
    </row>
    <row r="336" spans="1:4" ht="12.75">
      <c r="A336" s="3"/>
      <c r="B336" s="3"/>
      <c r="C336" s="4"/>
      <c r="D336" s="4"/>
    </row>
    <row r="337" spans="1:4" ht="12.75">
      <c r="A337" s="3"/>
      <c r="B337" s="3"/>
      <c r="C337" s="4"/>
      <c r="D337" s="4"/>
    </row>
    <row r="338" spans="1:4" ht="12.75">
      <c r="A338" s="3"/>
      <c r="B338" s="3"/>
      <c r="C338" s="4"/>
      <c r="D338" s="4"/>
    </row>
    <row r="339" spans="1:4" ht="12.75">
      <c r="A339" s="3"/>
      <c r="B339" s="3"/>
      <c r="C339" s="4"/>
      <c r="D339" s="4"/>
    </row>
    <row r="340" spans="1:4" ht="12.75">
      <c r="A340" s="3"/>
      <c r="B340" s="3"/>
      <c r="C340" s="4"/>
      <c r="D340" s="4"/>
    </row>
    <row r="341" spans="1:4" ht="12.75">
      <c r="A341" s="3"/>
      <c r="B341" s="3"/>
      <c r="C341" s="4"/>
      <c r="D341" s="4"/>
    </row>
    <row r="342" spans="1:4" ht="12.75">
      <c r="A342" s="3"/>
      <c r="B342" s="3"/>
      <c r="C342" s="4"/>
      <c r="D342" s="4"/>
    </row>
    <row r="343" spans="1:4" ht="12.75">
      <c r="A343" s="3"/>
      <c r="B343" s="3"/>
      <c r="C343" s="4"/>
      <c r="D343" s="4"/>
    </row>
    <row r="344" spans="1:4" ht="12.75">
      <c r="A344" s="3"/>
      <c r="B344" s="3"/>
      <c r="C344" s="4"/>
      <c r="D344" s="4"/>
    </row>
    <row r="345" spans="1:4" ht="12.75">
      <c r="A345" s="3"/>
      <c r="B345" s="3"/>
      <c r="C345" s="4"/>
      <c r="D345" s="4"/>
    </row>
    <row r="346" spans="1:4" ht="12.75">
      <c r="A346" s="3"/>
      <c r="B346" s="3"/>
      <c r="C346" s="4"/>
      <c r="D346" s="4"/>
    </row>
    <row r="347" spans="1:4" ht="12.75">
      <c r="A347" s="3"/>
      <c r="B347" s="3"/>
      <c r="C347" s="4"/>
      <c r="D347" s="4"/>
    </row>
    <row r="348" spans="1:4" ht="12.75">
      <c r="A348" s="3"/>
      <c r="B348" s="3"/>
      <c r="C348" s="4"/>
      <c r="D348" s="4"/>
    </row>
    <row r="349" spans="1:4" ht="12.75">
      <c r="A349" s="3"/>
      <c r="B349" s="3"/>
      <c r="C349" s="4"/>
      <c r="D349" s="4"/>
    </row>
    <row r="350" spans="1:4" ht="12.75">
      <c r="A350" s="3"/>
      <c r="B350" s="3"/>
      <c r="C350" s="4"/>
      <c r="D350" s="4"/>
    </row>
    <row r="351" spans="1:4" ht="12.75">
      <c r="A351" s="3"/>
      <c r="B351" s="3"/>
      <c r="C351" s="4"/>
      <c r="D351" s="4"/>
    </row>
    <row r="352" spans="1:4" ht="12.75">
      <c r="A352" s="3"/>
      <c r="B352" s="3"/>
      <c r="C352" s="4"/>
      <c r="D352" s="4"/>
    </row>
    <row r="353" spans="1:4" ht="12.75">
      <c r="A353" s="3"/>
      <c r="B353" s="3"/>
      <c r="C353" s="4"/>
      <c r="D353" s="4"/>
    </row>
    <row r="354" spans="1:4" ht="12.75">
      <c r="A354" s="3"/>
      <c r="B354" s="3"/>
      <c r="C354" s="4"/>
      <c r="D354" s="4"/>
    </row>
    <row r="355" spans="1:4" ht="12.75">
      <c r="A355" s="3"/>
      <c r="B355" s="3"/>
      <c r="C355" s="4"/>
      <c r="D355" s="4"/>
    </row>
    <row r="356" spans="1:4" ht="12.75">
      <c r="A356" s="3"/>
      <c r="B356" s="3"/>
      <c r="C356" s="4"/>
      <c r="D356" s="4"/>
    </row>
    <row r="357" spans="1:4" ht="12.75">
      <c r="A357" s="3"/>
      <c r="B357" s="3"/>
      <c r="C357" s="4"/>
      <c r="D357" s="4"/>
    </row>
    <row r="358" spans="1:4" ht="12.75">
      <c r="A358" s="3"/>
      <c r="B358" s="3"/>
      <c r="C358" s="4"/>
      <c r="D358" s="4"/>
    </row>
    <row r="359" spans="1:4" ht="12.75">
      <c r="A359" s="3"/>
      <c r="B359" s="3"/>
      <c r="C359" s="4"/>
      <c r="D359" s="4"/>
    </row>
    <row r="360" spans="1:4" ht="12.75">
      <c r="A360" s="3"/>
      <c r="B360" s="3"/>
      <c r="C360" s="4"/>
      <c r="D360" s="4"/>
    </row>
    <row r="361" spans="1:4" ht="12.75">
      <c r="A361" s="3"/>
      <c r="B361" s="3"/>
      <c r="C361" s="4"/>
      <c r="D361" s="4"/>
    </row>
    <row r="362" spans="1:4" ht="12.75">
      <c r="A362" s="3"/>
      <c r="B362" s="3"/>
      <c r="C362" s="4"/>
      <c r="D362" s="4"/>
    </row>
    <row r="363" spans="1:4" ht="12.75">
      <c r="A363" s="3"/>
      <c r="B363" s="3"/>
      <c r="C363" s="4"/>
      <c r="D363" s="4"/>
    </row>
    <row r="364" spans="1:4" ht="12.75">
      <c r="A364" s="3"/>
      <c r="B364" s="3"/>
      <c r="C364" s="4"/>
      <c r="D364" s="4"/>
    </row>
    <row r="365" spans="1:4" ht="12.75">
      <c r="A365" s="3"/>
      <c r="B365" s="3"/>
      <c r="C365" s="4"/>
      <c r="D365" s="4"/>
    </row>
    <row r="366" spans="1:4" ht="12.75">
      <c r="A366" s="3"/>
      <c r="B366" s="3"/>
      <c r="C366" s="4"/>
      <c r="D366" s="4"/>
    </row>
    <row r="367" spans="1:4" ht="12.75">
      <c r="A367" s="3"/>
      <c r="B367" s="3"/>
      <c r="C367" s="4"/>
      <c r="D367" s="4"/>
    </row>
    <row r="368" spans="1:4" ht="12.75">
      <c r="A368" s="3"/>
      <c r="B368" s="3"/>
      <c r="C368" s="4"/>
      <c r="D368" s="4"/>
    </row>
    <row r="369" spans="1:4" ht="12.75">
      <c r="A369" s="3"/>
      <c r="B369" s="3"/>
      <c r="C369" s="4"/>
      <c r="D369" s="4"/>
    </row>
    <row r="370" spans="1:4" ht="12.75">
      <c r="A370" s="3"/>
      <c r="B370" s="3"/>
      <c r="C370" s="4"/>
      <c r="D370" s="4"/>
    </row>
    <row r="371" spans="1:4" ht="12.75">
      <c r="A371" s="3"/>
      <c r="B371" s="3"/>
      <c r="C371" s="4"/>
      <c r="D371" s="4"/>
    </row>
    <row r="372" spans="1:4" ht="12.75">
      <c r="A372" s="3"/>
      <c r="B372" s="3"/>
      <c r="C372" s="4"/>
      <c r="D372" s="4"/>
    </row>
    <row r="373" spans="1:4" ht="12.75">
      <c r="A373" s="3"/>
      <c r="B373" s="3"/>
      <c r="C373" s="4"/>
      <c r="D373" s="4"/>
    </row>
    <row r="374" spans="1:4" ht="12.75">
      <c r="A374" s="3"/>
      <c r="B374" s="3"/>
      <c r="C374" s="4"/>
      <c r="D374" s="4"/>
    </row>
    <row r="375" spans="1:4" ht="12.75">
      <c r="A375" s="3"/>
      <c r="B375" s="3"/>
      <c r="C375" s="4"/>
      <c r="D375" s="4"/>
    </row>
    <row r="376" spans="1:4" ht="12.75">
      <c r="A376" s="3"/>
      <c r="B376" s="3"/>
      <c r="C376" s="4"/>
      <c r="D376" s="4"/>
    </row>
    <row r="377" spans="1:4" ht="12.75">
      <c r="A377" s="3"/>
      <c r="B377" s="3"/>
      <c r="C377" s="4"/>
      <c r="D377" s="4"/>
    </row>
    <row r="378" spans="1:4" ht="12.75">
      <c r="A378" s="3"/>
      <c r="B378" s="3"/>
      <c r="C378" s="4"/>
      <c r="D378" s="4"/>
    </row>
    <row r="379" spans="1:4" ht="12.75">
      <c r="A379" s="3"/>
      <c r="B379" s="3"/>
      <c r="C379" s="4"/>
      <c r="D379" s="4"/>
    </row>
    <row r="380" spans="1:4" ht="12.75">
      <c r="A380" s="3"/>
      <c r="B380" s="3"/>
      <c r="C380" s="4"/>
      <c r="D380" s="4"/>
    </row>
    <row r="381" spans="1:4" ht="12.75">
      <c r="A381" s="3"/>
      <c r="B381" s="3"/>
      <c r="C381" s="4"/>
      <c r="D381" s="4"/>
    </row>
    <row r="382" spans="1:4" ht="12.75">
      <c r="A382" s="3"/>
      <c r="B382" s="3"/>
      <c r="C382" s="4"/>
      <c r="D382" s="4"/>
    </row>
    <row r="383" spans="1:4" ht="12.75">
      <c r="A383" s="3"/>
      <c r="B383" s="3"/>
      <c r="C383" s="4"/>
      <c r="D383" s="4"/>
    </row>
    <row r="384" spans="1:4" ht="12.75">
      <c r="A384" s="3"/>
      <c r="B384" s="3"/>
      <c r="C384" s="4"/>
      <c r="D384" s="4"/>
    </row>
    <row r="385" spans="1:4" ht="12.75">
      <c r="A385" s="3"/>
      <c r="B385" s="3"/>
      <c r="C385" s="4"/>
      <c r="D385" s="4"/>
    </row>
    <row r="386" spans="1:4" ht="12.75">
      <c r="A386" s="3"/>
      <c r="B386" s="3"/>
      <c r="C386" s="4"/>
      <c r="D386" s="4"/>
    </row>
    <row r="387" spans="1:4" ht="12.75">
      <c r="A387" s="3"/>
      <c r="B387" s="3"/>
      <c r="C387" s="4"/>
      <c r="D387" s="4"/>
    </row>
    <row r="388" spans="1:4" ht="12.75">
      <c r="A388" s="3"/>
      <c r="B388" s="3"/>
      <c r="C388" s="4"/>
      <c r="D388" s="4"/>
    </row>
    <row r="389" spans="1:4" ht="12.75">
      <c r="A389" s="3"/>
      <c r="B389" s="3"/>
      <c r="C389" s="4"/>
      <c r="D389" s="4"/>
    </row>
    <row r="390" spans="1:4" ht="12.75">
      <c r="A390" s="3"/>
      <c r="B390" s="3"/>
      <c r="C390" s="4"/>
      <c r="D390" s="4"/>
    </row>
    <row r="391" spans="1:4" ht="12.75">
      <c r="A391" s="3"/>
      <c r="B391" s="3"/>
      <c r="C391" s="4"/>
      <c r="D391" s="4"/>
    </row>
    <row r="392" spans="1:4" ht="12.75">
      <c r="A392" s="3"/>
      <c r="B392" s="3"/>
      <c r="C392" s="4"/>
      <c r="D392" s="4"/>
    </row>
    <row r="393" spans="1:4" ht="12.75">
      <c r="A393" s="3"/>
      <c r="B393" s="3"/>
      <c r="C393" s="4"/>
      <c r="D393" s="4"/>
    </row>
    <row r="394" spans="1:4" ht="12.75">
      <c r="A394" s="3"/>
      <c r="B394" s="3"/>
      <c r="C394" s="4"/>
      <c r="D394" s="4"/>
    </row>
    <row r="395" spans="1:4" ht="12.75">
      <c r="A395" s="3"/>
      <c r="B395" s="3"/>
      <c r="C395" s="4"/>
      <c r="D395" s="4"/>
    </row>
    <row r="396" spans="1:4" ht="12.75">
      <c r="A396" s="3"/>
      <c r="B396" s="3"/>
      <c r="C396" s="4"/>
      <c r="D396" s="4"/>
    </row>
    <row r="397" spans="1:4" ht="12.75">
      <c r="A397" s="3"/>
      <c r="B397" s="3"/>
      <c r="C397" s="4"/>
      <c r="D397" s="4"/>
    </row>
    <row r="398" spans="1:4" ht="12.75">
      <c r="A398" s="3"/>
      <c r="B398" s="3"/>
      <c r="C398" s="4"/>
      <c r="D398" s="4"/>
    </row>
    <row r="399" spans="1:4" ht="12.75">
      <c r="A399" s="3"/>
      <c r="B399" s="3"/>
      <c r="C399" s="4"/>
      <c r="D399" s="4"/>
    </row>
    <row r="400" spans="1:4" ht="12.75">
      <c r="A400" s="3"/>
      <c r="B400" s="3"/>
      <c r="C400" s="4"/>
      <c r="D400" s="4"/>
    </row>
    <row r="401" spans="1:4" ht="12.75">
      <c r="A401" s="3"/>
      <c r="B401" s="3"/>
      <c r="C401" s="4"/>
      <c r="D401" s="4"/>
    </row>
    <row r="402" spans="1:4" ht="12.75">
      <c r="A402" s="3"/>
      <c r="B402" s="3"/>
      <c r="C402" s="4"/>
      <c r="D402" s="4"/>
    </row>
    <row r="403" spans="1:4" ht="12.75">
      <c r="A403" s="3"/>
      <c r="B403" s="3"/>
      <c r="C403" s="4"/>
      <c r="D403" s="4"/>
    </row>
    <row r="404" spans="1:4" ht="12.75">
      <c r="A404" s="3"/>
      <c r="B404" s="3"/>
      <c r="C404" s="4"/>
      <c r="D404" s="4"/>
    </row>
    <row r="405" spans="1:4" ht="12.75">
      <c r="A405" s="3"/>
      <c r="B405" s="3"/>
      <c r="C405" s="4"/>
      <c r="D405" s="4"/>
    </row>
    <row r="406" spans="1:4" ht="12.75">
      <c r="A406" s="3"/>
      <c r="B406" s="3"/>
      <c r="C406" s="4"/>
      <c r="D406" s="4"/>
    </row>
    <row r="407" spans="1:4" ht="12.75">
      <c r="A407" s="3"/>
      <c r="B407" s="3"/>
      <c r="C407" s="4"/>
      <c r="D407" s="4"/>
    </row>
    <row r="408" spans="1:4" ht="12.75">
      <c r="A408" s="3"/>
      <c r="B408" s="3"/>
      <c r="C408" s="4"/>
      <c r="D408" s="4"/>
    </row>
    <row r="409" spans="1:4" ht="12.75">
      <c r="A409" s="3"/>
      <c r="B409" s="3"/>
      <c r="C409" s="4"/>
      <c r="D409" s="4"/>
    </row>
    <row r="410" spans="1:4" ht="12.75">
      <c r="A410" s="3"/>
      <c r="B410" s="3"/>
      <c r="C410" s="4"/>
      <c r="D410" s="4"/>
    </row>
    <row r="411" spans="1:4" ht="12.75">
      <c r="A411" s="3"/>
      <c r="B411" s="3"/>
      <c r="C411" s="4"/>
      <c r="D411" s="4"/>
    </row>
    <row r="412" spans="1:4" ht="12.75">
      <c r="A412" s="3"/>
      <c r="B412" s="3"/>
      <c r="C412" s="4"/>
      <c r="D412" s="4"/>
    </row>
    <row r="413" spans="1:4" ht="12.75">
      <c r="A413" s="3"/>
      <c r="B413" s="3"/>
      <c r="C413" s="4"/>
      <c r="D413" s="4"/>
    </row>
    <row r="414" spans="1:4" ht="12.75">
      <c r="A414" s="3"/>
      <c r="B414" s="3"/>
      <c r="C414" s="4"/>
      <c r="D414" s="4"/>
    </row>
    <row r="415" spans="1:4" ht="12.75">
      <c r="A415" s="3"/>
      <c r="B415" s="3"/>
      <c r="C415" s="4"/>
      <c r="D415" s="4"/>
    </row>
    <row r="416" spans="1:4" ht="12.75">
      <c r="A416" s="3"/>
      <c r="B416" s="3"/>
      <c r="C416" s="4"/>
      <c r="D416" s="4"/>
    </row>
    <row r="417" spans="1:4" ht="12.75">
      <c r="A417" s="3"/>
      <c r="B417" s="3"/>
      <c r="C417" s="4"/>
      <c r="D417" s="4"/>
    </row>
    <row r="418" spans="1:4" ht="12.75">
      <c r="A418" s="3"/>
      <c r="B418" s="3"/>
      <c r="C418" s="4"/>
      <c r="D418" s="4"/>
    </row>
    <row r="419" spans="1:4" ht="12.75">
      <c r="A419" s="3"/>
      <c r="B419" s="3"/>
      <c r="C419" s="4"/>
      <c r="D419" s="4"/>
    </row>
    <row r="420" spans="1:4" ht="12.75">
      <c r="A420" s="3"/>
      <c r="B420" s="3"/>
      <c r="C420" s="4"/>
      <c r="D420" s="4"/>
    </row>
    <row r="421" spans="1:4" ht="12.75">
      <c r="A421" s="3"/>
      <c r="B421" s="3"/>
      <c r="C421" s="4"/>
      <c r="D421" s="4"/>
    </row>
    <row r="422" spans="1:4" ht="12.75">
      <c r="A422" s="3"/>
      <c r="B422" s="3"/>
      <c r="C422" s="4"/>
      <c r="D422" s="4"/>
    </row>
    <row r="423" spans="1:4" ht="12.75">
      <c r="A423" s="3"/>
      <c r="B423" s="3"/>
      <c r="C423" s="4"/>
      <c r="D423" s="4"/>
    </row>
    <row r="424" spans="1:4" ht="12.75">
      <c r="A424" s="3"/>
      <c r="B424" s="3"/>
      <c r="C424" s="4"/>
      <c r="D424" s="4"/>
    </row>
    <row r="425" spans="1:4" ht="12.75">
      <c r="A425" s="3"/>
      <c r="B425" s="3"/>
      <c r="C425" s="4"/>
      <c r="D425" s="4"/>
    </row>
    <row r="426" spans="1:4" ht="12.75">
      <c r="A426" s="3"/>
      <c r="B426" s="3"/>
      <c r="C426" s="4"/>
      <c r="D426" s="4"/>
    </row>
    <row r="427" spans="1:4" ht="12.75">
      <c r="A427" s="3"/>
      <c r="B427" s="3"/>
      <c r="C427" s="4"/>
      <c r="D427" s="4"/>
    </row>
    <row r="428" spans="1:4" ht="12.75">
      <c r="A428" s="3"/>
      <c r="B428" s="3"/>
      <c r="C428" s="4"/>
      <c r="D428" s="4"/>
    </row>
    <row r="429" spans="1:4" ht="12.75">
      <c r="A429" s="3"/>
      <c r="B429" s="3"/>
      <c r="C429" s="4"/>
      <c r="D429" s="4"/>
    </row>
    <row r="430" spans="1:4" ht="12.75">
      <c r="A430" s="3"/>
      <c r="B430" s="3"/>
      <c r="C430" s="4"/>
      <c r="D430" s="4"/>
    </row>
    <row r="431" spans="1:4" ht="12.75">
      <c r="A431" s="3"/>
      <c r="B431" s="3"/>
      <c r="C431" s="4"/>
      <c r="D431" s="4"/>
    </row>
    <row r="432" spans="1:4" ht="12.75">
      <c r="A432" s="3"/>
      <c r="B432" s="3"/>
      <c r="C432" s="4"/>
      <c r="D432" s="4"/>
    </row>
    <row r="433" spans="1:4" ht="12.75">
      <c r="A433" s="3"/>
      <c r="B433" s="3"/>
      <c r="C433" s="4"/>
      <c r="D433" s="4"/>
    </row>
    <row r="434" spans="1:4" ht="12.75">
      <c r="A434" s="3"/>
      <c r="B434" s="3"/>
      <c r="C434" s="4"/>
      <c r="D434" s="4"/>
    </row>
    <row r="435" spans="1:4" ht="12.75">
      <c r="A435" s="3"/>
      <c r="B435" s="3"/>
      <c r="C435" s="4"/>
      <c r="D435" s="4"/>
    </row>
    <row r="436" spans="1:4" ht="12.75">
      <c r="A436" s="3"/>
      <c r="B436" s="3"/>
      <c r="C436" s="4"/>
      <c r="D436" s="4"/>
    </row>
    <row r="437" spans="1:4" ht="12.75">
      <c r="A437" s="3"/>
      <c r="B437" s="3"/>
      <c r="C437" s="4"/>
      <c r="D437" s="4"/>
    </row>
    <row r="438" spans="1:4" ht="12.75">
      <c r="A438" s="3"/>
      <c r="B438" s="3"/>
      <c r="C438" s="4"/>
      <c r="D438" s="4"/>
    </row>
    <row r="439" spans="1:4" ht="12.75">
      <c r="A439" s="3"/>
      <c r="B439" s="3"/>
      <c r="C439" s="4"/>
      <c r="D439" s="4"/>
    </row>
    <row r="440" spans="1:4" ht="12.75">
      <c r="A440" s="3"/>
      <c r="B440" s="3"/>
      <c r="C440" s="4"/>
      <c r="D440" s="4"/>
    </row>
    <row r="441" spans="1:4" ht="12.75">
      <c r="A441" s="3"/>
      <c r="B441" s="3"/>
      <c r="C441" s="4"/>
      <c r="D441" s="4"/>
    </row>
    <row r="442" spans="1:4" ht="12.75">
      <c r="A442" s="3"/>
      <c r="B442" s="3"/>
      <c r="C442" s="4"/>
      <c r="D442" s="4"/>
    </row>
    <row r="443" spans="1:4" ht="12.75">
      <c r="A443" s="3"/>
      <c r="B443" s="3"/>
      <c r="C443" s="4"/>
      <c r="D443" s="4"/>
    </row>
    <row r="444" spans="1:4" ht="12.75">
      <c r="A444" s="3"/>
      <c r="B444" s="3"/>
      <c r="C444" s="4"/>
      <c r="D444" s="4"/>
    </row>
    <row r="445" spans="1:4" ht="12.75">
      <c r="A445" s="3"/>
      <c r="B445" s="3"/>
      <c r="C445" s="4"/>
      <c r="D445" s="4"/>
    </row>
    <row r="446" spans="1:4" ht="12.75">
      <c r="A446" s="3"/>
      <c r="B446" s="3"/>
      <c r="C446" s="4"/>
      <c r="D446" s="4"/>
    </row>
    <row r="447" spans="1:4" ht="12.75">
      <c r="A447" s="3"/>
      <c r="B447" s="3"/>
      <c r="C447" s="4"/>
      <c r="D447" s="4"/>
    </row>
    <row r="448" spans="1:4" ht="12.75">
      <c r="A448" s="3"/>
      <c r="B448" s="3"/>
      <c r="C448" s="4"/>
      <c r="D448" s="4"/>
    </row>
    <row r="449" spans="1:4" ht="12.75">
      <c r="A449" s="3"/>
      <c r="B449" s="3"/>
      <c r="C449" s="4"/>
      <c r="D449" s="4"/>
    </row>
    <row r="450" spans="1:4" ht="12.75">
      <c r="A450" s="3"/>
      <c r="B450" s="3"/>
      <c r="C450" s="4"/>
      <c r="D450" s="4"/>
    </row>
    <row r="451" spans="1:4" ht="12.75">
      <c r="A451" s="3"/>
      <c r="B451" s="3"/>
      <c r="C451" s="4"/>
      <c r="D451" s="4"/>
    </row>
    <row r="452" spans="1:4" ht="12.75">
      <c r="A452" s="3"/>
      <c r="B452" s="3"/>
      <c r="C452" s="4"/>
      <c r="D452" s="4"/>
    </row>
    <row r="453" spans="1:4" ht="12.75">
      <c r="A453" s="3"/>
      <c r="B453" s="3"/>
      <c r="C453" s="4"/>
      <c r="D453" s="4"/>
    </row>
    <row r="454" spans="1:4" ht="12.75">
      <c r="A454" s="3"/>
      <c r="B454" s="3"/>
      <c r="C454" s="4"/>
      <c r="D454" s="4"/>
    </row>
    <row r="455" spans="1:4" ht="12.75">
      <c r="A455" s="3"/>
      <c r="B455" s="3"/>
      <c r="C455" s="4"/>
      <c r="D455" s="4"/>
    </row>
    <row r="456" spans="1:4" ht="12.75">
      <c r="A456" s="3"/>
      <c r="B456" s="3"/>
      <c r="C456" s="4"/>
      <c r="D456" s="4"/>
    </row>
    <row r="457" spans="1:4" ht="12.75">
      <c r="A457" s="3"/>
      <c r="B457" s="3"/>
      <c r="C457" s="4"/>
      <c r="D457" s="4"/>
    </row>
    <row r="458" spans="1:4" ht="12.75">
      <c r="A458" s="3"/>
      <c r="B458" s="3"/>
      <c r="C458" s="4"/>
      <c r="D458" s="4"/>
    </row>
    <row r="459" spans="1:4" ht="12.75">
      <c r="A459" s="3"/>
      <c r="B459" s="3"/>
      <c r="C459" s="4"/>
      <c r="D459" s="4"/>
    </row>
    <row r="460" spans="1:4" ht="12.75">
      <c r="A460" s="3"/>
      <c r="B460" s="3"/>
      <c r="C460" s="4"/>
      <c r="D460" s="4"/>
    </row>
    <row r="461" spans="1:4" ht="12.75">
      <c r="A461" s="3"/>
      <c r="B461" s="3"/>
      <c r="C461" s="4"/>
      <c r="D461" s="4"/>
    </row>
    <row r="462" spans="1:4" ht="12.75">
      <c r="A462" s="3"/>
      <c r="B462" s="3"/>
      <c r="C462" s="4"/>
      <c r="D462" s="4"/>
    </row>
    <row r="463" spans="1:4" ht="12.75">
      <c r="A463" s="3"/>
      <c r="B463" s="3"/>
      <c r="C463" s="4"/>
      <c r="D463" s="4"/>
    </row>
    <row r="464" spans="1:4" ht="12.75">
      <c r="A464" s="3"/>
      <c r="B464" s="3"/>
      <c r="C464" s="4"/>
      <c r="D464" s="4"/>
    </row>
    <row r="465" spans="1:4" ht="12.75">
      <c r="A465" s="3"/>
      <c r="B465" s="3"/>
      <c r="C465" s="4"/>
      <c r="D465" s="4"/>
    </row>
    <row r="466" spans="1:4" ht="12.75">
      <c r="A466" s="3"/>
      <c r="B466" s="3"/>
      <c r="C466" s="4"/>
      <c r="D466" s="4"/>
    </row>
    <row r="467" spans="1:4" ht="12.75">
      <c r="A467" s="3"/>
      <c r="B467" s="3"/>
      <c r="C467" s="4"/>
      <c r="D467" s="4"/>
    </row>
    <row r="468" spans="1:4" ht="12.75">
      <c r="A468" s="3"/>
      <c r="B468" s="3"/>
      <c r="C468" s="4"/>
      <c r="D468" s="4"/>
    </row>
    <row r="469" spans="1:4" ht="12.75">
      <c r="A469" s="3"/>
      <c r="B469" s="3"/>
      <c r="C469" s="4"/>
      <c r="D469" s="4"/>
    </row>
    <row r="470" spans="1:4" ht="12.75">
      <c r="A470" s="3"/>
      <c r="B470" s="3"/>
      <c r="C470" s="4"/>
      <c r="D470" s="4"/>
    </row>
    <row r="471" spans="1:4" ht="12.75">
      <c r="A471" s="3"/>
      <c r="B471" s="3"/>
      <c r="C471" s="4"/>
      <c r="D471" s="4"/>
    </row>
    <row r="472" spans="1:4" ht="12.75">
      <c r="A472" s="3"/>
      <c r="B472" s="3"/>
      <c r="C472" s="4"/>
      <c r="D472" s="4"/>
    </row>
    <row r="473" spans="1:4" ht="12.75">
      <c r="A473" s="3"/>
      <c r="B473" s="3"/>
      <c r="C473" s="4"/>
      <c r="D473" s="4"/>
    </row>
    <row r="474" spans="1:4" ht="12.75">
      <c r="A474" s="3"/>
      <c r="B474" s="3"/>
      <c r="C474" s="4"/>
      <c r="D474" s="4"/>
    </row>
    <row r="475" spans="1:4" ht="12.75">
      <c r="A475" s="3"/>
      <c r="B475" s="3"/>
      <c r="C475" s="4"/>
      <c r="D475" s="4"/>
    </row>
    <row r="476" spans="1:4" ht="12.75">
      <c r="A476" s="3"/>
      <c r="B476" s="3"/>
      <c r="C476" s="4"/>
      <c r="D476" s="4"/>
    </row>
    <row r="477" spans="1:4" ht="12.75">
      <c r="A477" s="3"/>
      <c r="B477" s="3"/>
      <c r="C477" s="4"/>
      <c r="D477" s="4"/>
    </row>
    <row r="478" spans="1:4" ht="12.75">
      <c r="A478" s="3"/>
      <c r="B478" s="3"/>
      <c r="C478" s="4"/>
      <c r="D478" s="4"/>
    </row>
    <row r="479" spans="1:4" ht="12.75">
      <c r="A479" s="3"/>
      <c r="B479" s="3"/>
      <c r="C479" s="4"/>
      <c r="D479" s="4"/>
    </row>
    <row r="480" spans="1:4" ht="12.75">
      <c r="A480" s="3"/>
      <c r="B480" s="3"/>
      <c r="C480" s="4"/>
      <c r="D480" s="4"/>
    </row>
    <row r="481" spans="1:4" ht="12.75">
      <c r="A481" s="3"/>
      <c r="B481" s="3"/>
      <c r="C481" s="4"/>
      <c r="D481" s="4"/>
    </row>
    <row r="482" spans="1:4" ht="12.75">
      <c r="A482" s="3"/>
      <c r="B482" s="3"/>
      <c r="C482" s="4"/>
      <c r="D482" s="4"/>
    </row>
    <row r="483" spans="1:4" ht="12.75">
      <c r="A483" s="3"/>
      <c r="B483" s="3"/>
      <c r="C483" s="4"/>
      <c r="D483" s="4"/>
    </row>
    <row r="484" spans="1:4" ht="12.75">
      <c r="A484" s="3"/>
      <c r="B484" s="3"/>
      <c r="C484" s="4"/>
      <c r="D484" s="4"/>
    </row>
    <row r="485" spans="1:4" ht="12.75">
      <c r="A485" s="3"/>
      <c r="B485" s="3"/>
      <c r="C485" s="4"/>
      <c r="D485" s="4"/>
    </row>
    <row r="486" spans="1:4" ht="12.75">
      <c r="A486" s="3"/>
      <c r="B486" s="3"/>
      <c r="C486" s="4"/>
      <c r="D486" s="4"/>
    </row>
    <row r="487" spans="1:4" ht="12.75">
      <c r="A487" s="3"/>
      <c r="B487" s="3"/>
      <c r="C487" s="4"/>
      <c r="D487" s="4"/>
    </row>
    <row r="488" spans="1:4" ht="12.75">
      <c r="A488" s="3"/>
      <c r="B488" s="3"/>
      <c r="C488" s="4"/>
      <c r="D488" s="4"/>
    </row>
    <row r="489" spans="1:4" ht="12.75">
      <c r="A489" s="3"/>
      <c r="B489" s="3"/>
      <c r="C489" s="4"/>
      <c r="D489" s="4"/>
    </row>
    <row r="490" spans="1:4" ht="12.75">
      <c r="A490" s="3"/>
      <c r="B490" s="3"/>
      <c r="C490" s="4"/>
      <c r="D490" s="4"/>
    </row>
    <row r="491" spans="1:4" ht="12.75">
      <c r="A491" s="3"/>
      <c r="B491" s="3"/>
      <c r="C491" s="4"/>
      <c r="D491" s="4"/>
    </row>
    <row r="492" spans="1:4" ht="12.75">
      <c r="A492" s="3"/>
      <c r="B492" s="3"/>
      <c r="C492" s="4"/>
      <c r="D492" s="4"/>
    </row>
    <row r="493" spans="1:4" ht="12.75">
      <c r="A493" s="3"/>
      <c r="B493" s="3"/>
      <c r="C493" s="4"/>
      <c r="D493" s="4"/>
    </row>
    <row r="494" spans="1:4" ht="12.75">
      <c r="A494" s="3"/>
      <c r="B494" s="3"/>
      <c r="C494" s="4"/>
      <c r="D494" s="4"/>
    </row>
    <row r="495" spans="1:4" ht="12.75">
      <c r="A495" s="3"/>
      <c r="B495" s="3"/>
      <c r="C495" s="4"/>
      <c r="D495" s="4"/>
    </row>
    <row r="496" spans="1:4" ht="12.75">
      <c r="A496" s="3"/>
      <c r="B496" s="3"/>
      <c r="C496" s="4"/>
      <c r="D496" s="4"/>
    </row>
    <row r="497" spans="1:4" ht="12.75">
      <c r="A497" s="3"/>
      <c r="B497" s="3"/>
      <c r="C497" s="4"/>
      <c r="D497" s="4"/>
    </row>
    <row r="498" spans="1:4" ht="12.75">
      <c r="A498" s="3"/>
      <c r="B498" s="3"/>
      <c r="C498" s="4"/>
      <c r="D498" s="4"/>
    </row>
    <row r="499" spans="1:4" ht="12.75">
      <c r="A499" s="3"/>
      <c r="B499" s="3"/>
      <c r="C499" s="4"/>
      <c r="D499" s="4"/>
    </row>
    <row r="500" spans="1:4" ht="12.75">
      <c r="A500" s="3"/>
      <c r="B500" s="3"/>
      <c r="C500" s="4"/>
      <c r="D500" s="4"/>
    </row>
    <row r="501" spans="1:4" ht="12.75">
      <c r="A501" s="3"/>
      <c r="B501" s="3"/>
      <c r="C501" s="4"/>
      <c r="D501" s="4"/>
    </row>
    <row r="502" spans="1:4" ht="12.75">
      <c r="A502" s="3"/>
      <c r="B502" s="3"/>
      <c r="C502" s="4"/>
      <c r="D502" s="4"/>
    </row>
    <row r="503" spans="1:4" ht="12.75">
      <c r="A503" s="3"/>
      <c r="B503" s="3"/>
      <c r="C503" s="4"/>
      <c r="D503" s="4"/>
    </row>
    <row r="504" spans="1:4" ht="12.75">
      <c r="A504" s="3"/>
      <c r="B504" s="3"/>
      <c r="C504" s="4"/>
      <c r="D504" s="4"/>
    </row>
    <row r="505" spans="1:4" ht="12.75">
      <c r="A505" s="3"/>
      <c r="B505" s="3"/>
      <c r="C505" s="4"/>
      <c r="D505" s="4"/>
    </row>
    <row r="506" spans="1:4" ht="12.75">
      <c r="A506" s="3"/>
      <c r="B506" s="3"/>
      <c r="C506" s="4"/>
      <c r="D506" s="4"/>
    </row>
    <row r="507" spans="1:4" ht="12.75">
      <c r="A507" s="3"/>
      <c r="B507" s="3"/>
      <c r="C507" s="4"/>
      <c r="D507" s="4"/>
    </row>
    <row r="508" spans="1:4" ht="12.75">
      <c r="A508" s="3"/>
      <c r="B508" s="3"/>
      <c r="C508" s="4"/>
      <c r="D508" s="4"/>
    </row>
    <row r="509" spans="1:4" ht="12.75">
      <c r="A509" s="3"/>
      <c r="B509" s="3"/>
      <c r="C509" s="4"/>
      <c r="D509" s="4"/>
    </row>
    <row r="510" spans="1:4" ht="12.75">
      <c r="A510" s="3"/>
      <c r="B510" s="3"/>
      <c r="C510" s="4"/>
      <c r="D510" s="4"/>
    </row>
    <row r="511" spans="1:4" ht="12.75">
      <c r="A511" s="3"/>
      <c r="B511" s="3"/>
      <c r="C511" s="4"/>
      <c r="D511" s="4"/>
    </row>
    <row r="512" spans="1:4" ht="12.75">
      <c r="A512" s="3"/>
      <c r="B512" s="3"/>
      <c r="C512" s="4"/>
      <c r="D512" s="4"/>
    </row>
    <row r="513" spans="1:4" ht="12.75">
      <c r="A513" s="3"/>
      <c r="B513" s="3"/>
      <c r="C513" s="4"/>
      <c r="D513" s="4"/>
    </row>
    <row r="514" spans="1:4" ht="12.75">
      <c r="A514" s="3"/>
      <c r="B514" s="3"/>
      <c r="C514" s="4"/>
      <c r="D514" s="4"/>
    </row>
    <row r="515" spans="1:4" ht="12.75">
      <c r="A515" s="3"/>
      <c r="B515" s="3"/>
      <c r="C515" s="4"/>
      <c r="D515" s="4"/>
    </row>
    <row r="516" spans="1:4" ht="12.75">
      <c r="A516" s="3"/>
      <c r="B516" s="3"/>
      <c r="C516" s="4"/>
      <c r="D516" s="4"/>
    </row>
    <row r="517" spans="1:4" ht="12.75">
      <c r="A517" s="3"/>
      <c r="B517" s="3"/>
      <c r="C517" s="4"/>
      <c r="D517" s="4"/>
    </row>
    <row r="518" spans="1:4" ht="12.75">
      <c r="A518" s="3"/>
      <c r="B518" s="3"/>
      <c r="C518" s="4"/>
      <c r="D518" s="4"/>
    </row>
    <row r="519" spans="1:4" ht="12.75">
      <c r="A519" s="3"/>
      <c r="B519" s="3"/>
      <c r="C519" s="4"/>
      <c r="D519" s="4"/>
    </row>
    <row r="520" spans="1:4" ht="12.75">
      <c r="A520" s="3"/>
      <c r="B520" s="3"/>
      <c r="C520" s="4"/>
      <c r="D520" s="4"/>
    </row>
    <row r="521" spans="1:4" ht="12.75">
      <c r="A521" s="3"/>
      <c r="B521" s="3"/>
      <c r="C521" s="4"/>
      <c r="D521" s="4"/>
    </row>
    <row r="522" spans="1:4" ht="12.75">
      <c r="A522" s="3"/>
      <c r="B522" s="3"/>
      <c r="C522" s="4"/>
      <c r="D522" s="4"/>
    </row>
    <row r="523" spans="1:4" ht="12.75">
      <c r="A523" s="3"/>
      <c r="B523" s="3"/>
      <c r="C523" s="4"/>
      <c r="D523" s="4"/>
    </row>
    <row r="524" spans="1:4" ht="12.75">
      <c r="A524" s="3"/>
      <c r="B524" s="3"/>
      <c r="C524" s="4"/>
      <c r="D524" s="4"/>
    </row>
    <row r="525" spans="1:4" ht="12.75">
      <c r="A525" s="3"/>
      <c r="B525" s="3"/>
      <c r="C525" s="4"/>
      <c r="D525" s="4"/>
    </row>
    <row r="526" spans="1:4" ht="12.75">
      <c r="A526" s="3"/>
      <c r="B526" s="3"/>
      <c r="C526" s="4"/>
      <c r="D526" s="4"/>
    </row>
    <row r="527" spans="1:4" ht="12.75">
      <c r="A527" s="3"/>
      <c r="B527" s="3"/>
      <c r="C527" s="4"/>
      <c r="D527" s="4"/>
    </row>
    <row r="528" spans="1:4" ht="12.75">
      <c r="A528" s="3"/>
      <c r="B528" s="3"/>
      <c r="C528" s="4"/>
      <c r="D528" s="4"/>
    </row>
    <row r="529" spans="1:4" ht="12.75">
      <c r="A529" s="3"/>
      <c r="B529" s="3"/>
      <c r="C529" s="4"/>
      <c r="D529" s="4"/>
    </row>
    <row r="530" spans="1:4" ht="12.75">
      <c r="A530" s="3"/>
      <c r="B530" s="3"/>
      <c r="C530" s="4"/>
      <c r="D530" s="4"/>
    </row>
    <row r="531" spans="1:4" ht="12.75">
      <c r="A531" s="3"/>
      <c r="B531" s="3"/>
      <c r="C531" s="4"/>
      <c r="D531" s="4"/>
    </row>
    <row r="532" spans="1:4" ht="12.75">
      <c r="A532" s="3"/>
      <c r="B532" s="3"/>
      <c r="C532" s="4"/>
      <c r="D532" s="4"/>
    </row>
    <row r="533" spans="1:4" ht="12.75">
      <c r="A533" s="3"/>
      <c r="B533" s="3"/>
      <c r="C533" s="4"/>
      <c r="D533" s="4"/>
    </row>
    <row r="534" spans="1:4" ht="12.75">
      <c r="A534" s="3"/>
      <c r="B534" s="3"/>
      <c r="C534" s="4"/>
      <c r="D534" s="4"/>
    </row>
    <row r="535" spans="1:4" ht="12.75">
      <c r="A535" s="3"/>
      <c r="B535" s="3"/>
      <c r="C535" s="4"/>
      <c r="D535" s="4"/>
    </row>
    <row r="536" spans="1:4" ht="12.75">
      <c r="A536" s="3"/>
      <c r="B536" s="3"/>
      <c r="C536" s="4"/>
      <c r="D536" s="4"/>
    </row>
    <row r="537" spans="1:4" ht="12.75">
      <c r="A537" s="3"/>
      <c r="B537" s="3"/>
      <c r="C537" s="4"/>
      <c r="D537" s="4"/>
    </row>
    <row r="538" spans="1:4" ht="12.75">
      <c r="A538" s="3"/>
      <c r="B538" s="3"/>
      <c r="C538" s="4"/>
      <c r="D538" s="4"/>
    </row>
    <row r="539" spans="1:4" ht="12.75">
      <c r="A539" s="3"/>
      <c r="B539" s="3"/>
      <c r="C539" s="4"/>
      <c r="D539" s="4"/>
    </row>
    <row r="540" spans="1:4" ht="12.75">
      <c r="A540" s="3"/>
      <c r="B540" s="3"/>
      <c r="C540" s="4"/>
      <c r="D540" s="4"/>
    </row>
    <row r="541" spans="1:4" ht="12.75">
      <c r="A541" s="3"/>
      <c r="B541" s="3"/>
      <c r="C541" s="4"/>
      <c r="D541" s="4"/>
    </row>
    <row r="542" spans="1:4" ht="12.75">
      <c r="A542" s="3"/>
      <c r="B542" s="3"/>
      <c r="C542" s="4"/>
      <c r="D542" s="4"/>
    </row>
    <row r="543" spans="1:4" ht="12.75">
      <c r="A543" s="3"/>
      <c r="B543" s="3"/>
      <c r="C543" s="4"/>
      <c r="D543" s="4"/>
    </row>
    <row r="544" spans="1:4" ht="12.75">
      <c r="A544" s="3"/>
      <c r="B544" s="3"/>
      <c r="C544" s="4"/>
      <c r="D544" s="4"/>
    </row>
    <row r="545" spans="1:4" ht="12.75">
      <c r="A545" s="3"/>
      <c r="B545" s="3"/>
      <c r="C545" s="4"/>
      <c r="D545" s="4"/>
    </row>
    <row r="546" spans="1:4" ht="12.75">
      <c r="A546" s="3"/>
      <c r="B546" s="3"/>
      <c r="C546" s="4"/>
      <c r="D546" s="4"/>
    </row>
    <row r="547" spans="1:4" ht="12.75">
      <c r="A547" s="3"/>
      <c r="B547" s="3"/>
      <c r="C547" s="4"/>
      <c r="D547" s="4"/>
    </row>
    <row r="548" spans="1:4" ht="12.75">
      <c r="A548" s="3"/>
      <c r="B548" s="3"/>
      <c r="C548" s="4"/>
      <c r="D548" s="4"/>
    </row>
    <row r="549" spans="1:4" ht="12.75">
      <c r="A549" s="3"/>
      <c r="B549" s="3"/>
      <c r="C549" s="4"/>
      <c r="D549" s="4"/>
    </row>
    <row r="550" spans="1:4" ht="12.75">
      <c r="A550" s="3"/>
      <c r="B550" s="3"/>
      <c r="C550" s="4"/>
      <c r="D550" s="4"/>
    </row>
    <row r="551" spans="1:4" ht="12.75">
      <c r="A551" s="3"/>
      <c r="B551" s="3"/>
      <c r="C551" s="4"/>
      <c r="D551" s="4"/>
    </row>
    <row r="552" spans="1:4" ht="12.75">
      <c r="A552" s="3"/>
      <c r="B552" s="3"/>
      <c r="C552" s="4"/>
      <c r="D552" s="4"/>
    </row>
    <row r="553" spans="1:4" ht="12.75">
      <c r="A553" s="3"/>
      <c r="B553" s="3"/>
      <c r="C553" s="4"/>
      <c r="D553" s="4"/>
    </row>
    <row r="554" spans="1:4" ht="12.75">
      <c r="A554" s="3"/>
      <c r="B554" s="3"/>
      <c r="C554" s="4"/>
      <c r="D554" s="4"/>
    </row>
    <row r="555" spans="1:4" ht="12.75">
      <c r="A555" s="3"/>
      <c r="B555" s="3"/>
      <c r="C555" s="4"/>
      <c r="D555" s="4"/>
    </row>
    <row r="556" spans="1:4" ht="12.75">
      <c r="A556" s="3"/>
      <c r="B556" s="3"/>
      <c r="C556" s="4"/>
      <c r="D556" s="4"/>
    </row>
    <row r="557" spans="1:4" ht="12.75">
      <c r="A557" s="3"/>
      <c r="B557" s="3"/>
      <c r="C557" s="4"/>
      <c r="D557" s="4"/>
    </row>
    <row r="558" spans="1:4" ht="12.75">
      <c r="A558" s="3"/>
      <c r="B558" s="3"/>
      <c r="C558" s="4"/>
      <c r="D558" s="4"/>
    </row>
    <row r="559" spans="1:4" ht="12.75">
      <c r="A559" s="3"/>
      <c r="B559" s="3"/>
      <c r="C559" s="4"/>
      <c r="D559" s="4"/>
    </row>
    <row r="560" spans="1:4" ht="12.75">
      <c r="A560" s="3"/>
      <c r="B560" s="3"/>
      <c r="C560" s="4"/>
      <c r="D560" s="4"/>
    </row>
    <row r="561" spans="1:4" ht="12.75">
      <c r="A561" s="3"/>
      <c r="B561" s="3"/>
      <c r="C561" s="4"/>
      <c r="D561" s="4"/>
    </row>
    <row r="562" spans="1:4" ht="12.75">
      <c r="A562" s="3"/>
      <c r="B562" s="3"/>
      <c r="C562" s="4"/>
      <c r="D562" s="4"/>
    </row>
    <row r="563" spans="1:4" ht="12.75">
      <c r="A563" s="3"/>
      <c r="B563" s="3"/>
      <c r="C563" s="4"/>
      <c r="D563" s="4"/>
    </row>
    <row r="564" spans="1:4" ht="12.75">
      <c r="A564" s="3"/>
      <c r="B564" s="3"/>
      <c r="C564" s="4"/>
      <c r="D564" s="4"/>
    </row>
    <row r="565" spans="1:4" ht="12.75">
      <c r="A565" s="3"/>
      <c r="B565" s="3"/>
      <c r="C565" s="4"/>
      <c r="D565" s="4"/>
    </row>
    <row r="566" spans="1:4" ht="12.75">
      <c r="A566" s="3"/>
      <c r="B566" s="3"/>
      <c r="C566" s="4"/>
      <c r="D566" s="4"/>
    </row>
    <row r="567" spans="1:4" ht="12.75">
      <c r="A567" s="3"/>
      <c r="B567" s="3"/>
      <c r="C567" s="4"/>
      <c r="D567" s="4"/>
    </row>
    <row r="568" spans="1:4" ht="12.75">
      <c r="A568" s="3"/>
      <c r="B568" s="3"/>
      <c r="C568" s="4"/>
      <c r="D568" s="4"/>
    </row>
    <row r="569" spans="1:4" ht="12.75">
      <c r="A569" s="3"/>
      <c r="B569" s="3"/>
      <c r="C569" s="4"/>
      <c r="D569" s="4"/>
    </row>
    <row r="570" spans="1:4" ht="12.75">
      <c r="A570" s="3"/>
      <c r="B570" s="3"/>
      <c r="C570" s="4"/>
      <c r="D570" s="4"/>
    </row>
    <row r="571" spans="1:4" ht="12.75">
      <c r="A571" s="3"/>
      <c r="B571" s="3"/>
      <c r="C571" s="4"/>
      <c r="D571" s="4"/>
    </row>
    <row r="572" spans="1:4" ht="12.75">
      <c r="A572" s="3"/>
      <c r="B572" s="3"/>
      <c r="C572" s="4"/>
      <c r="D572" s="4"/>
    </row>
    <row r="573" spans="1:4" ht="12.75">
      <c r="A573" s="3"/>
      <c r="B573" s="3"/>
      <c r="C573" s="4"/>
      <c r="D573" s="4"/>
    </row>
    <row r="574" spans="1:4" ht="12.75">
      <c r="A574" s="3"/>
      <c r="B574" s="3"/>
      <c r="C574" s="4"/>
      <c r="D574" s="4"/>
    </row>
    <row r="575" spans="1:4" ht="12.75">
      <c r="A575" s="3"/>
      <c r="B575" s="3"/>
      <c r="C575" s="4"/>
      <c r="D575" s="4"/>
    </row>
    <row r="576" spans="1:4" ht="12.75">
      <c r="A576" s="3"/>
      <c r="B576" s="3"/>
      <c r="C576" s="4"/>
      <c r="D576" s="4"/>
    </row>
    <row r="577" spans="1:4" ht="12.75">
      <c r="A577" s="3"/>
      <c r="B577" s="3"/>
      <c r="C577" s="4"/>
      <c r="D577" s="4"/>
    </row>
    <row r="578" spans="1:4" ht="12.75">
      <c r="A578" s="3"/>
      <c r="B578" s="3"/>
      <c r="C578" s="4"/>
      <c r="D578" s="4"/>
    </row>
    <row r="579" spans="1:4" ht="12.75">
      <c r="A579" s="3"/>
      <c r="B579" s="3"/>
      <c r="C579" s="4"/>
      <c r="D579" s="4"/>
    </row>
    <row r="580" spans="1:4" ht="12.75">
      <c r="A580" s="3"/>
      <c r="B580" s="3"/>
      <c r="C580" s="4"/>
      <c r="D580" s="4"/>
    </row>
    <row r="581" spans="1:4" ht="12.75">
      <c r="A581" s="3"/>
      <c r="B581" s="3"/>
      <c r="C581" s="4"/>
      <c r="D581" s="4"/>
    </row>
    <row r="582" spans="1:4" ht="12.75">
      <c r="A582" s="3"/>
      <c r="B582" s="3"/>
      <c r="C582" s="4"/>
      <c r="D582" s="4"/>
    </row>
    <row r="583" spans="1:4" ht="12.75">
      <c r="A583" s="3"/>
      <c r="B583" s="3"/>
      <c r="C583" s="4"/>
      <c r="D583" s="4"/>
    </row>
    <row r="584" spans="1:4" ht="12.75">
      <c r="A584" s="3"/>
      <c r="B584" s="3"/>
      <c r="C584" s="4"/>
      <c r="D584" s="4"/>
    </row>
    <row r="585" spans="1:4" ht="12.75">
      <c r="A585" s="3"/>
      <c r="B585" s="3"/>
      <c r="C585" s="4"/>
      <c r="D585" s="4"/>
    </row>
    <row r="586" spans="1:4" ht="12.75">
      <c r="A586" s="3"/>
      <c r="B586" s="3"/>
      <c r="C586" s="4"/>
      <c r="D586" s="4"/>
    </row>
    <row r="587" spans="1:4" ht="12.75">
      <c r="A587" s="3"/>
      <c r="B587" s="3"/>
      <c r="C587" s="4"/>
      <c r="D587" s="4"/>
    </row>
    <row r="588" spans="1:4" ht="12.75">
      <c r="A588" s="3"/>
      <c r="B588" s="3"/>
      <c r="C588" s="4"/>
      <c r="D588" s="4"/>
    </row>
    <row r="589" spans="1:4" ht="12.75">
      <c r="A589" s="3"/>
      <c r="B589" s="3"/>
      <c r="C589" s="4"/>
      <c r="D589" s="4"/>
    </row>
    <row r="590" spans="1:4" ht="12.75">
      <c r="A590" s="3"/>
      <c r="B590" s="3"/>
      <c r="C590" s="4"/>
      <c r="D590" s="4"/>
    </row>
    <row r="591" spans="1:4" ht="12.75">
      <c r="A591" s="3"/>
      <c r="B591" s="3"/>
      <c r="C591" s="4"/>
      <c r="D591" s="4"/>
    </row>
    <row r="592" spans="1:4" ht="12.75">
      <c r="A592" s="3"/>
      <c r="B592" s="3"/>
      <c r="C592" s="4"/>
      <c r="D592" s="4"/>
    </row>
    <row r="593" spans="1:4" ht="12.75">
      <c r="A593" s="3"/>
      <c r="B593" s="3"/>
      <c r="C593" s="4"/>
      <c r="D593" s="4"/>
    </row>
    <row r="594" spans="1:4" ht="12.75">
      <c r="A594" s="3"/>
      <c r="B594" s="3"/>
      <c r="C594" s="4"/>
      <c r="D594" s="4"/>
    </row>
    <row r="595" spans="1:4" ht="12.75">
      <c r="A595" s="3"/>
      <c r="B595" s="3"/>
      <c r="C595" s="4"/>
      <c r="D595" s="4"/>
    </row>
    <row r="596" spans="1:4" ht="12.75">
      <c r="A596" s="3"/>
      <c r="B596" s="3"/>
      <c r="C596" s="4"/>
      <c r="D596" s="4"/>
    </row>
    <row r="597" spans="1:4" ht="12.75">
      <c r="A597" s="3"/>
      <c r="B597" s="3"/>
      <c r="C597" s="4"/>
      <c r="D597" s="4"/>
    </row>
    <row r="598" spans="1:4" ht="12.75">
      <c r="A598" s="3"/>
      <c r="B598" s="3"/>
      <c r="C598" s="4"/>
      <c r="D598" s="4"/>
    </row>
    <row r="599" spans="1:4" ht="12.75">
      <c r="A599" s="3"/>
      <c r="B599" s="3"/>
      <c r="C599" s="4"/>
      <c r="D599" s="4"/>
    </row>
    <row r="600" spans="1:4" ht="12.75">
      <c r="A600" s="3"/>
      <c r="B600" s="3"/>
      <c r="C600" s="4"/>
      <c r="D600" s="4"/>
    </row>
    <row r="601" spans="1:4" ht="12.75">
      <c r="A601" s="3"/>
      <c r="B601" s="3"/>
      <c r="C601" s="4"/>
      <c r="D601" s="4"/>
    </row>
    <row r="602" spans="1:4" ht="12.75">
      <c r="A602" s="3"/>
      <c r="B602" s="3"/>
      <c r="C602" s="4"/>
      <c r="D602" s="4"/>
    </row>
    <row r="603" spans="1:4" ht="12.75">
      <c r="A603" s="3"/>
      <c r="B603" s="3"/>
      <c r="C603" s="4"/>
      <c r="D603" s="4"/>
    </row>
    <row r="604" spans="1:4" ht="12.75">
      <c r="A604" s="3"/>
      <c r="B604" s="3"/>
      <c r="C604" s="4"/>
      <c r="D604" s="4"/>
    </row>
    <row r="605" spans="1:4" ht="12.75">
      <c r="A605" s="3"/>
      <c r="B605" s="3"/>
      <c r="C605" s="4"/>
      <c r="D605" s="4"/>
    </row>
    <row r="606" spans="1:4" ht="12.75">
      <c r="A606" s="3"/>
      <c r="B606" s="3"/>
      <c r="C606" s="4"/>
      <c r="D606" s="4"/>
    </row>
    <row r="607" spans="1:4" ht="12.75">
      <c r="A607" s="3"/>
      <c r="B607" s="3"/>
      <c r="C607" s="4"/>
      <c r="D607" s="4"/>
    </row>
    <row r="608" spans="1:4" ht="12.75">
      <c r="A608" s="3"/>
      <c r="B608" s="3"/>
      <c r="C608" s="4"/>
      <c r="D608" s="4"/>
    </row>
    <row r="609" spans="1:4" ht="12.75">
      <c r="A609" s="3"/>
      <c r="B609" s="3"/>
      <c r="C609" s="4"/>
      <c r="D609" s="4"/>
    </row>
    <row r="610" spans="1:4" ht="12.75">
      <c r="A610" s="3"/>
      <c r="B610" s="3"/>
      <c r="C610" s="4"/>
      <c r="D610" s="4"/>
    </row>
    <row r="611" spans="1:4" ht="12.75">
      <c r="A611" s="3"/>
      <c r="B611" s="3"/>
      <c r="C611" s="4"/>
      <c r="D611" s="4"/>
    </row>
    <row r="612" spans="1:4" ht="12.75">
      <c r="A612" s="3"/>
      <c r="B612" s="3"/>
      <c r="C612" s="4"/>
      <c r="D612" s="4"/>
    </row>
    <row r="613" spans="1:4" ht="12.75">
      <c r="A613" s="3"/>
      <c r="B613" s="3"/>
      <c r="C613" s="4"/>
      <c r="D613" s="4"/>
    </row>
    <row r="614" spans="1:4" ht="12.75">
      <c r="A614" s="3"/>
      <c r="B614" s="3"/>
      <c r="C614" s="4"/>
      <c r="D614" s="4"/>
    </row>
    <row r="615" spans="1:4" ht="12.75">
      <c r="A615" s="3"/>
      <c r="B615" s="3"/>
      <c r="C615" s="4"/>
      <c r="D615" s="4"/>
    </row>
    <row r="616" spans="1:4" ht="12.75">
      <c r="A616" s="3"/>
      <c r="B616" s="3"/>
      <c r="C616" s="4"/>
      <c r="D616" s="4"/>
    </row>
    <row r="617" spans="1:4" ht="12.75">
      <c r="A617" s="3"/>
      <c r="B617" s="3"/>
      <c r="C617" s="4"/>
      <c r="D617" s="4"/>
    </row>
    <row r="618" spans="1:4" ht="12.75">
      <c r="A618" s="3"/>
      <c r="B618" s="3"/>
      <c r="C618" s="4"/>
      <c r="D618" s="4"/>
    </row>
    <row r="619" spans="1:4" ht="12.75">
      <c r="A619" s="3"/>
      <c r="B619" s="3"/>
      <c r="C619" s="4"/>
      <c r="D619" s="4"/>
    </row>
    <row r="620" spans="1:4" ht="12.75">
      <c r="A620" s="3"/>
      <c r="B620" s="3"/>
      <c r="C620" s="4"/>
      <c r="D620" s="4"/>
    </row>
    <row r="621" spans="1:4" ht="12.75">
      <c r="A621" s="3"/>
      <c r="B621" s="3"/>
      <c r="C621" s="4"/>
      <c r="D621" s="4"/>
    </row>
    <row r="622" spans="1:4" ht="12.75">
      <c r="A622" s="3"/>
      <c r="B622" s="3"/>
      <c r="C622" s="4"/>
      <c r="D622" s="4"/>
    </row>
    <row r="623" spans="1:4" ht="12.75">
      <c r="A623" s="3"/>
      <c r="B623" s="3"/>
      <c r="C623" s="4"/>
      <c r="D623" s="4"/>
    </row>
    <row r="624" spans="1:4" ht="12.75">
      <c r="A624" s="3"/>
      <c r="B624" s="3"/>
      <c r="C624" s="4"/>
      <c r="D624" s="4"/>
    </row>
    <row r="625" spans="1:4" ht="12.75">
      <c r="A625" s="3"/>
      <c r="B625" s="3"/>
      <c r="C625" s="4"/>
      <c r="D625" s="4"/>
    </row>
    <row r="626" spans="1:4" ht="12.75">
      <c r="A626" s="3"/>
      <c r="B626" s="3"/>
      <c r="C626" s="4"/>
      <c r="D626" s="4"/>
    </row>
    <row r="627" spans="1:4" ht="12.75">
      <c r="A627" s="3"/>
      <c r="B627" s="3"/>
      <c r="C627" s="4"/>
      <c r="D627" s="4"/>
    </row>
    <row r="628" spans="1:4" ht="12.75">
      <c r="A628" s="3"/>
      <c r="B628" s="3"/>
      <c r="C628" s="4"/>
      <c r="D628" s="4"/>
    </row>
    <row r="629" spans="1:4" ht="12.75">
      <c r="A629" s="3"/>
      <c r="B629" s="3"/>
      <c r="C629" s="4"/>
      <c r="D629" s="4"/>
    </row>
    <row r="630" spans="1:4" ht="12.75">
      <c r="A630" s="3"/>
      <c r="B630" s="3"/>
      <c r="C630" s="4"/>
      <c r="D630" s="4"/>
    </row>
    <row r="631" spans="1:4" ht="12.75">
      <c r="A631" s="3"/>
      <c r="B631" s="3"/>
      <c r="C631" s="4"/>
      <c r="D631" s="4"/>
    </row>
    <row r="632" spans="1:4" ht="12.75">
      <c r="A632" s="3"/>
      <c r="B632" s="3"/>
      <c r="C632" s="4"/>
      <c r="D632" s="4"/>
    </row>
    <row r="633" spans="1:4" ht="12.75">
      <c r="A633" s="3"/>
      <c r="B633" s="3"/>
      <c r="C633" s="4"/>
      <c r="D633" s="4"/>
    </row>
    <row r="634" spans="1:4" ht="12.75">
      <c r="A634" s="3"/>
      <c r="B634" s="3"/>
      <c r="C634" s="4"/>
      <c r="D634" s="4"/>
    </row>
    <row r="635" spans="1:4" ht="12.75">
      <c r="A635" s="3"/>
      <c r="B635" s="3"/>
      <c r="C635" s="4"/>
      <c r="D635" s="4"/>
    </row>
    <row r="636" spans="1:4" ht="12.75">
      <c r="A636" s="3"/>
      <c r="B636" s="3"/>
      <c r="C636" s="4"/>
      <c r="D636" s="4"/>
    </row>
    <row r="637" spans="1:4" ht="12.75">
      <c r="A637" s="3"/>
      <c r="B637" s="3"/>
      <c r="C637" s="4"/>
      <c r="D637" s="4"/>
    </row>
    <row r="638" spans="1:4" ht="12.75">
      <c r="A638" s="3"/>
      <c r="B638" s="3"/>
      <c r="C638" s="4"/>
      <c r="D638" s="4"/>
    </row>
    <row r="639" spans="1:4" ht="12.75">
      <c r="A639" s="3"/>
      <c r="B639" s="3"/>
      <c r="C639" s="4"/>
      <c r="D639" s="4"/>
    </row>
    <row r="640" spans="1:4" ht="12.75">
      <c r="A640" s="3"/>
      <c r="B640" s="3"/>
      <c r="C640" s="4"/>
      <c r="D640" s="4"/>
    </row>
    <row r="641" spans="1:4" ht="12.75">
      <c r="A641" s="3"/>
      <c r="B641" s="3"/>
      <c r="C641" s="4"/>
      <c r="D641" s="4"/>
    </row>
    <row r="642" spans="1:4" ht="12.75">
      <c r="A642" s="3"/>
      <c r="B642" s="3"/>
      <c r="C642" s="4"/>
      <c r="D642" s="4"/>
    </row>
    <row r="643" spans="1:4" ht="12.75">
      <c r="A643" s="3"/>
      <c r="B643" s="3"/>
      <c r="C643" s="4"/>
      <c r="D643" s="4"/>
    </row>
    <row r="644" spans="1:4" ht="12.75">
      <c r="A644" s="3"/>
      <c r="B644" s="3"/>
      <c r="C644" s="4"/>
      <c r="D644" s="4"/>
    </row>
    <row r="645" spans="1:4" ht="12.75">
      <c r="A645" s="3"/>
      <c r="B645" s="3"/>
      <c r="C645" s="4"/>
      <c r="D645" s="4"/>
    </row>
    <row r="646" spans="1:4" ht="12.75">
      <c r="A646" s="3"/>
      <c r="B646" s="3"/>
      <c r="C646" s="4"/>
      <c r="D646" s="4"/>
    </row>
    <row r="647" spans="1:4" ht="12.75">
      <c r="A647" s="3"/>
      <c r="B647" s="3"/>
      <c r="C647" s="4"/>
      <c r="D647" s="4"/>
    </row>
    <row r="648" spans="1:4" ht="12.75">
      <c r="A648" s="3"/>
      <c r="B648" s="3"/>
      <c r="C648" s="4"/>
      <c r="D648" s="4"/>
    </row>
    <row r="649" spans="1:4" ht="12.75">
      <c r="A649" s="3"/>
      <c r="B649" s="3"/>
      <c r="C649" s="4"/>
      <c r="D649" s="4"/>
    </row>
    <row r="650" spans="1:4" ht="12.75">
      <c r="A650" s="3"/>
      <c r="B650" s="3"/>
      <c r="C650" s="4"/>
      <c r="D650" s="4"/>
    </row>
    <row r="651" spans="1:4" ht="12.75">
      <c r="A651" s="3"/>
      <c r="B651" s="3"/>
      <c r="C651" s="4"/>
      <c r="D651" s="4"/>
    </row>
    <row r="652" spans="1:4" ht="12.75">
      <c r="A652" s="3"/>
      <c r="B652" s="3"/>
      <c r="C652" s="4"/>
      <c r="D652" s="4"/>
    </row>
    <row r="653" spans="1:4" ht="12.75">
      <c r="A653" s="3"/>
      <c r="B653" s="3"/>
      <c r="C653" s="4"/>
      <c r="D653" s="4"/>
    </row>
    <row r="654" spans="1:4" ht="12.75">
      <c r="A654" s="3"/>
      <c r="B654" s="3"/>
      <c r="C654" s="4"/>
      <c r="D654" s="4"/>
    </row>
    <row r="655" spans="1:4" ht="12.75">
      <c r="A655" s="3"/>
      <c r="B655" s="3"/>
      <c r="C655" s="4"/>
      <c r="D655" s="4"/>
    </row>
    <row r="656" spans="1:4" ht="12.75">
      <c r="A656" s="3"/>
      <c r="B656" s="3"/>
      <c r="C656" s="4"/>
      <c r="D656" s="4"/>
    </row>
    <row r="657" spans="1:4" ht="12.75">
      <c r="A657" s="3"/>
      <c r="B657" s="3"/>
      <c r="C657" s="4"/>
      <c r="D657" s="4"/>
    </row>
    <row r="658" spans="1:4" ht="12.75">
      <c r="A658" s="3"/>
      <c r="B658" s="3"/>
      <c r="C658" s="4"/>
      <c r="D658" s="4"/>
    </row>
    <row r="659" spans="1:4" ht="12.75">
      <c r="A659" s="3"/>
      <c r="B659" s="3"/>
      <c r="C659" s="4"/>
      <c r="D659" s="4"/>
    </row>
    <row r="660" spans="1:4" ht="12.75">
      <c r="A660" s="3"/>
      <c r="B660" s="3"/>
      <c r="C660" s="4"/>
      <c r="D660" s="4"/>
    </row>
    <row r="661" spans="1:4" ht="12.75">
      <c r="A661" s="3"/>
      <c r="B661" s="3"/>
      <c r="C661" s="4"/>
      <c r="D661" s="4"/>
    </row>
    <row r="662" spans="1:4" ht="12.75">
      <c r="A662" s="3"/>
      <c r="B662" s="3"/>
      <c r="C662" s="4"/>
      <c r="D662" s="4"/>
    </row>
    <row r="663" spans="1:4" ht="12.75">
      <c r="A663" s="3"/>
      <c r="B663" s="3"/>
      <c r="C663" s="4"/>
      <c r="D663" s="4"/>
    </row>
    <row r="664" spans="1:4" ht="12.75">
      <c r="A664" s="3"/>
      <c r="B664" s="3"/>
      <c r="C664" s="4"/>
      <c r="D664" s="4"/>
    </row>
    <row r="665" spans="1:4" ht="12.75">
      <c r="A665" s="3"/>
      <c r="B665" s="3"/>
      <c r="C665" s="4"/>
      <c r="D665" s="4"/>
    </row>
    <row r="666" spans="1:4" ht="12.75">
      <c r="A666" s="3"/>
      <c r="B666" s="3"/>
      <c r="C666" s="4"/>
      <c r="D666" s="4"/>
    </row>
    <row r="667" spans="1:4" ht="12.75">
      <c r="A667" s="3"/>
      <c r="B667" s="3"/>
      <c r="C667" s="4"/>
      <c r="D667" s="4"/>
    </row>
    <row r="668" spans="1:4" ht="12.75">
      <c r="A668" s="3"/>
      <c r="B668" s="3"/>
      <c r="C668" s="4"/>
      <c r="D668" s="4"/>
    </row>
    <row r="669" spans="1:4" ht="12.75">
      <c r="A669" s="3"/>
      <c r="B669" s="3"/>
      <c r="C669" s="4"/>
      <c r="D669" s="4"/>
    </row>
    <row r="670" spans="1:4" ht="12.75">
      <c r="A670" s="3"/>
      <c r="B670" s="3"/>
      <c r="C670" s="4"/>
      <c r="D670" s="4"/>
    </row>
    <row r="671" spans="1:4" ht="12.75">
      <c r="A671" s="3"/>
      <c r="B671" s="3"/>
      <c r="C671" s="4"/>
      <c r="D671" s="4"/>
    </row>
    <row r="672" spans="1:4" ht="12.75">
      <c r="A672" s="3"/>
      <c r="B672" s="3"/>
      <c r="C672" s="4"/>
      <c r="D672" s="4"/>
    </row>
    <row r="673" spans="1:4" ht="12.75">
      <c r="A673" s="3"/>
      <c r="B673" s="3"/>
      <c r="C673" s="4"/>
      <c r="D673" s="4"/>
    </row>
    <row r="674" spans="1:4" ht="12.75">
      <c r="A674" s="3"/>
      <c r="B674" s="3"/>
      <c r="C674" s="4"/>
      <c r="D674" s="4"/>
    </row>
    <row r="675" spans="1:4" ht="12.75">
      <c r="A675" s="3"/>
      <c r="B675" s="3"/>
      <c r="C675" s="4"/>
      <c r="D675" s="4"/>
    </row>
    <row r="676" spans="1:4" ht="12.75">
      <c r="A676" s="3"/>
      <c r="B676" s="3"/>
      <c r="C676" s="4"/>
      <c r="D676" s="4"/>
    </row>
    <row r="677" spans="1:4" ht="12.75">
      <c r="A677" s="3"/>
      <c r="B677" s="3"/>
      <c r="C677" s="4"/>
      <c r="D677" s="4"/>
    </row>
    <row r="678" spans="1:4" ht="12.75">
      <c r="A678" s="3"/>
      <c r="B678" s="3"/>
      <c r="C678" s="4"/>
      <c r="D678" s="4"/>
    </row>
    <row r="679" spans="1:4" ht="12.75">
      <c r="A679" s="3"/>
      <c r="B679" s="3"/>
      <c r="C679" s="4"/>
      <c r="D679" s="4"/>
    </row>
    <row r="680" spans="1:4" ht="12.75">
      <c r="A680" s="3"/>
      <c r="B680" s="3"/>
      <c r="C680" s="4"/>
      <c r="D680" s="4"/>
    </row>
    <row r="681" spans="1:4" ht="12.75">
      <c r="A681" s="3"/>
      <c r="B681" s="3"/>
      <c r="C681" s="4"/>
      <c r="D681" s="4"/>
    </row>
    <row r="682" spans="1:4" ht="12.75">
      <c r="A682" s="3"/>
      <c r="B682" s="3"/>
      <c r="C682" s="4"/>
      <c r="D682" s="4"/>
    </row>
    <row r="683" spans="1:4" ht="12.75">
      <c r="A683" s="3"/>
      <c r="B683" s="3"/>
      <c r="C683" s="4"/>
      <c r="D683" s="4"/>
    </row>
    <row r="684" spans="1:4" ht="12.75">
      <c r="A684" s="3"/>
      <c r="B684" s="3"/>
      <c r="C684" s="4"/>
      <c r="D684" s="4"/>
    </row>
    <row r="685" spans="1:4" ht="12.75">
      <c r="A685" s="3"/>
      <c r="B685" s="3"/>
      <c r="C685" s="4"/>
      <c r="D685" s="4"/>
    </row>
    <row r="686" spans="1:4" ht="12.75">
      <c r="A686" s="3"/>
      <c r="B686" s="3"/>
      <c r="C686" s="4"/>
      <c r="D686" s="4"/>
    </row>
    <row r="687" spans="1:4" ht="12.75">
      <c r="A687" s="3"/>
      <c r="B687" s="3"/>
      <c r="C687" s="4"/>
      <c r="D687" s="4"/>
    </row>
    <row r="688" spans="1:4" ht="12.75">
      <c r="A688" s="3"/>
      <c r="B688" s="3"/>
      <c r="C688" s="4"/>
      <c r="D688" s="4"/>
    </row>
    <row r="689" spans="1:4" ht="12.75">
      <c r="A689" s="3"/>
      <c r="B689" s="3"/>
      <c r="C689" s="4"/>
      <c r="D689" s="4"/>
    </row>
    <row r="690" spans="1:4" ht="12.75">
      <c r="A690" s="3"/>
      <c r="B690" s="3"/>
      <c r="C690" s="4"/>
      <c r="D690" s="4"/>
    </row>
    <row r="691" spans="1:4" ht="12.75">
      <c r="A691" s="3"/>
      <c r="B691" s="3"/>
      <c r="C691" s="4"/>
      <c r="D691" s="4"/>
    </row>
    <row r="692" spans="1:4" ht="12.75">
      <c r="A692" s="3"/>
      <c r="B692" s="3"/>
      <c r="C692" s="4"/>
      <c r="D692" s="4"/>
    </row>
    <row r="693" spans="1:4" ht="12.75">
      <c r="A693" s="3"/>
      <c r="B693" s="3"/>
      <c r="C693" s="4"/>
      <c r="D693" s="4"/>
    </row>
    <row r="694" spans="1:4" ht="12.75">
      <c r="A694" s="3"/>
      <c r="B694" s="3"/>
      <c r="C694" s="4"/>
      <c r="D694" s="4"/>
    </row>
    <row r="695" spans="1:4" ht="12.75">
      <c r="A695" s="3"/>
      <c r="B695" s="3"/>
      <c r="C695" s="4"/>
      <c r="D695" s="4"/>
    </row>
    <row r="696" spans="1:4" ht="12.75">
      <c r="A696" s="3"/>
      <c r="B696" s="3"/>
      <c r="C696" s="4"/>
      <c r="D696" s="4"/>
    </row>
    <row r="697" spans="1:4" ht="12.75">
      <c r="A697" s="3"/>
      <c r="B697" s="3"/>
      <c r="C697" s="4"/>
      <c r="D697" s="4"/>
    </row>
    <row r="698" spans="1:4" ht="12.75">
      <c r="A698" s="3"/>
      <c r="B698" s="3"/>
      <c r="C698" s="4"/>
      <c r="D698" s="4"/>
    </row>
    <row r="699" spans="1:4" ht="12.75">
      <c r="A699" s="3"/>
      <c r="B699" s="3"/>
      <c r="C699" s="4"/>
      <c r="D699" s="4"/>
    </row>
    <row r="700" spans="1:4" ht="12.75">
      <c r="A700" s="3"/>
      <c r="B700" s="3"/>
      <c r="C700" s="4"/>
      <c r="D700" s="4"/>
    </row>
    <row r="701" spans="1:4" ht="12.75">
      <c r="A701" s="3"/>
      <c r="B701" s="3"/>
      <c r="C701" s="4"/>
      <c r="D701" s="4"/>
    </row>
    <row r="702" spans="1:4" ht="12.75">
      <c r="A702" s="3"/>
      <c r="B702" s="3"/>
      <c r="C702" s="4"/>
      <c r="D702" s="4"/>
    </row>
    <row r="703" spans="1:4" ht="12.75">
      <c r="A703" s="3"/>
      <c r="B703" s="3"/>
      <c r="C703" s="4"/>
      <c r="D703" s="4"/>
    </row>
    <row r="704" spans="1:4" ht="12.75">
      <c r="A704" s="3"/>
      <c r="B704" s="3"/>
      <c r="C704" s="4"/>
      <c r="D704" s="4"/>
    </row>
    <row r="705" spans="1:4" ht="12.75">
      <c r="A705" s="3"/>
      <c r="B705" s="3"/>
      <c r="C705" s="4"/>
      <c r="D705" s="4"/>
    </row>
    <row r="706" spans="1:4" ht="12.75">
      <c r="A706" s="3"/>
      <c r="B706" s="3"/>
      <c r="C706" s="4"/>
      <c r="D706" s="4"/>
    </row>
    <row r="707" spans="1:4" ht="12.75">
      <c r="A707" s="3"/>
      <c r="B707" s="3"/>
      <c r="C707" s="4"/>
      <c r="D707" s="4"/>
    </row>
    <row r="708" spans="1:4" ht="12.75">
      <c r="A708" s="3"/>
      <c r="B708" s="3"/>
      <c r="C708" s="4"/>
      <c r="D708" s="4"/>
    </row>
    <row r="709" spans="1:4" ht="12.75">
      <c r="A709" s="3"/>
      <c r="B709" s="3"/>
      <c r="C709" s="4"/>
      <c r="D709" s="4"/>
    </row>
    <row r="710" spans="1:4" ht="12.75">
      <c r="A710" s="3"/>
      <c r="B710" s="3"/>
      <c r="C710" s="4"/>
      <c r="D710" s="4"/>
    </row>
    <row r="711" spans="1:4" ht="12.75">
      <c r="A711" s="3"/>
      <c r="B711" s="3"/>
      <c r="C711" s="4"/>
      <c r="D711" s="4"/>
    </row>
    <row r="712" spans="1:4" ht="12.75">
      <c r="A712" s="3"/>
      <c r="B712" s="3"/>
      <c r="C712" s="4"/>
      <c r="D712" s="4"/>
    </row>
    <row r="713" spans="1:4" ht="12.75">
      <c r="A713" s="3"/>
      <c r="B713" s="3"/>
      <c r="C713" s="4"/>
      <c r="D713" s="4"/>
    </row>
    <row r="714" spans="1:4" ht="12.75">
      <c r="A714" s="3"/>
      <c r="B714" s="3"/>
      <c r="C714" s="4"/>
      <c r="D714" s="4"/>
    </row>
    <row r="715" spans="1:4" ht="12.75">
      <c r="A715" s="3"/>
      <c r="B715" s="3"/>
      <c r="C715" s="4"/>
      <c r="D715" s="4"/>
    </row>
    <row r="716" spans="1:4" ht="12.75">
      <c r="A716" s="3"/>
      <c r="B716" s="3"/>
      <c r="C716" s="4"/>
      <c r="D716" s="4"/>
    </row>
    <row r="717" spans="1:4" ht="12.75">
      <c r="A717" s="3"/>
      <c r="B717" s="3"/>
      <c r="C717" s="4"/>
      <c r="D717" s="4"/>
    </row>
    <row r="718" spans="1:4" ht="12.75">
      <c r="A718" s="3"/>
      <c r="B718" s="3"/>
      <c r="C718" s="4"/>
      <c r="D718" s="4"/>
    </row>
    <row r="719" spans="1:4" ht="12.75">
      <c r="A719" s="3"/>
      <c r="B719" s="3"/>
      <c r="C719" s="4"/>
      <c r="D719" s="4"/>
    </row>
    <row r="720" spans="1:4" ht="12.75">
      <c r="A720" s="3"/>
      <c r="B720" s="3"/>
      <c r="C720" s="4"/>
      <c r="D720" s="4"/>
    </row>
    <row r="721" spans="1:4" ht="12.75">
      <c r="A721" s="3"/>
      <c r="B721" s="3"/>
      <c r="C721" s="4"/>
      <c r="D721" s="4"/>
    </row>
    <row r="722" spans="1:4" ht="12.75">
      <c r="A722" s="3"/>
      <c r="B722" s="3"/>
      <c r="C722" s="4"/>
      <c r="D722" s="4"/>
    </row>
    <row r="723" spans="1:4" ht="12.75">
      <c r="A723" s="3"/>
      <c r="B723" s="3"/>
      <c r="C723" s="4"/>
      <c r="D723" s="4"/>
    </row>
    <row r="724" spans="1:4" ht="12.75">
      <c r="A724" s="3"/>
      <c r="B724" s="3"/>
      <c r="C724" s="4"/>
      <c r="D724" s="4"/>
    </row>
    <row r="725" spans="1:4" ht="12.75">
      <c r="A725" s="3"/>
      <c r="B725" s="3"/>
      <c r="C725" s="4"/>
      <c r="D725" s="4"/>
    </row>
    <row r="726" spans="1:4" ht="12.75">
      <c r="A726" s="3"/>
      <c r="B726" s="3"/>
      <c r="C726" s="4"/>
      <c r="D726" s="4"/>
    </row>
    <row r="727" spans="1:4" ht="12.75">
      <c r="A727" s="3"/>
      <c r="B727" s="3"/>
      <c r="C727" s="4"/>
      <c r="D727" s="4"/>
    </row>
    <row r="728" spans="1:4" ht="12.75">
      <c r="A728" s="3"/>
      <c r="B728" s="3"/>
      <c r="C728" s="4"/>
      <c r="D728" s="4"/>
    </row>
    <row r="729" spans="1:4" ht="12.75">
      <c r="A729" s="3"/>
      <c r="B729" s="3"/>
      <c r="C729" s="4"/>
      <c r="D729" s="4"/>
    </row>
    <row r="730" spans="1:4" ht="12.75">
      <c r="A730" s="3"/>
      <c r="B730" s="3"/>
      <c r="C730" s="4"/>
      <c r="D730" s="4"/>
    </row>
    <row r="731" spans="1:4" ht="12.75">
      <c r="A731" s="3"/>
      <c r="B731" s="3"/>
      <c r="C731" s="4"/>
      <c r="D731" s="4"/>
    </row>
    <row r="732" spans="1:4" ht="12.75">
      <c r="A732" s="3"/>
      <c r="B732" s="3"/>
      <c r="C732" s="4"/>
      <c r="D732" s="4"/>
    </row>
    <row r="733" spans="1:4" ht="12.75">
      <c r="A733" s="3"/>
      <c r="B733" s="3"/>
      <c r="C733" s="4"/>
      <c r="D733" s="4"/>
    </row>
    <row r="734" spans="1:4" ht="12.75">
      <c r="A734" s="3"/>
      <c r="B734" s="3"/>
      <c r="C734" s="4"/>
      <c r="D734" s="4"/>
    </row>
    <row r="735" spans="1:4" ht="12.75">
      <c r="A735" s="3"/>
      <c r="B735" s="3"/>
      <c r="C735" s="4"/>
      <c r="D735" s="4"/>
    </row>
    <row r="736" spans="1:4" ht="12.75">
      <c r="A736" s="3"/>
      <c r="B736" s="3"/>
      <c r="C736" s="4"/>
      <c r="D736" s="4"/>
    </row>
    <row r="737" spans="1:4" ht="12.75">
      <c r="A737" s="3"/>
      <c r="B737" s="3"/>
      <c r="C737" s="4"/>
      <c r="D737" s="4"/>
    </row>
    <row r="738" spans="1:4" ht="12.75">
      <c r="A738" s="3"/>
      <c r="B738" s="3"/>
      <c r="C738" s="4"/>
      <c r="D738" s="4"/>
    </row>
    <row r="739" spans="1:4" ht="12.75">
      <c r="A739" s="3"/>
      <c r="B739" s="3"/>
      <c r="C739" s="4"/>
      <c r="D739" s="4"/>
    </row>
    <row r="740" spans="1:4" ht="12.75">
      <c r="A740" s="3"/>
      <c r="B740" s="3"/>
      <c r="C740" s="4"/>
      <c r="D740" s="4"/>
    </row>
    <row r="741" spans="1:4" ht="12.75">
      <c r="A741" s="3"/>
      <c r="B741" s="3"/>
      <c r="C741" s="4"/>
      <c r="D741" s="4"/>
    </row>
    <row r="742" spans="1:4" ht="12.75">
      <c r="A742" s="3"/>
      <c r="B742" s="3"/>
      <c r="C742" s="4"/>
      <c r="D742" s="4"/>
    </row>
    <row r="743" spans="1:4" ht="12.75">
      <c r="A743" s="3"/>
      <c r="B743" s="3"/>
      <c r="C743" s="4"/>
      <c r="D743" s="4"/>
    </row>
    <row r="744" spans="1:4" ht="12.75">
      <c r="A744" s="3"/>
      <c r="B744" s="3"/>
      <c r="C744" s="4"/>
      <c r="D744" s="4"/>
    </row>
    <row r="745" spans="1:4" ht="12.75">
      <c r="A745" s="3"/>
      <c r="B745" s="3"/>
      <c r="C745" s="4"/>
      <c r="D745" s="4"/>
    </row>
    <row r="746" spans="1:4" ht="12.75">
      <c r="A746" s="3"/>
      <c r="B746" s="3"/>
      <c r="C746" s="4"/>
      <c r="D746" s="4"/>
    </row>
    <row r="747" spans="1:4" ht="12.75">
      <c r="A747" s="3"/>
      <c r="B747" s="3"/>
      <c r="C747" s="4"/>
      <c r="D747" s="4"/>
    </row>
    <row r="748" spans="1:4" ht="12.75">
      <c r="A748" s="3"/>
      <c r="B748" s="3"/>
      <c r="C748" s="4"/>
      <c r="D748" s="4"/>
    </row>
    <row r="749" spans="1:4" ht="12.75">
      <c r="A749" s="3"/>
      <c r="B749" s="3"/>
      <c r="C749" s="4"/>
      <c r="D749" s="4"/>
    </row>
    <row r="750" spans="1:4" ht="12.75">
      <c r="A750" s="3"/>
      <c r="B750" s="3"/>
      <c r="C750" s="4"/>
      <c r="D750" s="4"/>
    </row>
    <row r="751" spans="1:4" ht="12.75">
      <c r="A751" s="3"/>
      <c r="B751" s="3"/>
      <c r="C751" s="4"/>
      <c r="D751" s="4"/>
    </row>
    <row r="752" spans="1:4" ht="12.75">
      <c r="A752" s="3"/>
      <c r="B752" s="3"/>
      <c r="C752" s="4"/>
      <c r="D752" s="4"/>
    </row>
    <row r="753" spans="1:4" ht="12.75">
      <c r="A753" s="3"/>
      <c r="B753" s="3"/>
      <c r="C753" s="4"/>
      <c r="D753" s="4"/>
    </row>
    <row r="754" spans="1:4" ht="12.75">
      <c r="A754" s="3"/>
      <c r="B754" s="3"/>
      <c r="C754" s="4"/>
      <c r="D754" s="4"/>
    </row>
    <row r="755" spans="1:4" ht="12.75">
      <c r="A755" s="3"/>
      <c r="B755" s="3"/>
      <c r="C755" s="4"/>
      <c r="D755" s="4"/>
    </row>
    <row r="756" spans="1:4" ht="12.75">
      <c r="A756" s="3"/>
      <c r="B756" s="3"/>
      <c r="C756" s="4"/>
      <c r="D756" s="4"/>
    </row>
    <row r="757" spans="1:4" ht="12.75">
      <c r="A757" s="3"/>
      <c r="B757" s="3"/>
      <c r="C757" s="4"/>
      <c r="D757" s="4"/>
    </row>
    <row r="758" spans="1:4" ht="12.75">
      <c r="A758" s="3"/>
      <c r="B758" s="3"/>
      <c r="C758" s="4"/>
      <c r="D758" s="4"/>
    </row>
    <row r="759" spans="1:4" ht="12.75">
      <c r="A759" s="3"/>
      <c r="B759" s="3"/>
      <c r="C759" s="4"/>
      <c r="D759" s="4"/>
    </row>
    <row r="760" spans="1:4" ht="12.75">
      <c r="A760" s="3"/>
      <c r="B760" s="3"/>
      <c r="C760" s="4"/>
      <c r="D760" s="4"/>
    </row>
    <row r="761" spans="1:4" ht="12.75">
      <c r="A761" s="3"/>
      <c r="B761" s="3"/>
      <c r="C761" s="4"/>
      <c r="D761" s="4"/>
    </row>
    <row r="762" spans="1:4" ht="12.75">
      <c r="A762" s="3"/>
      <c r="B762" s="3"/>
      <c r="C762" s="4"/>
      <c r="D762" s="4"/>
    </row>
    <row r="763" spans="1:4" ht="12.75">
      <c r="A763" s="3"/>
      <c r="B763" s="3"/>
      <c r="C763" s="4"/>
      <c r="D763" s="4"/>
    </row>
    <row r="764" spans="1:4" ht="12.75">
      <c r="A764" s="3"/>
      <c r="B764" s="3"/>
      <c r="C764" s="4"/>
      <c r="D764" s="4"/>
    </row>
    <row r="765" spans="1:4" ht="12.75">
      <c r="A765" s="3"/>
      <c r="B765" s="3"/>
      <c r="C765" s="4"/>
      <c r="D765" s="4"/>
    </row>
    <row r="766" spans="1:4" ht="12.75">
      <c r="A766" s="3"/>
      <c r="B766" s="3"/>
      <c r="C766" s="4"/>
      <c r="D766" s="4"/>
    </row>
    <row r="767" spans="1:4" ht="12.75">
      <c r="A767" s="3"/>
      <c r="B767" s="3"/>
      <c r="C767" s="4"/>
      <c r="D767" s="4"/>
    </row>
    <row r="768" spans="1:4" ht="12.75">
      <c r="A768" s="3"/>
      <c r="B768" s="3"/>
      <c r="C768" s="4"/>
      <c r="D768" s="4"/>
    </row>
    <row r="769" spans="1:4" ht="12.75">
      <c r="A769" s="3"/>
      <c r="B769" s="3"/>
      <c r="C769" s="4"/>
      <c r="D769" s="4"/>
    </row>
    <row r="770" spans="1:4" ht="12.75">
      <c r="A770" s="3"/>
      <c r="B770" s="3"/>
      <c r="C770" s="4"/>
      <c r="D770" s="4"/>
    </row>
    <row r="771" spans="1:4" ht="12.75">
      <c r="A771" s="3"/>
      <c r="B771" s="3"/>
      <c r="C771" s="4"/>
      <c r="D771" s="4"/>
    </row>
    <row r="772" spans="1:4" ht="12.75">
      <c r="A772" s="3"/>
      <c r="B772" s="3"/>
      <c r="C772" s="4"/>
      <c r="D772" s="4"/>
    </row>
    <row r="773" spans="1:4" ht="12.75">
      <c r="A773" s="3"/>
      <c r="B773" s="3"/>
      <c r="C773" s="4"/>
      <c r="D773" s="4"/>
    </row>
    <row r="774" spans="1:4" ht="12.75">
      <c r="A774" s="3"/>
      <c r="B774" s="3"/>
      <c r="C774" s="4"/>
      <c r="D774" s="4"/>
    </row>
    <row r="775" spans="1:4" ht="12.75">
      <c r="A775" s="3"/>
      <c r="B775" s="3"/>
      <c r="C775" s="4"/>
      <c r="D775" s="4"/>
    </row>
    <row r="776" spans="1:4" ht="12.75">
      <c r="A776" s="3"/>
      <c r="B776" s="3"/>
      <c r="C776" s="4"/>
      <c r="D776" s="4"/>
    </row>
    <row r="777" spans="1:4" ht="12.75">
      <c r="A777" s="3"/>
      <c r="B777" s="3"/>
      <c r="C777" s="4"/>
      <c r="D777" s="4"/>
    </row>
    <row r="778" spans="1:4" ht="12.75">
      <c r="A778" s="3"/>
      <c r="B778" s="3"/>
      <c r="C778" s="4"/>
      <c r="D778" s="4"/>
    </row>
    <row r="779" spans="1:4" ht="12.75">
      <c r="A779" s="3"/>
      <c r="B779" s="3"/>
      <c r="C779" s="4"/>
      <c r="D779" s="4"/>
    </row>
    <row r="780" spans="1:4" ht="12.75">
      <c r="A780" s="3"/>
      <c r="B780" s="3"/>
      <c r="C780" s="4"/>
      <c r="D780" s="4"/>
    </row>
    <row r="781" spans="1:4" ht="12.75">
      <c r="A781" s="3"/>
      <c r="B781" s="3"/>
      <c r="C781" s="4"/>
      <c r="D781" s="4"/>
    </row>
    <row r="782" spans="1:4" ht="12.75">
      <c r="A782" s="3"/>
      <c r="B782" s="3"/>
      <c r="C782" s="4"/>
      <c r="D782" s="4"/>
    </row>
    <row r="783" spans="1:4" ht="12.75">
      <c r="A783" s="3"/>
      <c r="B783" s="3"/>
      <c r="C783" s="4"/>
      <c r="D783" s="4"/>
    </row>
    <row r="784" spans="1:4" ht="12.75">
      <c r="A784" s="3"/>
      <c r="B784" s="3"/>
      <c r="C784" s="4"/>
      <c r="D784" s="4"/>
    </row>
    <row r="785" spans="1:4" ht="12.75">
      <c r="A785" s="3"/>
      <c r="B785" s="3"/>
      <c r="C785" s="4"/>
      <c r="D785" s="4"/>
    </row>
    <row r="786" spans="1:4" ht="12.75">
      <c r="A786" s="3"/>
      <c r="B786" s="3"/>
      <c r="C786" s="4"/>
      <c r="D786" s="4"/>
    </row>
    <row r="787" spans="1:4" ht="12.75">
      <c r="A787" s="3"/>
      <c r="B787" s="3"/>
      <c r="C787" s="4"/>
      <c r="D787" s="4"/>
    </row>
    <row r="788" spans="1:4" ht="12.75">
      <c r="A788" s="3"/>
      <c r="B788" s="3"/>
      <c r="C788" s="4"/>
      <c r="D788" s="4"/>
    </row>
    <row r="789" spans="1:4" ht="12.75">
      <c r="A789" s="3"/>
      <c r="B789" s="3"/>
      <c r="C789" s="4"/>
      <c r="D789" s="4"/>
    </row>
    <row r="790" spans="1:4" ht="12.75">
      <c r="A790" s="3"/>
      <c r="B790" s="3"/>
      <c r="C790" s="4"/>
      <c r="D790" s="4"/>
    </row>
    <row r="791" spans="1:4" ht="12.75">
      <c r="A791" s="3"/>
      <c r="B791" s="3"/>
      <c r="C791" s="4"/>
      <c r="D791" s="4"/>
    </row>
    <row r="792" spans="1:4" ht="12.75">
      <c r="A792" s="3"/>
      <c r="B792" s="3"/>
      <c r="C792" s="4"/>
      <c r="D792" s="4"/>
    </row>
    <row r="793" spans="1:4" ht="12.75">
      <c r="A793" s="3"/>
      <c r="B793" s="3"/>
      <c r="C793" s="4"/>
      <c r="D793" s="4"/>
    </row>
    <row r="794" spans="1:4" ht="12.75">
      <c r="A794" s="3"/>
      <c r="B794" s="3"/>
      <c r="C794" s="4"/>
      <c r="D794" s="4"/>
    </row>
    <row r="795" spans="1:4" ht="12.75">
      <c r="A795" s="3"/>
      <c r="B795" s="3"/>
      <c r="C795" s="4"/>
      <c r="D795" s="4"/>
    </row>
    <row r="796" spans="1:4" ht="12.75">
      <c r="A796" s="3"/>
      <c r="B796" s="3"/>
      <c r="C796" s="4"/>
      <c r="D796" s="4"/>
    </row>
    <row r="797" spans="1:4" ht="12.75">
      <c r="A797" s="3"/>
      <c r="B797" s="3"/>
      <c r="C797" s="4"/>
      <c r="D797" s="4"/>
    </row>
    <row r="798" spans="1:4" ht="12.75">
      <c r="A798" s="3"/>
      <c r="B798" s="3"/>
      <c r="C798" s="4"/>
      <c r="D798" s="4"/>
    </row>
    <row r="799" spans="1:4" ht="12.75">
      <c r="A799" s="3"/>
      <c r="B799" s="3"/>
      <c r="C799" s="4"/>
      <c r="D799" s="4"/>
    </row>
    <row r="800" spans="1:4" ht="12.75">
      <c r="A800" s="3"/>
      <c r="B800" s="3"/>
      <c r="C800" s="4"/>
      <c r="D800" s="4"/>
    </row>
    <row r="801" spans="1:4" ht="12.75">
      <c r="A801" s="3"/>
      <c r="B801" s="3"/>
      <c r="C801" s="4"/>
      <c r="D801" s="4"/>
    </row>
    <row r="802" spans="1:4" ht="12.75">
      <c r="A802" s="3"/>
      <c r="B802" s="3"/>
      <c r="C802" s="4"/>
      <c r="D802" s="4"/>
    </row>
    <row r="803" spans="1:4" ht="12.75">
      <c r="A803" s="3"/>
      <c r="B803" s="3"/>
      <c r="C803" s="4"/>
      <c r="D803" s="4"/>
    </row>
    <row r="804" spans="1:4" ht="12.75">
      <c r="A804" s="3"/>
      <c r="B804" s="3"/>
      <c r="C804" s="4"/>
      <c r="D804" s="4"/>
    </row>
    <row r="805" spans="1:4" ht="12.75">
      <c r="A805" s="3"/>
      <c r="B805" s="3"/>
      <c r="C805" s="4"/>
      <c r="D805" s="4"/>
    </row>
    <row r="806" spans="1:4" ht="12.75">
      <c r="A806" s="3"/>
      <c r="B806" s="3"/>
      <c r="C806" s="4"/>
      <c r="D806" s="4"/>
    </row>
    <row r="807" spans="1:4" ht="12.75">
      <c r="A807" s="3"/>
      <c r="B807" s="3"/>
      <c r="C807" s="4"/>
      <c r="D807" s="4"/>
    </row>
    <row r="808" spans="1:4" ht="12.75">
      <c r="A808" s="3"/>
      <c r="B808" s="3"/>
      <c r="C808" s="4"/>
      <c r="D808" s="4"/>
    </row>
    <row r="809" spans="1:4" ht="12.75">
      <c r="A809" s="3"/>
      <c r="B809" s="3"/>
      <c r="C809" s="4"/>
      <c r="D809" s="4"/>
    </row>
    <row r="810" spans="1:4" ht="12.75">
      <c r="A810" s="3"/>
      <c r="B810" s="3"/>
      <c r="C810" s="4"/>
      <c r="D810" s="4"/>
    </row>
    <row r="811" spans="1:4" ht="12.75">
      <c r="A811" s="3"/>
      <c r="B811" s="3"/>
      <c r="C811" s="4"/>
      <c r="D811" s="4"/>
    </row>
    <row r="812" spans="1:4" ht="12.75">
      <c r="A812" s="3"/>
      <c r="B812" s="3"/>
      <c r="C812" s="4"/>
      <c r="D812" s="4"/>
    </row>
    <row r="813" spans="1:4" ht="12.75">
      <c r="A813" s="3"/>
      <c r="B813" s="3"/>
      <c r="C813" s="4"/>
      <c r="D813" s="4"/>
    </row>
    <row r="814" spans="1:4" ht="12.75">
      <c r="A814" s="3"/>
      <c r="B814" s="3"/>
      <c r="C814" s="4"/>
      <c r="D814" s="4"/>
    </row>
    <row r="815" spans="1:4" ht="12.75">
      <c r="A815" s="3"/>
      <c r="B815" s="3"/>
      <c r="C815" s="4"/>
      <c r="D815" s="4"/>
    </row>
  </sheetData>
  <sheetProtection/>
  <mergeCells count="8">
    <mergeCell ref="H3:H4"/>
    <mergeCell ref="A60:D60"/>
    <mergeCell ref="A14:D14"/>
    <mergeCell ref="E3:E4"/>
    <mergeCell ref="A3:A4"/>
    <mergeCell ref="B3:B4"/>
    <mergeCell ref="C3:D3"/>
    <mergeCell ref="A8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7109375" style="2" customWidth="1"/>
    <col min="6" max="7" width="11.7109375" style="6" customWidth="1"/>
    <col min="8" max="8" width="11.7109375" style="128" customWidth="1"/>
    <col min="9" max="9" width="11.7109375" style="137" customWidth="1"/>
    <col min="10" max="10" width="11.7109375" style="7" customWidth="1"/>
  </cols>
  <sheetData>
    <row r="1" spans="3:10" s="3" customFormat="1" ht="12.75" customHeight="1">
      <c r="C1" s="4"/>
      <c r="D1" s="4"/>
      <c r="E1" s="4"/>
      <c r="F1" s="173"/>
      <c r="G1" s="173"/>
      <c r="H1" s="174"/>
      <c r="I1" s="166"/>
      <c r="J1" s="142"/>
    </row>
    <row r="2" spans="1:10" s="3" customFormat="1" ht="18">
      <c r="A2" s="172" t="s">
        <v>684</v>
      </c>
      <c r="C2" s="4"/>
      <c r="D2" s="4"/>
      <c r="E2" s="4"/>
      <c r="F2" s="173"/>
      <c r="G2" s="173"/>
      <c r="H2" s="177"/>
      <c r="I2" s="179"/>
      <c r="J2" s="142"/>
    </row>
    <row r="3" spans="1:10" s="3" customFormat="1" ht="12.75" customHeight="1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  <c r="I3" s="166"/>
      <c r="J3" s="142"/>
    </row>
    <row r="4" spans="1:10" s="3" customFormat="1" ht="12.75" customHeight="1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  <c r="I4" s="166"/>
      <c r="J4" s="142"/>
    </row>
    <row r="5" spans="1:10" s="3" customFormat="1" ht="12.75">
      <c r="A5" s="14" t="s">
        <v>376</v>
      </c>
      <c r="B5" s="14" t="s">
        <v>381</v>
      </c>
      <c r="C5" s="13">
        <v>62.534</v>
      </c>
      <c r="D5" s="13">
        <v>77.381</v>
      </c>
      <c r="E5" s="13">
        <f>D5-C5</f>
        <v>14.847000000000001</v>
      </c>
      <c r="F5" s="140"/>
      <c r="G5" s="140"/>
      <c r="H5" s="131">
        <v>56300</v>
      </c>
      <c r="I5" s="166"/>
      <c r="J5" s="142"/>
    </row>
    <row r="6" spans="1:10" s="3" customFormat="1" ht="12.75">
      <c r="A6" s="11" t="s">
        <v>685</v>
      </c>
      <c r="B6" s="11" t="s">
        <v>686</v>
      </c>
      <c r="C6" s="5">
        <v>12.598</v>
      </c>
      <c r="D6" s="5">
        <v>19.442</v>
      </c>
      <c r="E6" s="5">
        <f>D6-C6</f>
        <v>6.843999999999999</v>
      </c>
      <c r="F6" s="10"/>
      <c r="G6" s="10"/>
      <c r="H6" s="203">
        <v>34600</v>
      </c>
      <c r="I6" s="166"/>
      <c r="J6" s="142"/>
    </row>
    <row r="7" spans="1:10" s="3" customFormat="1" ht="12.75">
      <c r="A7" s="14" t="s">
        <v>378</v>
      </c>
      <c r="B7" s="14" t="s">
        <v>382</v>
      </c>
      <c r="C7" s="13">
        <v>2.795</v>
      </c>
      <c r="D7" s="13">
        <v>14.246</v>
      </c>
      <c r="E7" s="13">
        <f>D7-C7</f>
        <v>11.451</v>
      </c>
      <c r="F7" s="140"/>
      <c r="G7" s="140"/>
      <c r="H7" s="131">
        <v>52900</v>
      </c>
      <c r="I7" s="166"/>
      <c r="J7" s="142"/>
    </row>
    <row r="8" spans="1:10" s="3" customFormat="1" ht="12.75">
      <c r="A8" s="296" t="s">
        <v>369</v>
      </c>
      <c r="B8" s="296"/>
      <c r="C8" s="296"/>
      <c r="D8" s="296"/>
      <c r="E8" s="15">
        <f>SUM(E5:E7)</f>
        <v>33.142</v>
      </c>
      <c r="F8" s="15">
        <f>SUM(F5:F7)</f>
        <v>0</v>
      </c>
      <c r="G8" s="15">
        <f>SUM(G5:G7)</f>
        <v>0</v>
      </c>
      <c r="H8" s="176">
        <f>SUM(H5:H7)</f>
        <v>143800</v>
      </c>
      <c r="I8" s="166"/>
      <c r="J8" s="142"/>
    </row>
    <row r="9" spans="1:10" s="3" customFormat="1" ht="12.75">
      <c r="A9" s="14" t="s">
        <v>274</v>
      </c>
      <c r="B9" s="14" t="s">
        <v>275</v>
      </c>
      <c r="C9" s="13">
        <v>0</v>
      </c>
      <c r="D9" s="13">
        <v>9.331</v>
      </c>
      <c r="E9" s="13">
        <f>ABS(D9-C9)</f>
        <v>9.331</v>
      </c>
      <c r="F9" s="17">
        <v>1.936</v>
      </c>
      <c r="G9" s="17">
        <f>E9-F9</f>
        <v>7.395</v>
      </c>
      <c r="H9" s="131">
        <v>59160</v>
      </c>
      <c r="I9" s="166"/>
      <c r="J9" s="142"/>
    </row>
    <row r="10" spans="1:10" s="3" customFormat="1" ht="12.75">
      <c r="A10" s="14" t="s">
        <v>277</v>
      </c>
      <c r="B10" s="14" t="s">
        <v>278</v>
      </c>
      <c r="C10" s="13">
        <v>16.331</v>
      </c>
      <c r="D10" s="13">
        <v>17.951</v>
      </c>
      <c r="E10" s="13">
        <f>ABS(D10-C10)</f>
        <v>1.620000000000001</v>
      </c>
      <c r="F10" s="17">
        <v>0</v>
      </c>
      <c r="G10" s="17">
        <f>E10-F10</f>
        <v>1.620000000000001</v>
      </c>
      <c r="H10" s="131">
        <v>4800</v>
      </c>
      <c r="I10" s="166"/>
      <c r="J10" s="142"/>
    </row>
    <row r="11" spans="1:10" s="3" customFormat="1" ht="12.75">
      <c r="A11" s="14" t="s">
        <v>183</v>
      </c>
      <c r="B11" s="14" t="s">
        <v>276</v>
      </c>
      <c r="C11" s="13">
        <v>0</v>
      </c>
      <c r="D11" s="13">
        <v>10.283</v>
      </c>
      <c r="E11" s="13">
        <f>ABS(D11-C11)</f>
        <v>10.283</v>
      </c>
      <c r="F11" s="17">
        <v>4.404</v>
      </c>
      <c r="G11" s="17">
        <f>E11-F11</f>
        <v>5.879</v>
      </c>
      <c r="H11" s="131">
        <v>25867.6</v>
      </c>
      <c r="I11" s="166"/>
      <c r="J11" s="142"/>
    </row>
    <row r="12" spans="1:10" s="3" customFormat="1" ht="12.75">
      <c r="A12" s="296" t="s">
        <v>15</v>
      </c>
      <c r="B12" s="296"/>
      <c r="C12" s="296"/>
      <c r="D12" s="296"/>
      <c r="E12" s="15">
        <f>SUM(E9:E11)</f>
        <v>21.234</v>
      </c>
      <c r="F12" s="175">
        <f>SUM(F9:F11)</f>
        <v>6.34</v>
      </c>
      <c r="G12" s="175">
        <f>SUM(G9:G11)</f>
        <v>14.894</v>
      </c>
      <c r="H12" s="176">
        <f>SUM(H9:H11)</f>
        <v>89827.6</v>
      </c>
      <c r="I12" s="166"/>
      <c r="J12" s="142"/>
    </row>
    <row r="13" spans="1:10" s="3" customFormat="1" ht="12.75">
      <c r="A13" s="14" t="s">
        <v>310</v>
      </c>
      <c r="B13" s="14" t="s">
        <v>315</v>
      </c>
      <c r="C13" s="13">
        <v>0</v>
      </c>
      <c r="D13" s="13">
        <v>1.022</v>
      </c>
      <c r="E13" s="13">
        <f aca="true" t="shared" si="0" ref="E13:E32">ABS(D13-C13)</f>
        <v>1.022</v>
      </c>
      <c r="F13" s="17">
        <v>0.968</v>
      </c>
      <c r="G13" s="17">
        <f>E13-F13</f>
        <v>0.05400000000000005</v>
      </c>
      <c r="H13" s="131">
        <v>162</v>
      </c>
      <c r="I13" s="165"/>
      <c r="J13" s="142"/>
    </row>
    <row r="14" spans="1:10" s="3" customFormat="1" ht="12.75">
      <c r="A14" s="14" t="s">
        <v>307</v>
      </c>
      <c r="B14" s="14" t="s">
        <v>318</v>
      </c>
      <c r="C14" s="13">
        <v>0</v>
      </c>
      <c r="D14" s="13">
        <v>1.603</v>
      </c>
      <c r="E14" s="13">
        <f t="shared" si="0"/>
        <v>1.603</v>
      </c>
      <c r="F14" s="17">
        <v>0.59</v>
      </c>
      <c r="G14" s="17">
        <f>E14-F14</f>
        <v>1.013</v>
      </c>
      <c r="H14" s="131">
        <v>4052</v>
      </c>
      <c r="I14" s="165"/>
      <c r="J14" s="142"/>
    </row>
    <row r="15" spans="1:10" s="3" customFormat="1" ht="12.75">
      <c r="A15" s="14" t="s">
        <v>311</v>
      </c>
      <c r="B15" s="14" t="s">
        <v>316</v>
      </c>
      <c r="C15" s="13">
        <v>0</v>
      </c>
      <c r="D15" s="13">
        <v>0.522</v>
      </c>
      <c r="E15" s="13">
        <f t="shared" si="0"/>
        <v>0.522</v>
      </c>
      <c r="F15" s="17">
        <v>0.131</v>
      </c>
      <c r="G15" s="17">
        <f>E15-F15</f>
        <v>0.391</v>
      </c>
      <c r="H15" s="131">
        <v>977.5</v>
      </c>
      <c r="I15" s="165"/>
      <c r="J15" s="142"/>
    </row>
    <row r="16" spans="1:10" s="3" customFormat="1" ht="12.75">
      <c r="A16" s="14" t="s">
        <v>304</v>
      </c>
      <c r="B16" s="14" t="s">
        <v>317</v>
      </c>
      <c r="C16" s="13">
        <v>0</v>
      </c>
      <c r="D16" s="13">
        <v>2.292</v>
      </c>
      <c r="E16" s="13">
        <f t="shared" si="0"/>
        <v>2.292</v>
      </c>
      <c r="F16" s="17">
        <v>0.543</v>
      </c>
      <c r="G16" s="17">
        <f>E16-F16</f>
        <v>1.7489999999999997</v>
      </c>
      <c r="H16" s="131">
        <v>5025.862068965516</v>
      </c>
      <c r="I16" s="165"/>
      <c r="J16" s="142"/>
    </row>
    <row r="17" spans="1:10" s="3" customFormat="1" ht="12.75">
      <c r="A17" s="14" t="s">
        <v>303</v>
      </c>
      <c r="B17" s="14" t="s">
        <v>305</v>
      </c>
      <c r="C17" s="13">
        <v>0</v>
      </c>
      <c r="D17" s="13">
        <v>3.605</v>
      </c>
      <c r="E17" s="13">
        <f t="shared" si="0"/>
        <v>3.605</v>
      </c>
      <c r="F17" s="17">
        <v>0.941</v>
      </c>
      <c r="G17" s="17">
        <f>E17-F17</f>
        <v>2.664</v>
      </c>
      <c r="H17" s="131">
        <v>18115.2</v>
      </c>
      <c r="I17" s="165"/>
      <c r="J17" s="142"/>
    </row>
    <row r="18" spans="1:10" s="3" customFormat="1" ht="12.75">
      <c r="A18" s="16" t="s">
        <v>306</v>
      </c>
      <c r="B18" s="16" t="s">
        <v>314</v>
      </c>
      <c r="C18" s="13">
        <v>0</v>
      </c>
      <c r="D18" s="13">
        <v>1.232</v>
      </c>
      <c r="E18" s="13">
        <f t="shared" si="0"/>
        <v>1.232</v>
      </c>
      <c r="F18" s="17">
        <v>1.232</v>
      </c>
      <c r="G18" s="17">
        <v>0.5</v>
      </c>
      <c r="H18" s="131">
        <v>3000</v>
      </c>
      <c r="I18" s="165"/>
      <c r="J18" s="142"/>
    </row>
    <row r="19" spans="1:10" s="3" customFormat="1" ht="12.75">
      <c r="A19" s="14" t="s">
        <v>312</v>
      </c>
      <c r="B19" s="14" t="s">
        <v>313</v>
      </c>
      <c r="C19" s="13">
        <v>0</v>
      </c>
      <c r="D19" s="13">
        <v>2.856</v>
      </c>
      <c r="E19" s="13">
        <f t="shared" si="0"/>
        <v>2.856</v>
      </c>
      <c r="F19" s="17">
        <v>0.048</v>
      </c>
      <c r="G19" s="17">
        <f aca="true" t="shared" si="1" ref="G19:G32">E19-F19</f>
        <v>2.808</v>
      </c>
      <c r="H19" s="131">
        <v>15724.8</v>
      </c>
      <c r="I19" s="165"/>
      <c r="J19" s="142"/>
    </row>
    <row r="20" spans="1:10" s="3" customFormat="1" ht="12.75">
      <c r="A20" s="14" t="s">
        <v>243</v>
      </c>
      <c r="B20" s="14" t="s">
        <v>322</v>
      </c>
      <c r="C20" s="13">
        <v>0</v>
      </c>
      <c r="D20" s="13">
        <v>1.578</v>
      </c>
      <c r="E20" s="13">
        <f t="shared" si="0"/>
        <v>1.578</v>
      </c>
      <c r="F20" s="17">
        <v>0.731</v>
      </c>
      <c r="G20" s="17">
        <f t="shared" si="1"/>
        <v>0.8470000000000001</v>
      </c>
      <c r="H20" s="131">
        <v>4893.3823529411775</v>
      </c>
      <c r="I20" s="165"/>
      <c r="J20" s="142"/>
    </row>
    <row r="21" spans="1:10" s="3" customFormat="1" ht="12.75">
      <c r="A21" s="14" t="s">
        <v>279</v>
      </c>
      <c r="B21" s="14" t="s">
        <v>280</v>
      </c>
      <c r="C21" s="13">
        <v>2.189</v>
      </c>
      <c r="D21" s="13">
        <v>2.503</v>
      </c>
      <c r="E21" s="13">
        <f t="shared" si="0"/>
        <v>0.31400000000000006</v>
      </c>
      <c r="F21" s="17">
        <v>0</v>
      </c>
      <c r="G21" s="17">
        <f t="shared" si="1"/>
        <v>0.31400000000000006</v>
      </c>
      <c r="H21" s="131">
        <v>1910.2661596958178</v>
      </c>
      <c r="I21" s="165"/>
      <c r="J21" s="142"/>
    </row>
    <row r="22" spans="1:10" s="3" customFormat="1" ht="12.75">
      <c r="A22" s="14" t="s">
        <v>279</v>
      </c>
      <c r="B22" s="14" t="s">
        <v>281</v>
      </c>
      <c r="C22" s="13">
        <v>2.553</v>
      </c>
      <c r="D22" s="13">
        <v>9.214</v>
      </c>
      <c r="E22" s="13">
        <f t="shared" si="0"/>
        <v>6.6610000000000005</v>
      </c>
      <c r="F22" s="17">
        <v>0.749</v>
      </c>
      <c r="G22" s="17">
        <f t="shared" si="1"/>
        <v>5.912000000000001</v>
      </c>
      <c r="H22" s="131">
        <v>23648</v>
      </c>
      <c r="I22" s="165"/>
      <c r="J22" s="142"/>
    </row>
    <row r="23" spans="1:10" s="3" customFormat="1" ht="12.75">
      <c r="A23" s="14" t="s">
        <v>282</v>
      </c>
      <c r="B23" s="14" t="s">
        <v>283</v>
      </c>
      <c r="C23" s="13">
        <v>6.305</v>
      </c>
      <c r="D23" s="13">
        <v>14.507</v>
      </c>
      <c r="E23" s="13">
        <f t="shared" si="0"/>
        <v>8.202</v>
      </c>
      <c r="F23" s="17">
        <v>2.093</v>
      </c>
      <c r="G23" s="17">
        <f t="shared" si="1"/>
        <v>6.109</v>
      </c>
      <c r="H23" s="131">
        <v>37875.8</v>
      </c>
      <c r="I23" s="165"/>
      <c r="J23" s="142"/>
    </row>
    <row r="24" spans="1:10" s="3" customFormat="1" ht="12.75">
      <c r="A24" s="14" t="s">
        <v>308</v>
      </c>
      <c r="B24" s="14" t="s">
        <v>309</v>
      </c>
      <c r="C24" s="13">
        <v>1.306</v>
      </c>
      <c r="D24" s="13">
        <v>2.695</v>
      </c>
      <c r="E24" s="13">
        <f t="shared" si="0"/>
        <v>1.3889999999999998</v>
      </c>
      <c r="F24" s="17">
        <v>0</v>
      </c>
      <c r="G24" s="17">
        <f t="shared" si="1"/>
        <v>1.3889999999999998</v>
      </c>
      <c r="H24" s="131">
        <v>8334</v>
      </c>
      <c r="I24" s="165"/>
      <c r="J24" s="142"/>
    </row>
    <row r="25" spans="1:10" s="3" customFormat="1" ht="12.75">
      <c r="A25" s="14" t="s">
        <v>284</v>
      </c>
      <c r="B25" s="14" t="s">
        <v>285</v>
      </c>
      <c r="C25" s="13">
        <v>1.8</v>
      </c>
      <c r="D25" s="13">
        <v>3.352</v>
      </c>
      <c r="E25" s="13">
        <f t="shared" si="0"/>
        <v>1.5519999999999998</v>
      </c>
      <c r="F25" s="17">
        <v>0.46</v>
      </c>
      <c r="G25" s="17">
        <f t="shared" si="1"/>
        <v>1.0919999999999999</v>
      </c>
      <c r="H25" s="131">
        <v>6289.416846652267</v>
      </c>
      <c r="I25" s="165"/>
      <c r="J25" s="142"/>
    </row>
    <row r="26" spans="1:10" s="3" customFormat="1" ht="12.75">
      <c r="A26" s="14" t="s">
        <v>286</v>
      </c>
      <c r="B26" s="14" t="s">
        <v>287</v>
      </c>
      <c r="C26" s="13">
        <v>1.563</v>
      </c>
      <c r="D26" s="13">
        <v>4.171</v>
      </c>
      <c r="E26" s="13">
        <f t="shared" si="0"/>
        <v>2.6080000000000005</v>
      </c>
      <c r="F26" s="17">
        <v>1.598</v>
      </c>
      <c r="G26" s="17">
        <f t="shared" si="1"/>
        <v>1.0100000000000005</v>
      </c>
      <c r="H26" s="131">
        <v>6060</v>
      </c>
      <c r="I26" s="165"/>
      <c r="J26" s="142"/>
    </row>
    <row r="27" spans="1:10" s="3" customFormat="1" ht="12.75">
      <c r="A27" s="14" t="s">
        <v>288</v>
      </c>
      <c r="B27" s="14" t="s">
        <v>289</v>
      </c>
      <c r="C27" s="13">
        <v>4.693</v>
      </c>
      <c r="D27" s="13">
        <v>15.011</v>
      </c>
      <c r="E27" s="13">
        <f t="shared" si="0"/>
        <v>10.318</v>
      </c>
      <c r="F27" s="17">
        <v>2.046</v>
      </c>
      <c r="G27" s="17">
        <f t="shared" si="1"/>
        <v>8.272</v>
      </c>
      <c r="H27" s="131">
        <v>49632</v>
      </c>
      <c r="I27" s="165"/>
      <c r="J27" s="142"/>
    </row>
    <row r="28" spans="1:10" s="3" customFormat="1" ht="12.75">
      <c r="A28" s="14" t="s">
        <v>297</v>
      </c>
      <c r="B28" s="14" t="s">
        <v>298</v>
      </c>
      <c r="C28" s="13">
        <v>3.245</v>
      </c>
      <c r="D28" s="13">
        <v>6.262</v>
      </c>
      <c r="E28" s="13">
        <f t="shared" si="0"/>
        <v>3.0169999999999995</v>
      </c>
      <c r="F28" s="17">
        <v>0.489</v>
      </c>
      <c r="G28" s="17">
        <f t="shared" si="1"/>
        <v>2.5279999999999996</v>
      </c>
      <c r="H28" s="131">
        <v>16179.2</v>
      </c>
      <c r="I28" s="165"/>
      <c r="J28" s="142"/>
    </row>
    <row r="29" spans="1:10" s="3" customFormat="1" ht="12.75">
      <c r="A29" s="14" t="s">
        <v>295</v>
      </c>
      <c r="B29" s="14" t="s">
        <v>296</v>
      </c>
      <c r="C29" s="13">
        <v>0</v>
      </c>
      <c r="D29" s="13">
        <v>1</v>
      </c>
      <c r="E29" s="13">
        <f t="shared" si="0"/>
        <v>1</v>
      </c>
      <c r="F29" s="17">
        <v>0.621</v>
      </c>
      <c r="G29" s="17">
        <f t="shared" si="1"/>
        <v>0.379</v>
      </c>
      <c r="H29" s="131">
        <v>1884.3221743453767</v>
      </c>
      <c r="I29" s="165"/>
      <c r="J29" s="142"/>
    </row>
    <row r="30" spans="1:10" s="3" customFormat="1" ht="12.75">
      <c r="A30" s="14" t="s">
        <v>293</v>
      </c>
      <c r="B30" s="14" t="s">
        <v>294</v>
      </c>
      <c r="C30" s="13">
        <v>0</v>
      </c>
      <c r="D30" s="13">
        <v>4.841</v>
      </c>
      <c r="E30" s="13">
        <f t="shared" si="0"/>
        <v>4.841</v>
      </c>
      <c r="F30" s="17">
        <v>2.053</v>
      </c>
      <c r="G30" s="17">
        <f t="shared" si="1"/>
        <v>2.7880000000000003</v>
      </c>
      <c r="H30" s="131">
        <v>16728</v>
      </c>
      <c r="I30" s="165"/>
      <c r="J30" s="142"/>
    </row>
    <row r="31" spans="1:10" s="3" customFormat="1" ht="12.75">
      <c r="A31" s="14" t="s">
        <v>299</v>
      </c>
      <c r="B31" s="14" t="s">
        <v>300</v>
      </c>
      <c r="C31" s="13">
        <v>0</v>
      </c>
      <c r="D31" s="13">
        <v>0.499</v>
      </c>
      <c r="E31" s="13">
        <f t="shared" si="0"/>
        <v>0.499</v>
      </c>
      <c r="F31" s="17">
        <v>0.294</v>
      </c>
      <c r="G31" s="17">
        <f t="shared" si="1"/>
        <v>0.20500000000000002</v>
      </c>
      <c r="H31" s="131">
        <v>719.8925841768231</v>
      </c>
      <c r="I31" s="165"/>
      <c r="J31" s="142"/>
    </row>
    <row r="32" spans="1:10" s="3" customFormat="1" ht="12" customHeight="1">
      <c r="A32" s="14" t="s">
        <v>301</v>
      </c>
      <c r="B32" s="14" t="s">
        <v>302</v>
      </c>
      <c r="C32" s="13">
        <v>0</v>
      </c>
      <c r="D32" s="13">
        <v>7.594</v>
      </c>
      <c r="E32" s="13">
        <f t="shared" si="0"/>
        <v>7.594</v>
      </c>
      <c r="F32" s="17">
        <v>2.198</v>
      </c>
      <c r="G32" s="17">
        <f t="shared" si="1"/>
        <v>5.396000000000001</v>
      </c>
      <c r="H32" s="131">
        <v>34534.4</v>
      </c>
      <c r="I32" s="165"/>
      <c r="J32" s="142"/>
    </row>
    <row r="33" spans="1:10" s="3" customFormat="1" ht="12.75">
      <c r="A33" s="296" t="s">
        <v>49</v>
      </c>
      <c r="B33" s="296"/>
      <c r="C33" s="310"/>
      <c r="D33" s="310"/>
      <c r="E33" s="15">
        <f>SUM(E13:E32)</f>
        <v>62.705000000000005</v>
      </c>
      <c r="F33" s="175">
        <f>SUM(F13:F32)</f>
        <v>17.785000000000004</v>
      </c>
      <c r="G33" s="175">
        <f>SUM(G13:G32)</f>
        <v>45.42</v>
      </c>
      <c r="H33" s="176">
        <f>SUM(H13:H32)</f>
        <v>255746.042186777</v>
      </c>
      <c r="I33" s="166"/>
      <c r="J33" s="142"/>
    </row>
    <row r="34" spans="3:10" s="3" customFormat="1" ht="12.75">
      <c r="C34" s="4"/>
      <c r="D34" s="4"/>
      <c r="E34" s="4"/>
      <c r="F34" s="173"/>
      <c r="G34" s="173"/>
      <c r="H34" s="174"/>
      <c r="I34" s="166"/>
      <c r="J34" s="142"/>
    </row>
    <row r="35" spans="1:10" s="3" customFormat="1" ht="12.75">
      <c r="A35" s="169" t="s">
        <v>383</v>
      </c>
      <c r="C35" s="4"/>
      <c r="D35" s="4"/>
      <c r="E35" s="4"/>
      <c r="F35" s="173"/>
      <c r="G35" s="173"/>
      <c r="H35" s="152">
        <f>SUM(H33,H12,H8)</f>
        <v>489373.64218677697</v>
      </c>
      <c r="I35" s="166"/>
      <c r="J35" s="142"/>
    </row>
    <row r="36" spans="3:10" s="3" customFormat="1" ht="12.75">
      <c r="C36" s="4"/>
      <c r="D36" s="4"/>
      <c r="E36" s="4"/>
      <c r="F36" s="173"/>
      <c r="G36" s="173"/>
      <c r="H36" s="174"/>
      <c r="I36" s="166"/>
      <c r="J36" s="142"/>
    </row>
    <row r="37" spans="3:10" s="3" customFormat="1" ht="12.75">
      <c r="C37" s="4"/>
      <c r="D37" s="4"/>
      <c r="E37" s="4"/>
      <c r="F37" s="173"/>
      <c r="G37" s="173"/>
      <c r="H37" s="174"/>
      <c r="I37" s="166"/>
      <c r="J37" s="142"/>
    </row>
    <row r="38" spans="3:10" s="3" customFormat="1" ht="12.75">
      <c r="C38" s="4"/>
      <c r="D38" s="4"/>
      <c r="E38" s="4"/>
      <c r="F38" s="173"/>
      <c r="G38" s="173"/>
      <c r="H38" s="174"/>
      <c r="I38" s="166"/>
      <c r="J38" s="142"/>
    </row>
    <row r="39" spans="3:10" s="3" customFormat="1" ht="12.75">
      <c r="C39" s="4"/>
      <c r="D39" s="4"/>
      <c r="E39" s="4"/>
      <c r="F39" s="173"/>
      <c r="G39" s="173"/>
      <c r="H39" s="174"/>
      <c r="I39" s="166"/>
      <c r="J39" s="142"/>
    </row>
    <row r="40" spans="3:10" s="3" customFormat="1" ht="12.75">
      <c r="C40" s="4"/>
      <c r="D40" s="4"/>
      <c r="E40" s="4"/>
      <c r="F40" s="173"/>
      <c r="G40" s="173"/>
      <c r="H40" s="174"/>
      <c r="I40" s="166"/>
      <c r="J40" s="142"/>
    </row>
    <row r="41" spans="3:10" s="3" customFormat="1" ht="12.75">
      <c r="C41" s="4"/>
      <c r="D41" s="4"/>
      <c r="E41" s="4"/>
      <c r="F41" s="173"/>
      <c r="G41" s="173"/>
      <c r="H41" s="174"/>
      <c r="I41" s="166"/>
      <c r="J41" s="142"/>
    </row>
    <row r="42" spans="3:10" s="3" customFormat="1" ht="12.75">
      <c r="C42" s="4"/>
      <c r="D42" s="4"/>
      <c r="E42" s="4"/>
      <c r="F42" s="173"/>
      <c r="G42" s="173"/>
      <c r="H42" s="174"/>
      <c r="I42" s="166"/>
      <c r="J42" s="142"/>
    </row>
    <row r="43" spans="3:10" s="3" customFormat="1" ht="12.75">
      <c r="C43" s="4"/>
      <c r="D43" s="4"/>
      <c r="E43" s="4"/>
      <c r="F43" s="173"/>
      <c r="G43" s="173"/>
      <c r="H43" s="174"/>
      <c r="I43" s="166"/>
      <c r="J43" s="142"/>
    </row>
    <row r="44" spans="3:10" s="3" customFormat="1" ht="12.75">
      <c r="C44" s="4"/>
      <c r="D44" s="4"/>
      <c r="E44" s="4"/>
      <c r="F44" s="173"/>
      <c r="G44" s="173"/>
      <c r="H44" s="174"/>
      <c r="I44" s="166"/>
      <c r="J44" s="142"/>
    </row>
    <row r="45" spans="3:10" s="3" customFormat="1" ht="12.75">
      <c r="C45" s="4"/>
      <c r="D45" s="4"/>
      <c r="E45" s="4"/>
      <c r="F45" s="173"/>
      <c r="G45" s="173"/>
      <c r="H45" s="174"/>
      <c r="I45" s="166"/>
      <c r="J45" s="142"/>
    </row>
    <row r="46" spans="3:10" s="3" customFormat="1" ht="12.75">
      <c r="C46" s="4"/>
      <c r="D46" s="4"/>
      <c r="E46" s="4"/>
      <c r="F46" s="173"/>
      <c r="G46" s="173"/>
      <c r="H46" s="174"/>
      <c r="I46" s="166"/>
      <c r="J46" s="142"/>
    </row>
    <row r="47" spans="3:10" s="3" customFormat="1" ht="12.75">
      <c r="C47" s="4"/>
      <c r="D47" s="4"/>
      <c r="E47" s="4"/>
      <c r="F47" s="173"/>
      <c r="G47" s="173"/>
      <c r="H47" s="174"/>
      <c r="I47" s="166"/>
      <c r="J47" s="142"/>
    </row>
    <row r="48" spans="3:10" s="3" customFormat="1" ht="12.75">
      <c r="C48" s="4"/>
      <c r="D48" s="4"/>
      <c r="E48" s="4"/>
      <c r="F48" s="173"/>
      <c r="G48" s="173"/>
      <c r="H48" s="174"/>
      <c r="I48" s="166"/>
      <c r="J48" s="142"/>
    </row>
    <row r="49" spans="3:10" s="3" customFormat="1" ht="12.75">
      <c r="C49" s="4"/>
      <c r="D49" s="4"/>
      <c r="E49" s="4"/>
      <c r="F49" s="173"/>
      <c r="G49" s="173"/>
      <c r="H49" s="174"/>
      <c r="I49" s="166"/>
      <c r="J49" s="142"/>
    </row>
    <row r="50" spans="3:10" s="3" customFormat="1" ht="12.75">
      <c r="C50" s="4"/>
      <c r="D50" s="4"/>
      <c r="E50" s="4"/>
      <c r="F50" s="173"/>
      <c r="G50" s="173"/>
      <c r="H50" s="174"/>
      <c r="I50" s="166"/>
      <c r="J50" s="142"/>
    </row>
    <row r="51" spans="3:10" s="3" customFormat="1" ht="12.75">
      <c r="C51" s="4"/>
      <c r="D51" s="4"/>
      <c r="E51" s="4"/>
      <c r="F51" s="173"/>
      <c r="G51" s="173"/>
      <c r="H51" s="174"/>
      <c r="I51" s="166"/>
      <c r="J51" s="142"/>
    </row>
    <row r="52" spans="3:10" s="3" customFormat="1" ht="12.75">
      <c r="C52" s="4"/>
      <c r="D52" s="4"/>
      <c r="E52" s="4"/>
      <c r="F52" s="173"/>
      <c r="G52" s="173"/>
      <c r="H52" s="174"/>
      <c r="I52" s="166"/>
      <c r="J52" s="142"/>
    </row>
    <row r="53" spans="3:10" s="3" customFormat="1" ht="12.75">
      <c r="C53" s="4"/>
      <c r="D53" s="4"/>
      <c r="E53" s="4"/>
      <c r="F53" s="173"/>
      <c r="G53" s="173"/>
      <c r="H53" s="174"/>
      <c r="I53" s="166"/>
      <c r="J53" s="142"/>
    </row>
    <row r="54" spans="3:10" s="3" customFormat="1" ht="12.75">
      <c r="C54" s="4"/>
      <c r="D54" s="4"/>
      <c r="E54" s="4"/>
      <c r="F54" s="173"/>
      <c r="G54" s="173"/>
      <c r="H54" s="174"/>
      <c r="I54" s="166"/>
      <c r="J54" s="142"/>
    </row>
    <row r="55" spans="3:10" s="3" customFormat="1" ht="12.75">
      <c r="C55" s="4"/>
      <c r="D55" s="4"/>
      <c r="E55" s="4"/>
      <c r="F55" s="173"/>
      <c r="G55" s="173"/>
      <c r="H55" s="174"/>
      <c r="I55" s="166"/>
      <c r="J55" s="142"/>
    </row>
    <row r="56" spans="3:10" s="3" customFormat="1" ht="12.75">
      <c r="C56" s="4"/>
      <c r="D56" s="4"/>
      <c r="E56" s="4"/>
      <c r="F56" s="173"/>
      <c r="G56" s="173"/>
      <c r="H56" s="174"/>
      <c r="I56" s="166"/>
      <c r="J56" s="142"/>
    </row>
    <row r="57" spans="3:10" s="3" customFormat="1" ht="12.75">
      <c r="C57" s="4"/>
      <c r="D57" s="4"/>
      <c r="E57" s="4"/>
      <c r="F57" s="173"/>
      <c r="G57" s="173"/>
      <c r="H57" s="174"/>
      <c r="I57" s="166"/>
      <c r="J57" s="142"/>
    </row>
    <row r="58" spans="3:10" s="3" customFormat="1" ht="12.75">
      <c r="C58" s="4"/>
      <c r="D58" s="4"/>
      <c r="E58" s="4"/>
      <c r="F58" s="173"/>
      <c r="G58" s="173"/>
      <c r="H58" s="174"/>
      <c r="I58" s="166"/>
      <c r="J58" s="142"/>
    </row>
    <row r="59" spans="3:10" s="3" customFormat="1" ht="12.75">
      <c r="C59" s="4"/>
      <c r="D59" s="4"/>
      <c r="E59" s="4"/>
      <c r="F59" s="173"/>
      <c r="G59" s="173"/>
      <c r="H59" s="174"/>
      <c r="I59" s="166"/>
      <c r="J59" s="142"/>
    </row>
    <row r="60" spans="3:10" s="3" customFormat="1" ht="12.75">
      <c r="C60" s="4"/>
      <c r="D60" s="4"/>
      <c r="E60" s="4"/>
      <c r="F60" s="173"/>
      <c r="G60" s="173"/>
      <c r="H60" s="174"/>
      <c r="I60" s="166"/>
      <c r="J60" s="142"/>
    </row>
    <row r="61" spans="3:10" s="3" customFormat="1" ht="12.75">
      <c r="C61" s="4"/>
      <c r="D61" s="4"/>
      <c r="E61" s="4"/>
      <c r="F61" s="173"/>
      <c r="G61" s="173"/>
      <c r="H61" s="174"/>
      <c r="I61" s="166"/>
      <c r="J61" s="142"/>
    </row>
    <row r="62" spans="3:10" s="3" customFormat="1" ht="12.75">
      <c r="C62" s="4"/>
      <c r="D62" s="4"/>
      <c r="E62" s="4"/>
      <c r="F62" s="173"/>
      <c r="G62" s="173"/>
      <c r="H62" s="174"/>
      <c r="I62" s="166"/>
      <c r="J62" s="142"/>
    </row>
    <row r="63" spans="3:10" s="3" customFormat="1" ht="12.75">
      <c r="C63" s="4"/>
      <c r="D63" s="4"/>
      <c r="E63" s="4"/>
      <c r="F63" s="173"/>
      <c r="G63" s="173"/>
      <c r="H63" s="174"/>
      <c r="I63" s="166"/>
      <c r="J63" s="142"/>
    </row>
    <row r="64" spans="3:10" s="3" customFormat="1" ht="12.75">
      <c r="C64" s="4"/>
      <c r="D64" s="4"/>
      <c r="E64" s="4"/>
      <c r="F64" s="173"/>
      <c r="G64" s="173"/>
      <c r="H64" s="174"/>
      <c r="I64" s="166"/>
      <c r="J64" s="142"/>
    </row>
    <row r="65" spans="3:10" s="3" customFormat="1" ht="12.75">
      <c r="C65" s="4"/>
      <c r="D65" s="4"/>
      <c r="E65" s="4"/>
      <c r="F65" s="173"/>
      <c r="G65" s="173"/>
      <c r="H65" s="174"/>
      <c r="I65" s="166"/>
      <c r="J65" s="142"/>
    </row>
    <row r="66" spans="3:10" s="3" customFormat="1" ht="12.75">
      <c r="C66" s="4"/>
      <c r="D66" s="4"/>
      <c r="E66" s="4"/>
      <c r="F66" s="173"/>
      <c r="G66" s="173"/>
      <c r="H66" s="174"/>
      <c r="I66" s="166"/>
      <c r="J66" s="142"/>
    </row>
    <row r="67" spans="3:10" s="3" customFormat="1" ht="12.75">
      <c r="C67" s="4"/>
      <c r="D67" s="4"/>
      <c r="E67" s="4"/>
      <c r="F67" s="173"/>
      <c r="G67" s="173"/>
      <c r="H67" s="174"/>
      <c r="I67" s="166"/>
      <c r="J67" s="142"/>
    </row>
    <row r="68" spans="3:10" s="3" customFormat="1" ht="12.75">
      <c r="C68" s="4"/>
      <c r="D68" s="4"/>
      <c r="E68" s="4"/>
      <c r="F68" s="173"/>
      <c r="G68" s="173"/>
      <c r="H68" s="174"/>
      <c r="I68" s="166"/>
      <c r="J68" s="142"/>
    </row>
    <row r="69" spans="3:10" s="3" customFormat="1" ht="12.75">
      <c r="C69" s="4"/>
      <c r="D69" s="4"/>
      <c r="E69" s="4"/>
      <c r="F69" s="173"/>
      <c r="G69" s="173"/>
      <c r="H69" s="174"/>
      <c r="I69" s="166"/>
      <c r="J69" s="142"/>
    </row>
    <row r="70" spans="3:10" s="3" customFormat="1" ht="12.75">
      <c r="C70" s="4"/>
      <c r="D70" s="4"/>
      <c r="E70" s="4"/>
      <c r="F70" s="173"/>
      <c r="G70" s="173"/>
      <c r="H70" s="174"/>
      <c r="I70" s="166"/>
      <c r="J70" s="142"/>
    </row>
    <row r="71" spans="3:10" s="3" customFormat="1" ht="12.75">
      <c r="C71" s="4"/>
      <c r="D71" s="4"/>
      <c r="E71" s="4"/>
      <c r="F71" s="173"/>
      <c r="G71" s="173"/>
      <c r="H71" s="174"/>
      <c r="I71" s="166"/>
      <c r="J71" s="142"/>
    </row>
    <row r="72" spans="3:10" s="3" customFormat="1" ht="12.75">
      <c r="C72" s="4"/>
      <c r="D72" s="4"/>
      <c r="E72" s="4"/>
      <c r="F72" s="173"/>
      <c r="G72" s="173"/>
      <c r="H72" s="174"/>
      <c r="I72" s="166"/>
      <c r="J72" s="142"/>
    </row>
    <row r="73" spans="3:10" s="3" customFormat="1" ht="12.75">
      <c r="C73" s="4"/>
      <c r="D73" s="4"/>
      <c r="E73" s="4"/>
      <c r="F73" s="173"/>
      <c r="G73" s="173"/>
      <c r="H73" s="174"/>
      <c r="I73" s="166"/>
      <c r="J73" s="142"/>
    </row>
    <row r="74" spans="3:10" s="3" customFormat="1" ht="12.75">
      <c r="C74" s="4"/>
      <c r="D74" s="4"/>
      <c r="E74" s="4"/>
      <c r="F74" s="173"/>
      <c r="G74" s="173"/>
      <c r="H74" s="174"/>
      <c r="I74" s="166"/>
      <c r="J74" s="142"/>
    </row>
    <row r="75" spans="3:10" s="3" customFormat="1" ht="12.75">
      <c r="C75" s="4"/>
      <c r="D75" s="4"/>
      <c r="E75" s="4"/>
      <c r="F75" s="173"/>
      <c r="G75" s="173"/>
      <c r="H75" s="174"/>
      <c r="I75" s="166"/>
      <c r="J75" s="142"/>
    </row>
    <row r="76" spans="3:10" s="3" customFormat="1" ht="12.75">
      <c r="C76" s="4"/>
      <c r="D76" s="4"/>
      <c r="E76" s="4"/>
      <c r="F76" s="173"/>
      <c r="G76" s="173"/>
      <c r="H76" s="174"/>
      <c r="I76" s="166"/>
      <c r="J76" s="142"/>
    </row>
    <row r="77" spans="3:10" s="3" customFormat="1" ht="12.75">
      <c r="C77" s="4"/>
      <c r="D77" s="4"/>
      <c r="E77" s="4"/>
      <c r="F77" s="173"/>
      <c r="G77" s="173"/>
      <c r="H77" s="174"/>
      <c r="I77" s="166"/>
      <c r="J77" s="142"/>
    </row>
    <row r="78" spans="3:10" s="3" customFormat="1" ht="12.75">
      <c r="C78" s="4"/>
      <c r="D78" s="4"/>
      <c r="E78" s="4"/>
      <c r="F78" s="173"/>
      <c r="G78" s="173"/>
      <c r="H78" s="174"/>
      <c r="I78" s="166"/>
      <c r="J78" s="142"/>
    </row>
    <row r="79" spans="3:10" s="3" customFormat="1" ht="12.75">
      <c r="C79" s="4"/>
      <c r="D79" s="4"/>
      <c r="E79" s="4"/>
      <c r="F79" s="173"/>
      <c r="G79" s="173"/>
      <c r="H79" s="174"/>
      <c r="I79" s="166"/>
      <c r="J79" s="142"/>
    </row>
    <row r="80" spans="3:10" s="3" customFormat="1" ht="12.75">
      <c r="C80" s="4"/>
      <c r="D80" s="4"/>
      <c r="E80" s="4"/>
      <c r="F80" s="173"/>
      <c r="G80" s="173"/>
      <c r="H80" s="174"/>
      <c r="I80" s="166"/>
      <c r="J80" s="142"/>
    </row>
    <row r="81" spans="3:10" s="3" customFormat="1" ht="12.75">
      <c r="C81" s="4"/>
      <c r="D81" s="4"/>
      <c r="E81" s="4"/>
      <c r="F81" s="173"/>
      <c r="G81" s="173"/>
      <c r="H81" s="174"/>
      <c r="I81" s="166"/>
      <c r="J81" s="142"/>
    </row>
    <row r="82" spans="3:10" s="3" customFormat="1" ht="12.75">
      <c r="C82" s="4"/>
      <c r="D82" s="4"/>
      <c r="E82" s="4"/>
      <c r="F82" s="173"/>
      <c r="G82" s="173"/>
      <c r="H82" s="174"/>
      <c r="I82" s="166"/>
      <c r="J82" s="142"/>
    </row>
    <row r="83" spans="3:10" s="3" customFormat="1" ht="12.75">
      <c r="C83" s="4"/>
      <c r="D83" s="4"/>
      <c r="E83" s="4"/>
      <c r="F83" s="173"/>
      <c r="G83" s="173"/>
      <c r="H83" s="174"/>
      <c r="I83" s="166"/>
      <c r="J83" s="142"/>
    </row>
  </sheetData>
  <sheetProtection/>
  <mergeCells count="8">
    <mergeCell ref="H3:H4"/>
    <mergeCell ref="A33:D33"/>
    <mergeCell ref="A8:D8"/>
    <mergeCell ref="A12:D12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80" customWidth="1"/>
  </cols>
  <sheetData>
    <row r="1" spans="3:8" s="3" customFormat="1" ht="12.75">
      <c r="C1" s="4"/>
      <c r="D1" s="4"/>
      <c r="E1" s="4"/>
      <c r="F1" s="4"/>
      <c r="G1" s="4"/>
      <c r="H1" s="180"/>
    </row>
    <row r="2" spans="1:8" s="3" customFormat="1" ht="18">
      <c r="A2" s="172" t="s">
        <v>0</v>
      </c>
      <c r="C2" s="4"/>
      <c r="D2" s="4"/>
      <c r="E2" s="4"/>
      <c r="F2" s="4"/>
      <c r="G2" s="4"/>
      <c r="H2" s="181"/>
    </row>
    <row r="3" spans="1:8" s="3" customFormat="1" ht="12.75">
      <c r="A3" s="306" t="s">
        <v>406</v>
      </c>
      <c r="B3" s="307" t="s">
        <v>407</v>
      </c>
      <c r="C3" s="308" t="s">
        <v>408</v>
      </c>
      <c r="D3" s="308"/>
      <c r="E3" s="309" t="s">
        <v>411</v>
      </c>
      <c r="F3" s="140" t="s">
        <v>290</v>
      </c>
      <c r="G3" s="140" t="s">
        <v>292</v>
      </c>
      <c r="H3" s="305" t="s">
        <v>681</v>
      </c>
    </row>
    <row r="4" spans="1:8" s="3" customFormat="1" ht="12.75">
      <c r="A4" s="306"/>
      <c r="B4" s="307"/>
      <c r="C4" s="140" t="s">
        <v>409</v>
      </c>
      <c r="D4" s="140" t="s">
        <v>410</v>
      </c>
      <c r="E4" s="309"/>
      <c r="F4" s="140" t="s">
        <v>291</v>
      </c>
      <c r="G4" s="140" t="s">
        <v>291</v>
      </c>
      <c r="H4" s="305"/>
    </row>
    <row r="5" spans="1:8" s="3" customFormat="1" ht="12.75">
      <c r="A5" s="14" t="s">
        <v>384</v>
      </c>
      <c r="B5" s="14" t="s">
        <v>319</v>
      </c>
      <c r="C5" s="13">
        <v>114.498</v>
      </c>
      <c r="D5" s="13">
        <v>137.244</v>
      </c>
      <c r="E5" s="13">
        <f>D5-C5</f>
        <v>22.745999999999995</v>
      </c>
      <c r="F5" s="140"/>
      <c r="G5" s="140"/>
      <c r="H5" s="131">
        <v>110700</v>
      </c>
    </row>
    <row r="6" spans="1:8" s="3" customFormat="1" ht="12.75">
      <c r="A6" s="14" t="s">
        <v>378</v>
      </c>
      <c r="B6" s="14" t="s">
        <v>320</v>
      </c>
      <c r="C6" s="13">
        <v>33.945</v>
      </c>
      <c r="D6" s="13">
        <v>52.268</v>
      </c>
      <c r="E6" s="13">
        <f>D6-C6</f>
        <v>18.323</v>
      </c>
      <c r="F6" s="140"/>
      <c r="G6" s="140"/>
      <c r="H6" s="131">
        <v>72600</v>
      </c>
    </row>
    <row r="7" spans="1:8" s="3" customFormat="1" ht="12.75">
      <c r="A7" s="296" t="s">
        <v>369</v>
      </c>
      <c r="B7" s="296"/>
      <c r="C7" s="296"/>
      <c r="D7" s="296"/>
      <c r="E7" s="15">
        <f>SUM(E5:E6)</f>
        <v>41.068999999999996</v>
      </c>
      <c r="F7" s="15">
        <f>SUM(F5:F6)</f>
        <v>0</v>
      </c>
      <c r="G7" s="15">
        <f>SUM(G5:G6)</f>
        <v>0</v>
      </c>
      <c r="H7" s="176">
        <f>SUM(H5:H6)</f>
        <v>183300</v>
      </c>
    </row>
    <row r="8" spans="1:8" s="3" customFormat="1" ht="12.75">
      <c r="A8" s="14" t="s">
        <v>324</v>
      </c>
      <c r="B8" s="14" t="s">
        <v>325</v>
      </c>
      <c r="C8" s="13">
        <v>0</v>
      </c>
      <c r="D8" s="13">
        <v>14.439</v>
      </c>
      <c r="E8" s="13">
        <f>D8-C8</f>
        <v>14.439</v>
      </c>
      <c r="F8" s="13">
        <v>4.558</v>
      </c>
      <c r="G8" s="17">
        <f>E8-F8</f>
        <v>9.881</v>
      </c>
      <c r="H8" s="131">
        <v>64200</v>
      </c>
    </row>
    <row r="9" spans="1:8" s="3" customFormat="1" ht="12.75">
      <c r="A9" s="14" t="s">
        <v>467</v>
      </c>
      <c r="B9" s="14" t="s">
        <v>326</v>
      </c>
      <c r="C9" s="13">
        <v>7.901</v>
      </c>
      <c r="D9" s="13">
        <v>20.523</v>
      </c>
      <c r="E9" s="13">
        <f>D9-C9</f>
        <v>12.622</v>
      </c>
      <c r="F9" s="13">
        <v>3.137</v>
      </c>
      <c r="G9" s="17">
        <f>E9-F9</f>
        <v>9.485</v>
      </c>
      <c r="H9" s="131">
        <v>61800</v>
      </c>
    </row>
    <row r="10" spans="1:8" s="3" customFormat="1" ht="12.75">
      <c r="A10" s="14" t="s">
        <v>187</v>
      </c>
      <c r="B10" s="14" t="s">
        <v>327</v>
      </c>
      <c r="C10" s="13">
        <v>27.831</v>
      </c>
      <c r="D10" s="13">
        <v>46.472</v>
      </c>
      <c r="E10" s="13">
        <f>D10-C10</f>
        <v>18.641000000000002</v>
      </c>
      <c r="F10" s="13">
        <v>9.735</v>
      </c>
      <c r="G10" s="17">
        <f>E10-F10</f>
        <v>8.906000000000002</v>
      </c>
      <c r="H10" s="131">
        <v>61200</v>
      </c>
    </row>
    <row r="11" spans="1:8" s="3" customFormat="1" ht="12.75">
      <c r="A11" s="14" t="s">
        <v>413</v>
      </c>
      <c r="B11" s="14" t="s">
        <v>328</v>
      </c>
      <c r="C11" s="13">
        <v>38.512</v>
      </c>
      <c r="D11" s="13">
        <v>42.954</v>
      </c>
      <c r="E11" s="13">
        <f>D11-C11</f>
        <v>4.442</v>
      </c>
      <c r="F11" s="13">
        <v>0.057</v>
      </c>
      <c r="G11" s="17">
        <f>E11-F11</f>
        <v>4.385</v>
      </c>
      <c r="H11" s="131">
        <v>27600</v>
      </c>
    </row>
    <row r="12" spans="1:8" s="3" customFormat="1" ht="12.75">
      <c r="A12" s="296" t="s">
        <v>15</v>
      </c>
      <c r="B12" s="296"/>
      <c r="C12" s="296"/>
      <c r="D12" s="296"/>
      <c r="E12" s="15">
        <f>SUM(E8:E11)</f>
        <v>50.144</v>
      </c>
      <c r="F12" s="15">
        <f>SUM(F8:F11)</f>
        <v>17.487</v>
      </c>
      <c r="G12" s="15">
        <f>SUM(G8:G11)</f>
        <v>32.657000000000004</v>
      </c>
      <c r="H12" s="176">
        <f>SUM(H8:H11)</f>
        <v>214800</v>
      </c>
    </row>
    <row r="13" spans="1:8" s="3" customFormat="1" ht="12.75">
      <c r="A13" s="14" t="s">
        <v>351</v>
      </c>
      <c r="B13" s="14" t="s">
        <v>352</v>
      </c>
      <c r="C13" s="13">
        <v>0</v>
      </c>
      <c r="D13" s="13">
        <v>2.879</v>
      </c>
      <c r="E13" s="5">
        <f aca="true" t="shared" si="0" ref="E13:E29">D13-C13</f>
        <v>2.879</v>
      </c>
      <c r="F13" s="5">
        <v>0.696</v>
      </c>
      <c r="G13" s="17">
        <f aca="true" t="shared" si="1" ref="G13:G29">E13-F13</f>
        <v>2.183</v>
      </c>
      <c r="H13" s="267">
        <v>17800</v>
      </c>
    </row>
    <row r="14" spans="1:8" s="3" customFormat="1" ht="12.75">
      <c r="A14" s="14" t="s">
        <v>353</v>
      </c>
      <c r="B14" s="14" t="s">
        <v>354</v>
      </c>
      <c r="C14" s="13">
        <v>0</v>
      </c>
      <c r="D14" s="13">
        <v>0.703</v>
      </c>
      <c r="E14" s="5">
        <f t="shared" si="0"/>
        <v>0.703</v>
      </c>
      <c r="F14" s="5">
        <v>0</v>
      </c>
      <c r="G14" s="17">
        <f t="shared" si="1"/>
        <v>0.703</v>
      </c>
      <c r="H14" s="267">
        <v>4600</v>
      </c>
    </row>
    <row r="15" spans="1:8" s="3" customFormat="1" ht="12.75">
      <c r="A15" s="14" t="s">
        <v>355</v>
      </c>
      <c r="B15" s="14" t="s">
        <v>356</v>
      </c>
      <c r="C15" s="13">
        <v>0</v>
      </c>
      <c r="D15" s="13">
        <v>1.67</v>
      </c>
      <c r="E15" s="5">
        <f t="shared" si="0"/>
        <v>1.67</v>
      </c>
      <c r="F15" s="5">
        <v>0.354</v>
      </c>
      <c r="G15" s="17">
        <f t="shared" si="1"/>
        <v>1.3159999999999998</v>
      </c>
      <c r="H15" s="267">
        <v>9000</v>
      </c>
    </row>
    <row r="16" spans="1:8" s="3" customFormat="1" ht="12.75">
      <c r="A16" s="14" t="s">
        <v>506</v>
      </c>
      <c r="B16" s="14" t="s">
        <v>50</v>
      </c>
      <c r="C16" s="13">
        <v>0.865</v>
      </c>
      <c r="D16" s="13">
        <v>4.376</v>
      </c>
      <c r="E16" s="13">
        <f t="shared" si="0"/>
        <v>3.511</v>
      </c>
      <c r="F16" s="13">
        <v>0.854</v>
      </c>
      <c r="G16" s="17">
        <f t="shared" si="1"/>
        <v>2.657</v>
      </c>
      <c r="H16" s="267">
        <v>18300</v>
      </c>
    </row>
    <row r="17" spans="1:8" s="3" customFormat="1" ht="12.75">
      <c r="A17" s="14" t="s">
        <v>329</v>
      </c>
      <c r="B17" s="14" t="s">
        <v>330</v>
      </c>
      <c r="C17" s="13">
        <v>0</v>
      </c>
      <c r="D17" s="13">
        <v>2.044</v>
      </c>
      <c r="E17" s="5">
        <f t="shared" si="0"/>
        <v>2.044</v>
      </c>
      <c r="F17" s="5">
        <v>1.293</v>
      </c>
      <c r="G17" s="17">
        <f t="shared" si="1"/>
        <v>0.7510000000000001</v>
      </c>
      <c r="H17" s="267">
        <v>6300</v>
      </c>
    </row>
    <row r="18" spans="1:8" s="3" customFormat="1" ht="12.75">
      <c r="A18" s="14" t="s">
        <v>331</v>
      </c>
      <c r="B18" s="14" t="s">
        <v>332</v>
      </c>
      <c r="C18" s="13">
        <v>0</v>
      </c>
      <c r="D18" s="13">
        <v>4.005</v>
      </c>
      <c r="E18" s="13">
        <f t="shared" si="0"/>
        <v>4.005</v>
      </c>
      <c r="F18" s="13">
        <v>1.062</v>
      </c>
      <c r="G18" s="17">
        <f t="shared" si="1"/>
        <v>2.9429999999999996</v>
      </c>
      <c r="H18" s="203">
        <v>21800</v>
      </c>
    </row>
    <row r="19" spans="1:8" s="3" customFormat="1" ht="12.75">
      <c r="A19" s="14" t="s">
        <v>333</v>
      </c>
      <c r="B19" s="14" t="s">
        <v>334</v>
      </c>
      <c r="C19" s="13">
        <v>0</v>
      </c>
      <c r="D19" s="13">
        <v>2.06</v>
      </c>
      <c r="E19" s="13">
        <f t="shared" si="0"/>
        <v>2.06</v>
      </c>
      <c r="F19" s="13">
        <v>1.053</v>
      </c>
      <c r="G19" s="17">
        <f t="shared" si="1"/>
        <v>1.0070000000000001</v>
      </c>
      <c r="H19" s="203">
        <v>11100</v>
      </c>
    </row>
    <row r="20" spans="1:8" s="3" customFormat="1" ht="12.75">
      <c r="A20" s="14" t="s">
        <v>335</v>
      </c>
      <c r="B20" s="14" t="s">
        <v>336</v>
      </c>
      <c r="C20" s="13">
        <v>0</v>
      </c>
      <c r="D20" s="13">
        <v>2.31</v>
      </c>
      <c r="E20" s="13">
        <f t="shared" si="0"/>
        <v>2.31</v>
      </c>
      <c r="F20" s="13">
        <v>0.432</v>
      </c>
      <c r="G20" s="17">
        <f t="shared" si="1"/>
        <v>1.8780000000000001</v>
      </c>
      <c r="H20" s="203">
        <v>12800</v>
      </c>
    </row>
    <row r="21" spans="1:8" s="3" customFormat="1" ht="12.75">
      <c r="A21" s="14" t="s">
        <v>454</v>
      </c>
      <c r="B21" s="14" t="s">
        <v>337</v>
      </c>
      <c r="C21" s="13">
        <v>0</v>
      </c>
      <c r="D21" s="13">
        <v>4.366</v>
      </c>
      <c r="E21" s="13">
        <f t="shared" si="0"/>
        <v>4.366</v>
      </c>
      <c r="F21" s="13">
        <v>2.297</v>
      </c>
      <c r="G21" s="17">
        <f t="shared" si="1"/>
        <v>2.0689999999999995</v>
      </c>
      <c r="H21" s="267">
        <v>23500</v>
      </c>
    </row>
    <row r="22" spans="1:8" s="3" customFormat="1" ht="12.75">
      <c r="A22" s="14" t="s">
        <v>339</v>
      </c>
      <c r="B22" s="14" t="s">
        <v>340</v>
      </c>
      <c r="C22" s="13">
        <v>0</v>
      </c>
      <c r="D22" s="13">
        <v>3.133</v>
      </c>
      <c r="E22" s="13">
        <f t="shared" si="0"/>
        <v>3.133</v>
      </c>
      <c r="F22" s="13">
        <v>1.401</v>
      </c>
      <c r="G22" s="17">
        <f t="shared" si="1"/>
        <v>1.732</v>
      </c>
      <c r="H22" s="267">
        <v>15500</v>
      </c>
    </row>
    <row r="23" spans="1:8" s="3" customFormat="1" ht="12.75">
      <c r="A23" s="14" t="s">
        <v>456</v>
      </c>
      <c r="B23" s="14" t="s">
        <v>338</v>
      </c>
      <c r="C23" s="13">
        <v>1.543</v>
      </c>
      <c r="D23" s="13">
        <v>4.403</v>
      </c>
      <c r="E23" s="13">
        <f t="shared" si="0"/>
        <v>2.8599999999999994</v>
      </c>
      <c r="F23" s="13">
        <v>0.381</v>
      </c>
      <c r="G23" s="17">
        <f t="shared" si="1"/>
        <v>2.478999999999999</v>
      </c>
      <c r="H23" s="267">
        <v>17100</v>
      </c>
    </row>
    <row r="24" spans="1:8" s="3" customFormat="1" ht="12.75">
      <c r="A24" s="14" t="s">
        <v>349</v>
      </c>
      <c r="B24" s="14" t="s">
        <v>350</v>
      </c>
      <c r="C24" s="13">
        <v>0</v>
      </c>
      <c r="D24" s="13">
        <v>1.057</v>
      </c>
      <c r="E24" s="5">
        <f t="shared" si="0"/>
        <v>1.057</v>
      </c>
      <c r="F24" s="5">
        <v>0.022</v>
      </c>
      <c r="G24" s="17">
        <f t="shared" si="1"/>
        <v>1.035</v>
      </c>
      <c r="H24" s="267">
        <v>5700</v>
      </c>
    </row>
    <row r="25" spans="1:8" s="3" customFormat="1" ht="12.75">
      <c r="A25" s="14" t="s">
        <v>342</v>
      </c>
      <c r="B25" s="14" t="s">
        <v>343</v>
      </c>
      <c r="C25" s="13">
        <v>0</v>
      </c>
      <c r="D25" s="13">
        <v>0.88</v>
      </c>
      <c r="E25" s="5">
        <f t="shared" si="0"/>
        <v>0.88</v>
      </c>
      <c r="F25" s="5">
        <v>0.88</v>
      </c>
      <c r="G25" s="17">
        <f t="shared" si="1"/>
        <v>0</v>
      </c>
      <c r="H25" s="267">
        <v>1000</v>
      </c>
    </row>
    <row r="26" spans="1:8" s="3" customFormat="1" ht="12.75">
      <c r="A26" s="14" t="s">
        <v>510</v>
      </c>
      <c r="B26" s="14" t="s">
        <v>341</v>
      </c>
      <c r="C26" s="13">
        <v>0</v>
      </c>
      <c r="D26" s="13">
        <v>5.304</v>
      </c>
      <c r="E26" s="5">
        <f t="shared" si="0"/>
        <v>5.304</v>
      </c>
      <c r="F26" s="5">
        <v>2.477</v>
      </c>
      <c r="G26" s="17">
        <f t="shared" si="1"/>
        <v>2.8270000000000004</v>
      </c>
      <c r="H26" s="267">
        <v>24300</v>
      </c>
    </row>
    <row r="27" spans="1:8" s="3" customFormat="1" ht="12.75">
      <c r="A27" s="14" t="s">
        <v>511</v>
      </c>
      <c r="B27" s="14" t="s">
        <v>347</v>
      </c>
      <c r="C27" s="13">
        <v>1.481</v>
      </c>
      <c r="D27" s="13">
        <v>3.828</v>
      </c>
      <c r="E27" s="5">
        <f t="shared" si="0"/>
        <v>2.3469999999999995</v>
      </c>
      <c r="F27" s="5">
        <v>0.788</v>
      </c>
      <c r="G27" s="17">
        <f t="shared" si="1"/>
        <v>1.5589999999999995</v>
      </c>
      <c r="H27" s="267">
        <v>17800</v>
      </c>
    </row>
    <row r="28" spans="1:8" s="3" customFormat="1" ht="12.75">
      <c r="A28" s="14" t="s">
        <v>512</v>
      </c>
      <c r="B28" s="14" t="s">
        <v>348</v>
      </c>
      <c r="C28" s="13">
        <v>0</v>
      </c>
      <c r="D28" s="13">
        <v>0.284</v>
      </c>
      <c r="E28" s="5">
        <f t="shared" si="0"/>
        <v>0.284</v>
      </c>
      <c r="F28" s="5">
        <v>0</v>
      </c>
      <c r="G28" s="17">
        <f t="shared" si="1"/>
        <v>0.284</v>
      </c>
      <c r="H28" s="267">
        <v>500</v>
      </c>
    </row>
    <row r="29" spans="1:8" s="3" customFormat="1" ht="12.75">
      <c r="A29" s="14" t="s">
        <v>344</v>
      </c>
      <c r="B29" s="14" t="s">
        <v>346</v>
      </c>
      <c r="C29" s="13">
        <v>0</v>
      </c>
      <c r="D29" s="13">
        <v>1.566</v>
      </c>
      <c r="E29" s="5">
        <f t="shared" si="0"/>
        <v>1.566</v>
      </c>
      <c r="F29" s="5">
        <v>0.283</v>
      </c>
      <c r="G29" s="17">
        <f t="shared" si="1"/>
        <v>1.2830000000000001</v>
      </c>
      <c r="H29" s="267">
        <v>8900</v>
      </c>
    </row>
    <row r="30" spans="1:8" s="3" customFormat="1" ht="12.75">
      <c r="A30" s="296" t="s">
        <v>49</v>
      </c>
      <c r="B30" s="296"/>
      <c r="C30" s="296"/>
      <c r="D30" s="296"/>
      <c r="E30" s="12">
        <f>SUM(E13:E29)</f>
        <v>40.979</v>
      </c>
      <c r="F30" s="12">
        <f>SUM(F13:F29)</f>
        <v>14.273000000000001</v>
      </c>
      <c r="G30" s="12">
        <f>SUM(G13:G29)</f>
        <v>26.706000000000003</v>
      </c>
      <c r="H30" s="176">
        <f>SUM(H13:H29)</f>
        <v>216000</v>
      </c>
    </row>
    <row r="31" spans="1:8" s="3" customFormat="1" ht="12.75">
      <c r="A31"/>
      <c r="B31"/>
      <c r="C31" s="2"/>
      <c r="D31" s="2"/>
      <c r="E31" s="2"/>
      <c r="F31" s="2"/>
      <c r="G31" s="2"/>
      <c r="H31" s="181"/>
    </row>
    <row r="32" spans="1:8" s="3" customFormat="1" ht="12.75">
      <c r="A32" s="169" t="s">
        <v>383</v>
      </c>
      <c r="B32" s="141"/>
      <c r="C32" s="24"/>
      <c r="D32" s="24"/>
      <c r="E32" s="8"/>
      <c r="F32" s="8"/>
      <c r="G32" s="8"/>
      <c r="H32" s="164">
        <f>SUM(H30,H12,H7)</f>
        <v>614100</v>
      </c>
    </row>
    <row r="33" spans="3:8" s="3" customFormat="1" ht="12.75">
      <c r="C33" s="4"/>
      <c r="D33" s="4"/>
      <c r="E33" s="4"/>
      <c r="F33" s="4"/>
      <c r="G33" s="4"/>
      <c r="H33" s="180"/>
    </row>
    <row r="34" spans="3:8" s="3" customFormat="1" ht="12.75">
      <c r="C34" s="4"/>
      <c r="D34" s="4"/>
      <c r="E34" s="4"/>
      <c r="F34" s="4"/>
      <c r="G34" s="4"/>
      <c r="H34" s="180"/>
    </row>
    <row r="35" spans="3:8" s="3" customFormat="1" ht="12.75">
      <c r="C35" s="4"/>
      <c r="D35" s="4"/>
      <c r="E35" s="4"/>
      <c r="F35" s="4"/>
      <c r="G35" s="4"/>
      <c r="H35" s="180"/>
    </row>
    <row r="36" spans="3:8" s="3" customFormat="1" ht="12.75">
      <c r="C36" s="4"/>
      <c r="D36" s="4"/>
      <c r="E36" s="4"/>
      <c r="F36" s="4"/>
      <c r="G36" s="4"/>
      <c r="H36" s="180"/>
    </row>
    <row r="37" spans="3:8" s="3" customFormat="1" ht="12.75">
      <c r="C37" s="4"/>
      <c r="D37" s="4"/>
      <c r="E37" s="4"/>
      <c r="F37" s="4"/>
      <c r="G37" s="4"/>
      <c r="H37" s="180"/>
    </row>
    <row r="38" spans="3:8" s="3" customFormat="1" ht="12.75">
      <c r="C38" s="4"/>
      <c r="D38" s="4"/>
      <c r="E38" s="4"/>
      <c r="F38" s="4"/>
      <c r="G38" s="4"/>
      <c r="H38" s="180"/>
    </row>
    <row r="39" spans="3:8" s="3" customFormat="1" ht="12.75">
      <c r="C39" s="4"/>
      <c r="D39" s="4"/>
      <c r="E39" s="4"/>
      <c r="F39" s="4"/>
      <c r="G39" s="4"/>
      <c r="H39" s="180"/>
    </row>
    <row r="40" spans="3:8" s="3" customFormat="1" ht="12.75">
      <c r="C40" s="4"/>
      <c r="D40" s="4"/>
      <c r="E40" s="4"/>
      <c r="F40" s="4"/>
      <c r="G40" s="4"/>
      <c r="H40" s="180"/>
    </row>
    <row r="41" spans="3:8" s="3" customFormat="1" ht="12.75">
      <c r="C41" s="4"/>
      <c r="D41" s="4"/>
      <c r="E41" s="4"/>
      <c r="F41" s="4"/>
      <c r="G41" s="4"/>
      <c r="H41" s="180"/>
    </row>
    <row r="42" spans="3:8" s="3" customFormat="1" ht="12.75">
      <c r="C42" s="4"/>
      <c r="D42" s="4"/>
      <c r="E42" s="4"/>
      <c r="F42" s="4"/>
      <c r="G42" s="4"/>
      <c r="H42" s="180"/>
    </row>
    <row r="43" spans="3:8" s="3" customFormat="1" ht="12.75">
      <c r="C43" s="4"/>
      <c r="D43" s="4"/>
      <c r="E43" s="4"/>
      <c r="F43" s="4"/>
      <c r="G43" s="4"/>
      <c r="H43" s="180"/>
    </row>
    <row r="44" spans="3:8" s="3" customFormat="1" ht="12.75">
      <c r="C44" s="4"/>
      <c r="D44" s="4"/>
      <c r="E44" s="4"/>
      <c r="F44" s="4"/>
      <c r="G44" s="4"/>
      <c r="H44" s="180"/>
    </row>
    <row r="45" spans="3:8" s="3" customFormat="1" ht="12.75">
      <c r="C45" s="4"/>
      <c r="D45" s="4"/>
      <c r="E45" s="4"/>
      <c r="F45" s="4"/>
      <c r="G45" s="4"/>
      <c r="H45" s="180"/>
    </row>
    <row r="46" spans="3:8" s="3" customFormat="1" ht="12.75">
      <c r="C46" s="4"/>
      <c r="D46" s="4"/>
      <c r="E46" s="4"/>
      <c r="F46" s="4"/>
      <c r="G46" s="4"/>
      <c r="H46" s="180"/>
    </row>
    <row r="47" spans="3:8" s="3" customFormat="1" ht="12.75">
      <c r="C47" s="4"/>
      <c r="D47" s="4"/>
      <c r="E47" s="4"/>
      <c r="F47" s="4"/>
      <c r="G47" s="4"/>
      <c r="H47" s="180"/>
    </row>
    <row r="48" spans="3:8" s="3" customFormat="1" ht="12.75">
      <c r="C48" s="4"/>
      <c r="D48" s="4"/>
      <c r="E48" s="4"/>
      <c r="F48" s="4"/>
      <c r="G48" s="4"/>
      <c r="H48" s="180"/>
    </row>
    <row r="49" spans="3:8" s="3" customFormat="1" ht="12.75">
      <c r="C49" s="4"/>
      <c r="D49" s="4"/>
      <c r="E49" s="4"/>
      <c r="F49" s="4"/>
      <c r="G49" s="4"/>
      <c r="H49" s="180"/>
    </row>
    <row r="50" spans="3:8" s="3" customFormat="1" ht="12.75">
      <c r="C50" s="4"/>
      <c r="D50" s="4"/>
      <c r="E50" s="4"/>
      <c r="F50" s="4"/>
      <c r="G50" s="4"/>
      <c r="H50" s="180"/>
    </row>
    <row r="51" spans="3:8" s="3" customFormat="1" ht="12.75">
      <c r="C51" s="4"/>
      <c r="D51" s="4"/>
      <c r="E51" s="4"/>
      <c r="F51" s="4"/>
      <c r="G51" s="4"/>
      <c r="H51" s="180"/>
    </row>
    <row r="52" spans="3:8" s="3" customFormat="1" ht="12.75">
      <c r="C52" s="4"/>
      <c r="D52" s="4"/>
      <c r="E52" s="4"/>
      <c r="F52" s="4"/>
      <c r="G52" s="4"/>
      <c r="H52" s="180"/>
    </row>
    <row r="53" spans="3:8" s="3" customFormat="1" ht="12.75">
      <c r="C53" s="4"/>
      <c r="D53" s="4"/>
      <c r="E53" s="4"/>
      <c r="F53" s="4"/>
      <c r="G53" s="4"/>
      <c r="H53" s="180"/>
    </row>
    <row r="54" spans="3:8" s="3" customFormat="1" ht="12.75">
      <c r="C54" s="4"/>
      <c r="D54" s="4"/>
      <c r="E54" s="4"/>
      <c r="F54" s="4"/>
      <c r="G54" s="4"/>
      <c r="H54" s="180"/>
    </row>
    <row r="55" spans="3:8" s="3" customFormat="1" ht="12.75">
      <c r="C55" s="4"/>
      <c r="D55" s="4"/>
      <c r="E55" s="4"/>
      <c r="F55" s="4"/>
      <c r="G55" s="4"/>
      <c r="H55" s="180"/>
    </row>
    <row r="56" spans="3:8" s="3" customFormat="1" ht="12.75">
      <c r="C56" s="4"/>
      <c r="D56" s="4"/>
      <c r="E56" s="4"/>
      <c r="F56" s="4"/>
      <c r="G56" s="4"/>
      <c r="H56" s="180"/>
    </row>
    <row r="57" spans="3:8" s="3" customFormat="1" ht="12.75">
      <c r="C57" s="4"/>
      <c r="D57" s="4"/>
      <c r="E57" s="4"/>
      <c r="F57" s="4"/>
      <c r="G57" s="4"/>
      <c r="H57" s="180"/>
    </row>
    <row r="58" spans="3:8" s="3" customFormat="1" ht="12.75">
      <c r="C58" s="4"/>
      <c r="D58" s="4"/>
      <c r="E58" s="4"/>
      <c r="F58" s="4"/>
      <c r="G58" s="4"/>
      <c r="H58" s="180"/>
    </row>
  </sheetData>
  <sheetProtection/>
  <mergeCells count="8">
    <mergeCell ref="A30:D30"/>
    <mergeCell ref="H3:H4"/>
    <mergeCell ref="A7:D7"/>
    <mergeCell ref="A12:D12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ZAHALKA</dc:creator>
  <cp:keywords/>
  <dc:description/>
  <cp:lastModifiedBy>Filipkova</cp:lastModifiedBy>
  <cp:lastPrinted>2014-05-22T11:35:04Z</cp:lastPrinted>
  <dcterms:created xsi:type="dcterms:W3CDTF">2007-03-29T06:48:43Z</dcterms:created>
  <dcterms:modified xsi:type="dcterms:W3CDTF">2014-08-14T09:59:35Z</dcterms:modified>
  <cp:category/>
  <cp:version/>
  <cp:contentType/>
  <cp:contentStatus/>
</cp:coreProperties>
</file>