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01.2 - Přeložka vodo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301.2 - Přeložka vodov...'!$C$86:$K$341</definedName>
    <definedName name="_xlnm.Print_Area" localSheetId="1">'SO 301.2 - Přeložka vodov...'!$C$4:$J$39,'SO 301.2 - Přeložka vodov...'!$C$45:$J$68,'SO 301.2 - Přeložka vodov...'!$C$74:$K$341</definedName>
    <definedName name="_xlnm.Print_Titles" localSheetId="1">'SO 301.2 - Přeložka vodov...'!$86:$86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27"/>
  <c r="BH327"/>
  <c r="BG327"/>
  <c r="BF327"/>
  <c r="T327"/>
  <c r="T326"/>
  <c r="R327"/>
  <c r="R326"/>
  <c r="P327"/>
  <c r="P326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T310"/>
  <c r="R311"/>
  <c r="R310"/>
  <c r="P311"/>
  <c r="P310"/>
  <c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16"/>
  <c r="BH116"/>
  <c r="BG116"/>
  <c r="BF116"/>
  <c r="T116"/>
  <c r="R116"/>
  <c r="P116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77"/>
  <c i="1" r="L50"/>
  <c r="AM50"/>
  <c r="AM49"/>
  <c r="L49"/>
  <c r="AM47"/>
  <c r="L47"/>
  <c r="L45"/>
  <c r="L44"/>
  <c i="2" r="J316"/>
  <c r="BK296"/>
  <c r="BK287"/>
  <c r="BK275"/>
  <c r="J265"/>
  <c r="BK255"/>
  <c r="J246"/>
  <c r="J233"/>
  <c r="J218"/>
  <c r="J201"/>
  <c r="J187"/>
  <c r="J166"/>
  <c r="J141"/>
  <c r="BK126"/>
  <c r="J98"/>
  <c r="J323"/>
  <c r="BK307"/>
  <c r="J298"/>
  <c r="J284"/>
  <c r="BK272"/>
  <c r="J263"/>
  <c r="J253"/>
  <c r="J238"/>
  <c r="BK225"/>
  <c r="J213"/>
  <c r="J198"/>
  <c r="BK179"/>
  <c r="J155"/>
  <c r="J133"/>
  <c r="J116"/>
  <c r="BK323"/>
  <c r="J307"/>
  <c r="J296"/>
  <c r="BK284"/>
  <c r="J272"/>
  <c r="BK263"/>
  <c r="BK253"/>
  <c r="J236"/>
  <c r="BK221"/>
  <c r="BK203"/>
  <c r="J192"/>
  <c r="J169"/>
  <c r="J144"/>
  <c r="J130"/>
  <c r="J103"/>
  <c r="J327"/>
  <c r="J311"/>
  <c r="BK298"/>
  <c r="J287"/>
  <c r="J275"/>
  <c r="BK265"/>
  <c r="J250"/>
  <c r="BK246"/>
  <c r="BK223"/>
  <c r="BK210"/>
  <c r="BK195"/>
  <c r="J175"/>
  <c r="BK144"/>
  <c r="J126"/>
  <c r="BK103"/>
  <c r="J90"/>
  <c r="BK321"/>
  <c r="J303"/>
  <c r="BK293"/>
  <c r="BK282"/>
  <c r="BK270"/>
  <c r="J260"/>
  <c r="BK250"/>
  <c r="BK238"/>
  <c r="J223"/>
  <c r="J210"/>
  <c r="J195"/>
  <c r="BK175"/>
  <c r="BK155"/>
  <c r="BK133"/>
  <c r="BK111"/>
  <c r="BK327"/>
  <c r="BK316"/>
  <c r="J301"/>
  <c r="BK290"/>
  <c r="J277"/>
  <c r="J267"/>
  <c r="BK258"/>
  <c r="J248"/>
  <c r="BK236"/>
  <c r="J221"/>
  <c r="J203"/>
  <c r="BK192"/>
  <c r="BK169"/>
  <c r="BK141"/>
  <c r="BK130"/>
  <c r="BK98"/>
  <c r="BK311"/>
  <c r="BK301"/>
  <c r="J290"/>
  <c r="BK277"/>
  <c r="BK267"/>
  <c r="J258"/>
  <c r="BK248"/>
  <c r="J225"/>
  <c r="BK213"/>
  <c r="BK198"/>
  <c r="J179"/>
  <c r="J158"/>
  <c r="J138"/>
  <c r="BK116"/>
  <c r="BK90"/>
  <c r="J321"/>
  <c r="BK303"/>
  <c r="J293"/>
  <c r="J282"/>
  <c r="J270"/>
  <c r="BK260"/>
  <c r="J255"/>
  <c r="BK233"/>
  <c r="BK218"/>
  <c r="BK201"/>
  <c r="BK187"/>
  <c r="BK166"/>
  <c r="BK158"/>
  <c r="BK138"/>
  <c r="J111"/>
  <c i="1" r="AS54"/>
  <c i="2" l="1" r="BK89"/>
  <c r="R89"/>
  <c r="BK174"/>
  <c r="J174"/>
  <c r="J62"/>
  <c r="R174"/>
  <c r="BK191"/>
  <c r="J191"/>
  <c r="J63"/>
  <c r="R191"/>
  <c r="BK315"/>
  <c r="J315"/>
  <c r="J66"/>
  <c r="R315"/>
  <c r="R314"/>
  <c r="P89"/>
  <c r="T89"/>
  <c r="P174"/>
  <c r="T174"/>
  <c r="P191"/>
  <c r="T191"/>
  <c r="P315"/>
  <c r="P314"/>
  <c r="T315"/>
  <c r="T314"/>
  <c r="BK310"/>
  <c r="J310"/>
  <c r="J64"/>
  <c r="BK326"/>
  <c r="J326"/>
  <c r="J67"/>
  <c r="E48"/>
  <c r="J55"/>
  <c r="F84"/>
  <c r="BE98"/>
  <c r="BE111"/>
  <c r="BE126"/>
  <c r="BE133"/>
  <c r="BE138"/>
  <c r="BE141"/>
  <c r="BE155"/>
  <c r="BE158"/>
  <c r="BE169"/>
  <c r="BE175"/>
  <c r="BE179"/>
  <c r="BE187"/>
  <c r="BE198"/>
  <c r="BE203"/>
  <c r="BE213"/>
  <c r="BE221"/>
  <c r="BE223"/>
  <c r="BE225"/>
  <c r="BE233"/>
  <c r="BE238"/>
  <c r="BE248"/>
  <c r="BE255"/>
  <c r="BE258"/>
  <c r="BE263"/>
  <c r="BE270"/>
  <c r="BE277"/>
  <c r="BE284"/>
  <c r="BE301"/>
  <c r="BE303"/>
  <c r="BE307"/>
  <c r="BE323"/>
  <c r="BE327"/>
  <c r="J52"/>
  <c r="BE90"/>
  <c r="BE103"/>
  <c r="BE116"/>
  <c r="BE130"/>
  <c r="BE144"/>
  <c r="BE166"/>
  <c r="BE192"/>
  <c r="BE195"/>
  <c r="BE201"/>
  <c r="BE210"/>
  <c r="BE218"/>
  <c r="BE236"/>
  <c r="BE246"/>
  <c r="BE250"/>
  <c r="BE253"/>
  <c r="BE260"/>
  <c r="BE265"/>
  <c r="BE267"/>
  <c r="BE272"/>
  <c r="BE275"/>
  <c r="BE282"/>
  <c r="BE287"/>
  <c r="BE290"/>
  <c r="BE293"/>
  <c r="BE296"/>
  <c r="BE298"/>
  <c r="BE311"/>
  <c r="BE316"/>
  <c r="BE321"/>
  <c r="F34"/>
  <c i="1" r="BA55"/>
  <c r="BA54"/>
  <c r="W30"/>
  <c i="2" r="F37"/>
  <c i="1" r="BD55"/>
  <c r="BD54"/>
  <c r="W33"/>
  <c i="2" r="F35"/>
  <c i="1" r="BB55"/>
  <c r="BB54"/>
  <c r="W31"/>
  <c i="2" r="J34"/>
  <c i="1" r="AW55"/>
  <c i="2" r="F36"/>
  <c i="1" r="BC55"/>
  <c r="BC54"/>
  <c r="W32"/>
  <c i="2" l="1" r="P88"/>
  <c r="P87"/>
  <c i="1" r="AU55"/>
  <c i="2" r="R88"/>
  <c r="R87"/>
  <c r="T88"/>
  <c r="T87"/>
  <c r="BK88"/>
  <c r="J88"/>
  <c r="J60"/>
  <c r="J89"/>
  <c r="J61"/>
  <c r="BK314"/>
  <c r="J314"/>
  <c r="J65"/>
  <c i="1" r="AU54"/>
  <c i="2" r="J33"/>
  <c i="1" r="AV55"/>
  <c r="AT55"/>
  <c r="AY54"/>
  <c r="AW54"/>
  <c r="AK30"/>
  <c r="AX54"/>
  <c i="2" r="F33"/>
  <c i="1" r="AZ55"/>
  <c r="AZ54"/>
  <c r="AV54"/>
  <c r="AK29"/>
  <c i="2" l="1" r="BK87"/>
  <c r="J87"/>
  <c r="J30"/>
  <c i="1" r="AG55"/>
  <c r="AG54"/>
  <c r="AK26"/>
  <c r="AK35"/>
  <c r="W29"/>
  <c r="AT54"/>
  <c i="2" l="1" r="J39"/>
  <c r="J5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<sst xmlns="http://schemas.openxmlformats.org/spreadsheetml/2006/main">
  <si>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</si>
  <si>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</si>
  <si>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</si>
  <si>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</si>
  <si>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</si>
  <si>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{1897bbd2-a4c5-4051-a694-832c6d9888d7}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</si>
  <si>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</si>
  <si>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</si>
  <si>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</si>
  <si>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</si>
  <si>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</si>
  <si>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</si>
  <si>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</si>
  <si>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</si>
  <si>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</si>
  <si>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</si>
  <si>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</si>
  <si>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silnice II/343 Hlinsko, II.etapa km 24,600-25,054 - SO 301.2</t>
  </si>
  <si>
    <t>KSO:</t>
  </si>
  <si>
    <t/>
  </si>
  <si>
    <t>CC-CZ:</t>
  </si>
  <si>
    <t>Místo:</t>
  </si>
  <si>
    <t>k.ú.Hlinsko v Čechách a Blatno u Hlinska</t>
  </si>
  <si>
    <t>Datum:</t>
  </si>
  <si>
    <t>19. 12. 2023</t>
  </si>
  <si>
    <t>Zadavatel:</t>
  </si>
  <si>
    <t>IČ:</t>
  </si>
  <si>
    <t>SÚS Pardubického kraje</t>
  </si>
  <si>
    <t>DIČ:</t>
  </si>
  <si>
    <t>Uchazeč:</t>
  </si>
  <si>
    <t>Vyplň údaj</t>
  </si>
  <si>
    <t>Projektant:</t>
  </si>
  <si>
    <t>Ing.Tomáš Klikar, Hradec Králové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</si>
  <si>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</si>
  <si>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</si>
  <si>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</si>
  <si>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</si>
  <si>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</si>
  <si>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</si>
  <si>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</si>
  <si>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</si>
  <si>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</si>
  <si>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</si>
  <si>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</si>
  <si>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</si>
  <si>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</si>
  <si>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</si>
  <si>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</si>
  <si>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</si>
  <si>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</si>
  <si>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</si>
  <si>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</si>
  <si>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</si>
  <si>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</si>
  <si>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</si>
  <si>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</si>
  <si>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</si>
  <si>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</si>
  <si>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</si>
  <si>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</si>
  <si>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</si>
  <si>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</si>
  <si>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</si>
  <si>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</si>
  <si>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</si>
  <si>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</si>
  <si>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</si>
  <si>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</si>
  <si>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</si>
  <si>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</si>
  <si>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</si>
  <si>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</si>
  <si>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</si>
  <si>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</si>
  <si>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</si>
  <si>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</si>
  <si>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</si>
  <si>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301.2</t>
  </si>
  <si>
    <t>Přeložka vodovodu Hlinsko, Resslova ul.</t>
  </si>
  <si>
    <t>ING</t>
  </si>
  <si>
    <t>1</t>
  </si>
  <si>
    <t>{bbe71b4f-5143-4c59-bd39-229d3bd176d1}</t>
  </si>
  <si>
    <t>2</t>
  </si>
  <si>
    <t>KRYCÍ LIST SOUPISU PRACÍ</t>
  </si>
  <si>
    <t>Objekt:</t>
  </si>
  <si>
    <t>SO 301.2 - Přeložka vodovodu Hlinsko, Resslova ul.</t>
  </si>
  <si>
    <t>Vodovody a kanalizace Chrudim, a.s.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</si>
  <si>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</si>
  <si>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</si>
  <si>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</si>
  <si>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</si>
  <si>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</si>
  <si>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</si>
  <si>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</si>
  <si>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</si>
  <si>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</si>
  <si>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</si>
  <si>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</si>
  <si>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</si>
  <si>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</si>
  <si>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</si>
  <si>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</si>
  <si>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</si>
  <si>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</si>
  <si>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</si>
  <si>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</si>
  <si>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</si>
  <si>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</si>
  <si>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</si>
  <si>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</si>
  <si>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</si>
  <si>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</si>
  <si>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</si>
  <si>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</si>
  <si>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</si>
  <si>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</si>
  <si>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</si>
  <si>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</si>
  <si>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</si>
  <si>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</si>
  <si>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2023 02</t>
  </si>
  <si>
    <t>4</t>
  </si>
  <si>
    <t>1626345254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</si>
  <si>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</si>
  <si>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</si>
  <si>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Online PSC</t>
  </si>
  <si>
    <t>https://podminky.urs.cz/item/CS_URS_2023_02/119001405</t>
  </si>
  <si>
    <t>VV</t>
  </si>
  <si>
    <t xml:space="preserve">plynovod D63 mm - 1 x </t>
  </si>
  <si>
    <t>1*1,10</t>
  </si>
  <si>
    <t xml:space="preserve">plynovod DN32 - 2 x </t>
  </si>
  <si>
    <t>2*1,10</t>
  </si>
  <si>
    <t>Součet</t>
  </si>
  <si>
    <t>119001421</t>
  </si>
  <si>
    <t>Dočasné zajištění kabelů a kabelových tratí ze 3 volně ložených kabelů</t>
  </si>
  <si>
    <t>1183127707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</si>
  <si>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</si>
  <si>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</si>
  <si>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 xml:space="preserve">silové vedení - 1 x </t>
  </si>
  <si>
    <t>1*1,1</t>
  </si>
  <si>
    <t>3</t>
  </si>
  <si>
    <t>132254203</t>
  </si>
  <si>
    <t>Hloubení zapažených rýh š do 2000 mm v hornině třídy těžitelnosti I skupiny 3 objem do 100 m3</t>
  </si>
  <si>
    <t>m3</t>
  </si>
  <si>
    <t>1861525921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</si>
  <si>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</si>
  <si>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https://podminky.urs.cz/item/CS_URS_2023_02/132254203</t>
  </si>
  <si>
    <t>průměrná hloubka výkopu po odpočtu horních 500 mm = 1,0 m</t>
  </si>
  <si>
    <t>65,30*1,10*1,0</t>
  </si>
  <si>
    <t>odpočet stávajícího demontovaného potrubí LT DN100 - 40,0 m´</t>
  </si>
  <si>
    <t>-3,14*0,05*0,05*40,0</t>
  </si>
  <si>
    <t>132254204</t>
  </si>
  <si>
    <t>Hloubení zapažených rýh š do 2000 mm v hornině třídy těžitelnosti I skupiny 3 objem do 500 m3</t>
  </si>
  <si>
    <t>-1299724185</t>
  </si>
  <si>
    <t>Hloubení zapažených rýh šířky přes 800 do 2 000 mm strojně s urovnáním dna do předepsaného profilu a spádu v hornině třídy těžitelnosti I skupiny 3 přes 100 do 500 m3</t>
  </si>
  <si>
    <t>https://podminky.urs.cz/item/CS_URS_2023_02/132254204</t>
  </si>
  <si>
    <t>99,50*1,10*1,0</t>
  </si>
  <si>
    <t>5</t>
  </si>
  <si>
    <t>139001101</t>
  </si>
  <si>
    <t>Příplatek za ztížení vykopávky v blízkosti podzemního vedení</t>
  </si>
  <si>
    <t>1933013765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</si>
  <si>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</si>
  <si>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</si>
  <si>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1*1,10*1*1,0</t>
  </si>
  <si>
    <t>2*1,10*1*1,0</t>
  </si>
  <si>
    <t xml:space="preserve">sdělovací vedení - 1 x </t>
  </si>
  <si>
    <t>1*1,1*1*1,0</t>
  </si>
  <si>
    <t>6</t>
  </si>
  <si>
    <t>151101101</t>
  </si>
  <si>
    <t>Zřízení příložného pažení a rozepření stěn rýh hl do 2 m</t>
  </si>
  <si>
    <t>m2</t>
  </si>
  <si>
    <t>255317038</t>
  </si>
  <si>
    <t>Zřízení pažení a rozepření stěn rýh pro podzemní vedení příložné pro jakoukoliv mezerovitost, hloubky do 2 m</t>
  </si>
  <si>
    <t>https://podminky.urs.cz/item/CS_URS_2023_02/151101101</t>
  </si>
  <si>
    <t>99,50*1,50*2</t>
  </si>
  <si>
    <t>7</t>
  </si>
  <si>
    <t>151101111</t>
  </si>
  <si>
    <t>Odstranění příložného pažení a rozepření stěn rýh hl do 2 m</t>
  </si>
  <si>
    <t>-637218512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</si>
  <si>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</si>
  <si>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</si>
  <si>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8</t>
  </si>
  <si>
    <t>162651112</t>
  </si>
  <si>
    <t>Vodorovné přemístění přes 4 000 do 5000 m výkopku/sypaniny z horniny třídy těžitelnosti I skupiny 1 až 3</t>
  </si>
  <si>
    <t>2071409724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</si>
  <si>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</si>
  <si>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https://podminky.urs.cz/item/CS_URS_2023_02/162651112</t>
  </si>
  <si>
    <t>odvoz přebytečného výkopku na skládku s poplatkem</t>
  </si>
  <si>
    <t>109,45</t>
  </si>
  <si>
    <t>9</t>
  </si>
  <si>
    <t>17120123R</t>
  </si>
  <si>
    <t>Poplatek za uložení zeminy a kamení na recyklační skládce (skládkovné) kód odpadu 17 05 04</t>
  </si>
  <si>
    <t>t</t>
  </si>
  <si>
    <t>-1785137376</t>
  </si>
  <si>
    <t>Poplatek za uložení stavebního odpadu na recyklační skládce (skládkovné) zeminy a kamení zatříděného do Katalogu odpadů pod kódem 17 05 04</t>
  </si>
  <si>
    <t>109,45*1,6 'Přepočtené koeficientem množství</t>
  </si>
  <si>
    <t>10</t>
  </si>
  <si>
    <t>171251201</t>
  </si>
  <si>
    <t>Uložení sypaniny na skládky nebo meziskládky</t>
  </si>
  <si>
    <t>-275062199</t>
  </si>
  <si>
    <t>Uložení sypaniny na skládky nebo meziskládky bez hutnění s upravením uložené sypaniny do předepsaného tvaru</t>
  </si>
  <si>
    <t>https://podminky.urs.cz/item/CS_URS_2023_02/171251201</t>
  </si>
  <si>
    <t>11</t>
  </si>
  <si>
    <t>174151101</t>
  </si>
  <si>
    <t>Zásyp jam, šachet rýh nebo kolem objektů sypaninou se zhutněním</t>
  </si>
  <si>
    <t>-712386996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</si>
  <si>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</si>
  <si>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</si>
  <si>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celkem vytěženo:</t>
  </si>
  <si>
    <t>rýha</t>
  </si>
  <si>
    <t>odpočet:</t>
  </si>
  <si>
    <t>obsyp a podsyp potrubí</t>
  </si>
  <si>
    <t>-99,50*1,10*(0,11+0,3)</t>
  </si>
  <si>
    <t>-99,50*1,10*0,1</t>
  </si>
  <si>
    <t>12</t>
  </si>
  <si>
    <t>M</t>
  </si>
  <si>
    <t>58331200</t>
  </si>
  <si>
    <t>štěrkopísek netříděný</t>
  </si>
  <si>
    <t>1817405091</t>
  </si>
  <si>
    <t>53,63*1,85 'Přepočtené koeficientem množství</t>
  </si>
  <si>
    <t>13</t>
  </si>
  <si>
    <t>175151101</t>
  </si>
  <si>
    <t>Obsypání potrubí strojně sypaninou bez prohození, uloženou do 3 m</t>
  </si>
  <si>
    <t>161304808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</si>
  <si>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</si>
  <si>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</si>
  <si>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potrubí PE D110 mm</t>
  </si>
  <si>
    <t>99,50*1,1*(0,11+0,30)</t>
  </si>
  <si>
    <t>odpočet potrubí:</t>
  </si>
  <si>
    <t>-3,14*0,055*0,055*99,50</t>
  </si>
  <si>
    <t>14</t>
  </si>
  <si>
    <t>58337303</t>
  </si>
  <si>
    <t>štěrkopísek frakce 0/8</t>
  </si>
  <si>
    <t>-1570800788</t>
  </si>
  <si>
    <t>43,93*2 'Přepočtené koeficientem množství</t>
  </si>
  <si>
    <t>181912112</t>
  </si>
  <si>
    <t>Úprava pláně v hornině třídy těžitelnosti I skupiny 3 se zhutněním ručně</t>
  </si>
  <si>
    <t>2090357042</t>
  </si>
  <si>
    <t>Úprava pláně vyrovnáním výškových rozdílů ručně v hornině třídy těžitelnosti I skupiny 3 se zhutněním</t>
  </si>
  <si>
    <t>https://podminky.urs.cz/item/CS_URS_2023_02/181912112</t>
  </si>
  <si>
    <t>99,50*1,10</t>
  </si>
  <si>
    <t>Vodorovné konstrukce</t>
  </si>
  <si>
    <t>16</t>
  </si>
  <si>
    <t>451572111</t>
  </si>
  <si>
    <t>Lože pod potrubí otevřený výkop z kameniva drobného těženého</t>
  </si>
  <si>
    <t>-1720497508</t>
  </si>
  <si>
    <t>Lože pod potrubí, stoky a drobné objekty v otevřeném výkopu z kameniva drobného těženého 0 až 4 mm</t>
  </si>
  <si>
    <t>https://podminky.urs.cz/item/CS_URS_2023_02/451572111</t>
  </si>
  <si>
    <t>99,50*1,10*0,1</t>
  </si>
  <si>
    <t>17</t>
  </si>
  <si>
    <t>452313141</t>
  </si>
  <si>
    <t>Podkladní bloky z betonu prostého bez zvýšených nároků na prostředí tř. C 16/20 otevřený výkop</t>
  </si>
  <si>
    <t>184376136</t>
  </si>
  <si>
    <t>Podkladní a zajišťovací konstrukce z betonu prostého v otevřeném výkopu bez zvýšených nároků na prostředí bloky pro potrubí z betonu tř. C 16/20</t>
  </si>
  <si>
    <t>https://podminky.urs.cz/item/CS_URS_2023_02/452313141</t>
  </si>
  <si>
    <t>T-kus - 1 ks</t>
  </si>
  <si>
    <t>0,3*0,3*0,3</t>
  </si>
  <si>
    <t>patkové koleno PP80 - 1 ks</t>
  </si>
  <si>
    <t>18</t>
  </si>
  <si>
    <t>452353101</t>
  </si>
  <si>
    <t>Bednění podkladních bloků otevřený výkop</t>
  </si>
  <si>
    <t>255243464</t>
  </si>
  <si>
    <t>Bednění podkladních a zajišťovacích konstrukcí v otevřeném výkopu bloků pro potrubí</t>
  </si>
  <si>
    <t>https://podminky.urs.cz/item/CS_URS_2023_02/452353101</t>
  </si>
  <si>
    <t>0,3*0,3*4*2</t>
  </si>
  <si>
    <t>Trubní vedení</t>
  </si>
  <si>
    <t>19</t>
  </si>
  <si>
    <t>852241122</t>
  </si>
  <si>
    <t>Montáž potrubí z trub litinových tlakových přírubových normálních délek otevřený výkop DN 80</t>
  </si>
  <si>
    <t>kus</t>
  </si>
  <si>
    <t>1244883537</t>
  </si>
  <si>
    <t>Montáž potrubí z trub litinových tlakových přírubových normálních délek v otevřeném výkopu, kanálu nebo v šachtě DN 80</t>
  </si>
  <si>
    <t>https://podminky.urs.cz/item/CS_URS_2023_02/852241122</t>
  </si>
  <si>
    <t>20</t>
  </si>
  <si>
    <t>55253233</t>
  </si>
  <si>
    <t>tvarovka přírubová litinová vodovodní PN10/16 DN 80 dl 100mm</t>
  </si>
  <si>
    <t>-1558331474</t>
  </si>
  <si>
    <t>1*1,01 'Přepočtené koeficientem množství</t>
  </si>
  <si>
    <t>857242122</t>
  </si>
  <si>
    <t>Montáž litinových tvarovek jednoosých přírubových otevřený výkop DN 80</t>
  </si>
  <si>
    <t>-146689327</t>
  </si>
  <si>
    <t>Montáž litinových tvarovek na potrubí litinovém tlakovém jednoosých na potrubí z trub přírubových v otevřeném výkopu, kanálu nebo v šachtě DN 80</t>
  </si>
  <si>
    <t>https://podminky.urs.cz/item/CS_URS_2023_02/857242122</t>
  </si>
  <si>
    <t>22</t>
  </si>
  <si>
    <t>55254047</t>
  </si>
  <si>
    <t>koleno 90° s patkou přírubové litinové vodovodní N-kus PN10/40 DN 80</t>
  </si>
  <si>
    <t>-1357220283</t>
  </si>
  <si>
    <t>23</t>
  </si>
  <si>
    <t>871251211</t>
  </si>
  <si>
    <t>Montáž potrubí z PE100 SDR 11 otevřený výkop svařovaných elektrotvarovkou D 110 x 10,0 mm</t>
  </si>
  <si>
    <t>884888438</t>
  </si>
  <si>
    <t>Montáž vodovodního potrubí z plastů v otevřeném výkopu z polyetylenu PE 100 svařovaných elektrotvarovkou SDR 11/PN16 D 110 x 10,0 mm</t>
  </si>
  <si>
    <t>https://podminky.urs.cz/item/CS_URS_2023_02/871251211</t>
  </si>
  <si>
    <t>121,50</t>
  </si>
  <si>
    <t>odpočet potrubí vedeného na mostu:</t>
  </si>
  <si>
    <t>-22,0</t>
  </si>
  <si>
    <t>24</t>
  </si>
  <si>
    <t>28619272</t>
  </si>
  <si>
    <t>Trubka vodovodní PE RC Protect SDR 11 110x10,0 mm (typ 2 dle PAS 1075); 12 m</t>
  </si>
  <si>
    <t>-827462139</t>
  </si>
  <si>
    <t>99,5*1,015 'Přepočtené koeficientem množství</t>
  </si>
  <si>
    <t>25</t>
  </si>
  <si>
    <t>871251501</t>
  </si>
  <si>
    <t>Montáž potrubí předizolovaného plastového spojovaného elektrotvarovkami jednotrubkového d 110 vnějšího pláště DA 162-240 mm</t>
  </si>
  <si>
    <t>1001507217</t>
  </si>
  <si>
    <t>Montáž potrubí z trub plastových předizolovaných spojovaných elektrotvarovkami jednotrubkových PN 0,6-0,1 MPa, t = -20-40°C d 110, vnějšího pláště DA 162-240 mm</t>
  </si>
  <si>
    <t>https://podminky.urs.cz/item/CS_URS_2023_02/871251501</t>
  </si>
  <si>
    <t>potrubí vedeno na římse mostovky - výkres č.D.1.3.2.7 - Uložení potrubí na mostní konstrukci</t>
  </si>
  <si>
    <t>22,0</t>
  </si>
  <si>
    <t>26</t>
  </si>
  <si>
    <t>28636237</t>
  </si>
  <si>
    <t>trubka plastová Pe-Xa předizolovaná pro chladící a pitnou vodu, iz. mikrobuněčná PE-X pěna, plášť dvoustěnné HDPE, PN16, d 110/200</t>
  </si>
  <si>
    <t>459674799</t>
  </si>
  <si>
    <t>22*1,015 'Přepočtené koeficientem množství</t>
  </si>
  <si>
    <t>27</t>
  </si>
  <si>
    <t>8713000R1</t>
  </si>
  <si>
    <t>Přepojení vodovodních přípojek D32 mm - včetně výkopvých prací, obsypu, zásypu, podsypu, materiálu a montáže</t>
  </si>
  <si>
    <t>-594398486</t>
  </si>
  <si>
    <t>Přepojení vodovodních přípojek D32 m - včetně výkopvých prací, obsypu, zásypu, podsypu, materiálu a montáže</t>
  </si>
  <si>
    <t>28</t>
  </si>
  <si>
    <t>8714000R1</t>
  </si>
  <si>
    <t>Oplechování a odizolování vzdušníku na mostě - dodávka + montáž</t>
  </si>
  <si>
    <t>kpl</t>
  </si>
  <si>
    <t>-1169981587</t>
  </si>
  <si>
    <t>29</t>
  </si>
  <si>
    <t>8714000R2</t>
  </si>
  <si>
    <t>Uchycení potrubí na mostě á 1,0 m - dodávka + montáž včetně vyvrtání otvorů</t>
  </si>
  <si>
    <t>-203468753</t>
  </si>
  <si>
    <t>materiál:</t>
  </si>
  <si>
    <t xml:space="preserve">17 x </t>
  </si>
  <si>
    <t>závitová btyč AM16x1000 A4-70</t>
  </si>
  <si>
    <t>objímka MP-MRI 193,7 M16 nerez</t>
  </si>
  <si>
    <t>matice M16 DIN 934 A4-70</t>
  </si>
  <si>
    <t>30</t>
  </si>
  <si>
    <t>877241201</t>
  </si>
  <si>
    <t>Montáž oblouků svařovaných na tupo na vodovodním potrubí z PE trub d 90</t>
  </si>
  <si>
    <t>-1070390418</t>
  </si>
  <si>
    <t>Montáž tvarovek na vodovodním plastovém potrubí z polyetylenu PE 100 svařovaných na tupo SDR 11/PN16 oblouků nebo redukcí d 90</t>
  </si>
  <si>
    <t>https://podminky.urs.cz/item/CS_URS_2023_02/877241201</t>
  </si>
  <si>
    <t>31</t>
  </si>
  <si>
    <t>NCL.615418</t>
  </si>
  <si>
    <t>FRIALEN - EFL d90 / DN80, PE100, SDR11, integrovaný lemový nákružek s přírubou</t>
  </si>
  <si>
    <t>-2027948380</t>
  </si>
  <si>
    <t>32</t>
  </si>
  <si>
    <t>877251101</t>
  </si>
  <si>
    <t>Montáž elektrospojek na vodovodním potrubí z PE trub d 110</t>
  </si>
  <si>
    <t>-2058841621</t>
  </si>
  <si>
    <t>Montáž tvarovek na vodovodním plastovém potrubí z polyetylenu PE 100 elektrotvarovek SDR 11/PN16 spojek, oblouků nebo redukcí d 110</t>
  </si>
  <si>
    <t>https://podminky.urs.cz/item/CS_URS_2023_02/877251101</t>
  </si>
  <si>
    <t>elektrospojka DN100</t>
  </si>
  <si>
    <t>elektroredukce 100/80</t>
  </si>
  <si>
    <t>33</t>
  </si>
  <si>
    <t>28615975</t>
  </si>
  <si>
    <t>elektrospojka SDR11 PE 100 PN16 D 110mm</t>
  </si>
  <si>
    <t>191611719</t>
  </si>
  <si>
    <t>34</t>
  </si>
  <si>
    <t>28614978</t>
  </si>
  <si>
    <t>elektroredukce PE 100 PN16 D 110-90mm</t>
  </si>
  <si>
    <t>232987680</t>
  </si>
  <si>
    <t>35</t>
  </si>
  <si>
    <t>877251110</t>
  </si>
  <si>
    <t>Montáž elektrokolen 45° na vodovodním potrubí z PE trub d 110</t>
  </si>
  <si>
    <t>1556033845</t>
  </si>
  <si>
    <t>Montáž tvarovek na vodovodním plastovém potrubí z polyetylenu PE 100 elektrotvarovek SDR 11/PN16 kolen 45° d 110</t>
  </si>
  <si>
    <t>https://podminky.urs.cz/item/CS_URS_2023_02/877251110</t>
  </si>
  <si>
    <t>36</t>
  </si>
  <si>
    <t>28614949</t>
  </si>
  <si>
    <t>elektrokoleno 45° PE 100 PN16 D 110mm</t>
  </si>
  <si>
    <t>-154506509</t>
  </si>
  <si>
    <t>37</t>
  </si>
  <si>
    <t>877251113</t>
  </si>
  <si>
    <t>Montáž elektro T-kusů na vodovodním potrubí z PE trub d 110</t>
  </si>
  <si>
    <t>-197742722</t>
  </si>
  <si>
    <t>Montáž tvarovek na vodovodním plastovém potrubí z polyetylenu PE 100 elektrotvarovek SDR 11/PN16 T-kusů d 110</t>
  </si>
  <si>
    <t>https://podminky.urs.cz/item/CS_URS_2023_02/877251113</t>
  </si>
  <si>
    <t>38</t>
  </si>
  <si>
    <t>28614961</t>
  </si>
  <si>
    <t>elektrotvarovka T-kus rovnoramenný PE 100 PN16 D 110mm</t>
  </si>
  <si>
    <t>-324570392</t>
  </si>
  <si>
    <t>39</t>
  </si>
  <si>
    <t>891241112</t>
  </si>
  <si>
    <t>Montáž vodovodních šoupátek otevřený výkop DN 80</t>
  </si>
  <si>
    <t>1083182387</t>
  </si>
  <si>
    <t>Montáž vodovodních armatur na potrubí šoupátek nebo klapek uzavíracích v otevřeném výkopu nebo v šachtách s osazením zemní soupravy (bez poklopů) DN 80</t>
  </si>
  <si>
    <t>https://podminky.urs.cz/item/CS_URS_2023_02/891241112</t>
  </si>
  <si>
    <t>40</t>
  </si>
  <si>
    <t>42221116</t>
  </si>
  <si>
    <t>šoupátko s přírubami voda DN 80 PN16</t>
  </si>
  <si>
    <t>1562493206</t>
  </si>
  <si>
    <t>41</t>
  </si>
  <si>
    <t>950108000003</t>
  </si>
  <si>
    <t>SOUPRAVA ZEMNÍ TELESKOPICKÁ DN80 (1,3-1,8m)</t>
  </si>
  <si>
    <t>-1784270974</t>
  </si>
  <si>
    <t>42</t>
  </si>
  <si>
    <t>891247112</t>
  </si>
  <si>
    <t>Montáž hydrantů podzemních DN 80</t>
  </si>
  <si>
    <t>14644338</t>
  </si>
  <si>
    <t>Montáž vodovodních armatur na potrubí hydrantů podzemních (bez osazení poklopů) DN 80</t>
  </si>
  <si>
    <t>https://podminky.urs.cz/item/CS_URS_2023_02/891247112</t>
  </si>
  <si>
    <t>43</t>
  </si>
  <si>
    <t>42273590</t>
  </si>
  <si>
    <t>hydrant podzemní DN 80 PN 16 jednoduchý uzávěr krycí v 1250mm</t>
  </si>
  <si>
    <t>-81291388</t>
  </si>
  <si>
    <t>44</t>
  </si>
  <si>
    <t>891263321</t>
  </si>
  <si>
    <t>Montáž ventilů vodovodních odvzdušňovacích přírubových DN 100</t>
  </si>
  <si>
    <t>988248150</t>
  </si>
  <si>
    <t>Montáž vodovodních armatur na potrubí ventilů odvzdušňovacích nebo zavzdušňovacích mechanických a plovákových přírubových na venkovních řadech DN 100</t>
  </si>
  <si>
    <t>https://podminky.urs.cz/item/CS_URS_2023_02/891263321</t>
  </si>
  <si>
    <t>45</t>
  </si>
  <si>
    <t>42212309</t>
  </si>
  <si>
    <t>ventil odvzdušňovací/zavzdušňovací dvojstupňový PN 16, s pracovním ventilem DN 100</t>
  </si>
  <si>
    <t>-505417073</t>
  </si>
  <si>
    <t>46</t>
  </si>
  <si>
    <t>891269961</t>
  </si>
  <si>
    <t>Montáž potrubních spojek hrdlo/hrdlo na potrubí z jakýchkoli trub DN 100</t>
  </si>
  <si>
    <t>-1401327035</t>
  </si>
  <si>
    <t>Montáž opravných armatur na potrubí z trub litinových, ocelových nebo plastických hmot potrubních spojek hrdlo/hrdlo DN 100</t>
  </si>
  <si>
    <t>https://podminky.urs.cz/item/CS_URS_2023_02/891269961</t>
  </si>
  <si>
    <t>napojení na stávající PVC potrubí DN100</t>
  </si>
  <si>
    <t>47</t>
  </si>
  <si>
    <t>31951016</t>
  </si>
  <si>
    <t>potrubní spojka jištěná proti posuvu hrdlo-hrdlo DN 100</t>
  </si>
  <si>
    <t>1051133602</t>
  </si>
  <si>
    <t>48</t>
  </si>
  <si>
    <t>892271111</t>
  </si>
  <si>
    <t>Tlaková zkouška vodou potrubí DN 100 nebo 125</t>
  </si>
  <si>
    <t>1011743940</t>
  </si>
  <si>
    <t>Tlakové zkoušky vodou na potrubí DN 100 nebo 125</t>
  </si>
  <si>
    <t>https://podminky.urs.cz/item/CS_URS_2023_02/892271111</t>
  </si>
  <si>
    <t>49</t>
  </si>
  <si>
    <t>892273122</t>
  </si>
  <si>
    <t>Proplach a dezinfekce vodovodního potrubí DN od 80 do 125</t>
  </si>
  <si>
    <t>974284801</t>
  </si>
  <si>
    <t>https://podminky.urs.cz/item/CS_URS_2023_02/892273122</t>
  </si>
  <si>
    <t>50</t>
  </si>
  <si>
    <t>892372111</t>
  </si>
  <si>
    <t>Zabezpečení konců potrubí DN do 300 při tlakových zkouškách vodou</t>
  </si>
  <si>
    <t>-1107402241</t>
  </si>
  <si>
    <t>Tlakové zkoušky vodou zabezpečení konců potrubí při tlakových zkouškách DN do 300</t>
  </si>
  <si>
    <t>https://podminky.urs.cz/item/CS_URS_2023_02/892372111</t>
  </si>
  <si>
    <t>51</t>
  </si>
  <si>
    <t>899401112</t>
  </si>
  <si>
    <t>Osazení poklopů litinových šoupátkových</t>
  </si>
  <si>
    <t>1663473360</t>
  </si>
  <si>
    <t>https://podminky.urs.cz/item/CS_URS_2023_02/899401112</t>
  </si>
  <si>
    <t>52</t>
  </si>
  <si>
    <t>42291352</t>
  </si>
  <si>
    <t>poklop litinový šoupátkový pro zemní soupravy osazení do terénu a do vozovky</t>
  </si>
  <si>
    <t>2088594193</t>
  </si>
  <si>
    <t>53</t>
  </si>
  <si>
    <t>899401113</t>
  </si>
  <si>
    <t>Osazení poklopů litinových hydrantových</t>
  </si>
  <si>
    <t>-2097687213</t>
  </si>
  <si>
    <t>https://podminky.urs.cz/item/CS_URS_2023_02/899401113</t>
  </si>
  <si>
    <t>54</t>
  </si>
  <si>
    <t>42291452</t>
  </si>
  <si>
    <t>poklop litinový hydrantový DN 80</t>
  </si>
  <si>
    <t>-136034372</t>
  </si>
  <si>
    <t>55</t>
  </si>
  <si>
    <t>899721111</t>
  </si>
  <si>
    <t>Signalizační vodič DN do 150 mm na potrubí</t>
  </si>
  <si>
    <t>654499982</t>
  </si>
  <si>
    <t>Signalizační vodič na potrubí DN do 150 mm</t>
  </si>
  <si>
    <t>https://podminky.urs.cz/item/CS_URS_2023_02/899721111</t>
  </si>
  <si>
    <t>121,50-22,0</t>
  </si>
  <si>
    <t>56</t>
  </si>
  <si>
    <t>899722111</t>
  </si>
  <si>
    <t>Krytí potrubí z plastů výstražnou fólií z PVC 20 cm</t>
  </si>
  <si>
    <t>-1888655040</t>
  </si>
  <si>
    <t>Krytí potrubí z plastů výstražnou fólií z PVC šířky 20 cm</t>
  </si>
  <si>
    <t>https://podminky.urs.cz/item/CS_URS_2023_02/899722111</t>
  </si>
  <si>
    <t>998</t>
  </si>
  <si>
    <t>Přesun hmot</t>
  </si>
  <si>
    <t>57</t>
  </si>
  <si>
    <t>998276101</t>
  </si>
  <si>
    <t>Přesun hmot pro trubní vedení z trub z plastických hmot otevřený výkop</t>
  </si>
  <si>
    <t>564875479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</si>
  <si>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</si>
  <si>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</si>
  <si>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VRN</t>
  </si>
  <si>
    <t>Vedlejší rozpočtové náklady</t>
  </si>
  <si>
    <t>VRN1</t>
  </si>
  <si>
    <t>Průzkumné, geodetické a projektové práce</t>
  </si>
  <si>
    <t>58</t>
  </si>
  <si>
    <t>012002000</t>
  </si>
  <si>
    <t>Geodetické práce</t>
  </si>
  <si>
    <t>1024</t>
  </si>
  <si>
    <t>-1512571888</t>
  </si>
  <si>
    <t>https://podminky.urs.cz/item/CS_URS_2023_02/012002000</t>
  </si>
  <si>
    <t>vytýčení stavby</t>
  </si>
  <si>
    <t>59</t>
  </si>
  <si>
    <t>01200200R</t>
  </si>
  <si>
    <t>Geodetické zaměření skutečného provedení</t>
  </si>
  <si>
    <t>921567859</t>
  </si>
  <si>
    <t>60</t>
  </si>
  <si>
    <t>013254000</t>
  </si>
  <si>
    <t>Dokumentace skutečného provedení stavby</t>
  </si>
  <si>
    <t>-305187549</t>
  </si>
  <si>
    <t>https://podminky.urs.cz/item/CS_URS_2023_02/013254000</t>
  </si>
  <si>
    <t>VRN9</t>
  </si>
  <si>
    <t>Ostatní náklady</t>
  </si>
  <si>
    <t>61</t>
  </si>
  <si>
    <t>09000100R</t>
  </si>
  <si>
    <t>Náhradní zásobování vodou - suchovod PE d90 ( vedeno po povrchu )</t>
  </si>
  <si>
    <t>1630691263</t>
  </si>
  <si>
    <t>zásobování suchovodem-PE d90 80,0 m</t>
  </si>
  <si>
    <t>výkres C.1.3.2.3 a C.1.3.2.8</t>
  </si>
  <si>
    <t>potrubí PE100 RC SDR11 d90x8,2 (6m tyče)-14 ks</t>
  </si>
  <si>
    <t>šoupě DN80 vč. příslušenství - 2 ks</t>
  </si>
  <si>
    <t>synoflex multi range DN100 - 2 ks</t>
  </si>
  <si>
    <t>redukce přírubová 100/80 - 2 ks</t>
  </si>
  <si>
    <t>spec.příruba jištěná proti posunu DN80 - 2 ks</t>
  </si>
  <si>
    <t>elektrokoleno DN80 45° - 10 ks</t>
  </si>
  <si>
    <t>elektrokoleno DN80 30° - 2 ks</t>
  </si>
  <si>
    <t>elektrospojka DN80 - 4 ks</t>
  </si>
  <si>
    <t>oblouk 22° DN80 - 2 ks</t>
  </si>
  <si>
    <t>v ceně jsou zahrnuty vekšeré práce, tj. výkop, zásyp, montáž, demontáž,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</si>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</sst>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5" TargetMode="External" /><Relationship Id="rId2" Type="http://schemas.openxmlformats.org/officeDocument/2006/relationships/hyperlink" Target="https://podminky.urs.cz/item/CS_URS_2023_02/119001421" TargetMode="External" /><Relationship Id="rId3" Type="http://schemas.openxmlformats.org/officeDocument/2006/relationships/hyperlink" Target="https://podminky.urs.cz/item/CS_URS_2023_02/132254203" TargetMode="External" /><Relationship Id="rId4" Type="http://schemas.openxmlformats.org/officeDocument/2006/relationships/hyperlink" Target="https://podminky.urs.cz/item/CS_URS_2023_02/132254204" TargetMode="External" /><Relationship Id="rId5" Type="http://schemas.openxmlformats.org/officeDocument/2006/relationships/hyperlink" Target="https://podminky.urs.cz/item/CS_URS_2023_02/139001101" TargetMode="External" /><Relationship Id="rId6" Type="http://schemas.openxmlformats.org/officeDocument/2006/relationships/hyperlink" Target="https://podminky.urs.cz/item/CS_URS_2023_02/151101101" TargetMode="External" /><Relationship Id="rId7" Type="http://schemas.openxmlformats.org/officeDocument/2006/relationships/hyperlink" Target="https://podminky.urs.cz/item/CS_URS_2023_02/151101111" TargetMode="External" /><Relationship Id="rId8" Type="http://schemas.openxmlformats.org/officeDocument/2006/relationships/hyperlink" Target="https://podminky.urs.cz/item/CS_URS_2023_02/162651112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74151101" TargetMode="External" /><Relationship Id="rId11" Type="http://schemas.openxmlformats.org/officeDocument/2006/relationships/hyperlink" Target="https://podminky.urs.cz/item/CS_URS_2023_02/175151101" TargetMode="External" /><Relationship Id="rId12" Type="http://schemas.openxmlformats.org/officeDocument/2006/relationships/hyperlink" Target="https://podminky.urs.cz/item/CS_URS_2023_02/181912112" TargetMode="External" /><Relationship Id="rId13" Type="http://schemas.openxmlformats.org/officeDocument/2006/relationships/hyperlink" Target="https://podminky.urs.cz/item/CS_URS_2023_02/451572111" TargetMode="External" /><Relationship Id="rId14" Type="http://schemas.openxmlformats.org/officeDocument/2006/relationships/hyperlink" Target="https://podminky.urs.cz/item/CS_URS_2023_02/452313141" TargetMode="External" /><Relationship Id="rId15" Type="http://schemas.openxmlformats.org/officeDocument/2006/relationships/hyperlink" Target="https://podminky.urs.cz/item/CS_URS_2023_02/452353101" TargetMode="External" /><Relationship Id="rId16" Type="http://schemas.openxmlformats.org/officeDocument/2006/relationships/hyperlink" Target="https://podminky.urs.cz/item/CS_URS_2023_02/852241122" TargetMode="External" /><Relationship Id="rId17" Type="http://schemas.openxmlformats.org/officeDocument/2006/relationships/hyperlink" Target="https://podminky.urs.cz/item/CS_URS_2023_02/857242122" TargetMode="External" /><Relationship Id="rId18" Type="http://schemas.openxmlformats.org/officeDocument/2006/relationships/hyperlink" Target="https://podminky.urs.cz/item/CS_URS_2023_02/871251211" TargetMode="External" /><Relationship Id="rId19" Type="http://schemas.openxmlformats.org/officeDocument/2006/relationships/hyperlink" Target="https://podminky.urs.cz/item/CS_URS_2023_02/871251501" TargetMode="External" /><Relationship Id="rId20" Type="http://schemas.openxmlformats.org/officeDocument/2006/relationships/hyperlink" Target="https://podminky.urs.cz/item/CS_URS_2023_02/877241201" TargetMode="External" /><Relationship Id="rId21" Type="http://schemas.openxmlformats.org/officeDocument/2006/relationships/hyperlink" Target="https://podminky.urs.cz/item/CS_URS_2023_02/877251101" TargetMode="External" /><Relationship Id="rId22" Type="http://schemas.openxmlformats.org/officeDocument/2006/relationships/hyperlink" Target="https://podminky.urs.cz/item/CS_URS_2023_02/877251110" TargetMode="External" /><Relationship Id="rId23" Type="http://schemas.openxmlformats.org/officeDocument/2006/relationships/hyperlink" Target="https://podminky.urs.cz/item/CS_URS_2023_02/877251113" TargetMode="External" /><Relationship Id="rId24" Type="http://schemas.openxmlformats.org/officeDocument/2006/relationships/hyperlink" Target="https://podminky.urs.cz/item/CS_URS_2023_02/891241112" TargetMode="External" /><Relationship Id="rId25" Type="http://schemas.openxmlformats.org/officeDocument/2006/relationships/hyperlink" Target="https://podminky.urs.cz/item/CS_URS_2023_02/891247112" TargetMode="External" /><Relationship Id="rId26" Type="http://schemas.openxmlformats.org/officeDocument/2006/relationships/hyperlink" Target="https://podminky.urs.cz/item/CS_URS_2023_02/891263321" TargetMode="External" /><Relationship Id="rId27" Type="http://schemas.openxmlformats.org/officeDocument/2006/relationships/hyperlink" Target="https://podminky.urs.cz/item/CS_URS_2023_02/891269961" TargetMode="External" /><Relationship Id="rId28" Type="http://schemas.openxmlformats.org/officeDocument/2006/relationships/hyperlink" Target="https://podminky.urs.cz/item/CS_URS_2023_02/892271111" TargetMode="External" /><Relationship Id="rId29" Type="http://schemas.openxmlformats.org/officeDocument/2006/relationships/hyperlink" Target="https://podminky.urs.cz/item/CS_URS_2023_02/892273122" TargetMode="External" /><Relationship Id="rId30" Type="http://schemas.openxmlformats.org/officeDocument/2006/relationships/hyperlink" Target="https://podminky.urs.cz/item/CS_URS_2023_02/892372111" TargetMode="External" /><Relationship Id="rId31" Type="http://schemas.openxmlformats.org/officeDocument/2006/relationships/hyperlink" Target="https://podminky.urs.cz/item/CS_URS_2023_02/899401112" TargetMode="External" /><Relationship Id="rId32" Type="http://schemas.openxmlformats.org/officeDocument/2006/relationships/hyperlink" Target="https://podminky.urs.cz/item/CS_URS_2023_02/899401113" TargetMode="External" /><Relationship Id="rId33" Type="http://schemas.openxmlformats.org/officeDocument/2006/relationships/hyperlink" Target="https://podminky.urs.cz/item/CS_URS_2023_02/899721111" TargetMode="External" /><Relationship Id="rId34" Type="http://schemas.openxmlformats.org/officeDocument/2006/relationships/hyperlink" Target="https://podminky.urs.cz/item/CS_URS_2023_02/899722111" TargetMode="External" /><Relationship Id="rId35" Type="http://schemas.openxmlformats.org/officeDocument/2006/relationships/hyperlink" Target="https://podminky.urs.cz/item/CS_URS_2023_02/998276101" TargetMode="External" /><Relationship Id="rId36" Type="http://schemas.openxmlformats.org/officeDocument/2006/relationships/hyperlink" Target="https://podminky.urs.cz/item/CS_URS_2023_02/012002000" TargetMode="External" /><Relationship Id="rId37" Type="http://schemas.openxmlformats.org/officeDocument/2006/relationships/hyperlink" Target="https://podminky.urs.cz/item/CS_URS_2023_02/013254000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44/2023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silnice II/343 Hlinsko, II.etapa km 24,600-25,054 - SO 301.2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k.ú.Hlinsko v Čechách a Blatno u Hlinska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SÚS Pardubického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Ing.Tomáš Klikar, Hradec Králové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301.2 - Přeložka vodov...'!J30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301.2 - Přeložka vodov...'!P87</f>
        <v>0</v>
      </c>
      <c r="AV55" s="122">
        <f>'SO 301.2 - Přeložka vodov...'!J33</f>
        <v>0</v>
      </c>
      <c r="AW55" s="122">
        <f>'SO 301.2 - Přeložka vodov...'!J34</f>
        <v>0</v>
      </c>
      <c r="AX55" s="122">
        <f>'SO 301.2 - Přeložka vodov...'!J35</f>
        <v>0</v>
      </c>
      <c r="AY55" s="122">
        <f>'SO 301.2 - Přeložka vodov...'!J36</f>
        <v>0</v>
      </c>
      <c r="AZ55" s="122">
        <f>'SO 301.2 - Přeložka vodov...'!F33</f>
        <v>0</v>
      </c>
      <c r="BA55" s="122">
        <f>'SO 301.2 - Přeložka vodov...'!F34</f>
        <v>0</v>
      </c>
      <c r="BB55" s="122">
        <f>'SO 301.2 - Přeložka vodov...'!F35</f>
        <v>0</v>
      </c>
      <c r="BC55" s="122">
        <f>'SO 301.2 - Přeložka vodov...'!F36</f>
        <v>0</v>
      </c>
      <c r="BD55" s="124">
        <f>'SO 301.2 - Přeložka vodov...'!F37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wWWKtPqH4x8naE7DKwFgscchN5cGwuk/XfB+NgHz0zfV/A6rI2xHfgRJtNEtZK2ZQ8DDXUeq4dO8TBZBCSkvQ==" hashValue="5drZKOuL+94InpiHNXNunl1WQLuMn6hbAo0LCi0mueMridIbm961vYLIOgaLTCXc2TbHqaX6f5ri4GEmIgSl2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301.2 - Přeložka vod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Modernizace silnice II/343 Hlinsko, II.etapa km 24,600-25,054 - SO 301.2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19. 12. 2023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86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28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ROUND(J87,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ROUND((SUM(BE87:BE341)),  2)</f>
        <v>0</v>
      </c>
      <c r="G33" s="40"/>
      <c r="H33" s="40"/>
      <c r="I33" s="146">
        <v>0.20999999999999999</v>
      </c>
      <c r="J33" s="145">
        <f>ROUND(((SUM(BE87:BE341))*I33),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ROUND((SUM(BF87:BF341)),  2)</f>
        <v>0</v>
      </c>
      <c r="G34" s="40"/>
      <c r="H34" s="40"/>
      <c r="I34" s="146">
        <v>0.14999999999999999</v>
      </c>
      <c r="J34" s="145">
        <f>ROUND(((SUM(BF87:BF341))*I34),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ROUND((SUM(BG87:BG341)),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ROUND((SUM(BH87:BH341)),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ROUND((SUM(BI87:BI341)),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87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Modernizace silnice II/343 Hlinsko, II.etapa km 24,600-25,054 - SO 301.2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301.2 - Přeložka vodovodu Hlinsko, Resslova ul.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k.ú.Hlinsko v Čechách a Blatno u Hlinska</v>
      </c>
      <c r="G52" s="42"/>
      <c r="H52" s="42"/>
      <c r="I52" s="34" t="s">
        <v>23</v>
      </c>
      <c r="J52" s="74" t="str">
        <f>IF(J12="","",J12)</f>
        <v>19. 12. 2023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Vodovody a kanalizace Chrudim, a.s.</v>
      </c>
      <c r="G54" s="42"/>
      <c r="H54" s="42"/>
      <c r="I54" s="34" t="s">
        <v>31</v>
      </c>
      <c r="J54" s="38" t="str">
        <f>E21</f>
        <v>Ing.Tomáš Klikar, Hradec Králové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93</v>
      </c>
      <c r="E62" s="172"/>
      <c r="F62" s="172"/>
      <c r="G62" s="172"/>
      <c r="H62" s="172"/>
      <c r="I62" s="172"/>
      <c r="J62" s="173">
        <f>J174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94</v>
      </c>
      <c r="E63" s="172"/>
      <c r="F63" s="172"/>
      <c r="G63" s="172"/>
      <c r="H63" s="172"/>
      <c r="I63" s="172"/>
      <c r="J63" s="173">
        <f>J191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95</v>
      </c>
      <c r="E64" s="172"/>
      <c r="F64" s="172"/>
      <c r="G64" s="172"/>
      <c r="H64" s="172"/>
      <c r="I64" s="172"/>
      <c r="J64" s="173">
        <f>J310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96</v>
      </c>
      <c r="E65" s="166"/>
      <c r="F65" s="166"/>
      <c r="G65" s="166"/>
      <c r="H65" s="166"/>
      <c r="I65" s="166"/>
      <c r="J65" s="167">
        <f>J314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97</v>
      </c>
      <c r="E66" s="172"/>
      <c r="F66" s="172"/>
      <c r="G66" s="172"/>
      <c r="H66" s="172"/>
      <c r="I66" s="172"/>
      <c r="J66" s="173">
        <f>J315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98</v>
      </c>
      <c r="E67" s="172"/>
      <c r="F67" s="172"/>
      <c r="G67" s="172"/>
      <c r="H67" s="172"/>
      <c r="I67" s="172"/>
      <c r="J67" s="173">
        <f>J326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2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2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99</v>
      </c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58" t="str">
        <f>E7</f>
        <v>Modernizace silnice II/343 Hlinsko, II.etapa km 24,600-25,054 - SO 301.2</v>
      </c>
      <c r="F77" s="34"/>
      <c r="G77" s="34"/>
      <c r="H77" s="34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84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301.2 - Přeložka vodovodu Hlinsko, Resslova ul.</v>
      </c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k.ú.Hlinsko v Čechách a Blatno u Hlinska</v>
      </c>
      <c r="G81" s="42"/>
      <c r="H81" s="42"/>
      <c r="I81" s="34" t="s">
        <v>23</v>
      </c>
      <c r="J81" s="74" t="str">
        <f>IF(J12="","",J12)</f>
        <v>19. 12. 2023</v>
      </c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Vodovody a kanalizace Chrudim, a.s.</v>
      </c>
      <c r="G83" s="42"/>
      <c r="H83" s="42"/>
      <c r="I83" s="34" t="s">
        <v>31</v>
      </c>
      <c r="J83" s="38" t="str">
        <f>E21</f>
        <v>Ing.Tomáš Klikar, Hradec Králové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5"/>
      <c r="B86" s="176"/>
      <c r="C86" s="177" t="s">
        <v>100</v>
      </c>
      <c r="D86" s="178" t="s">
        <v>57</v>
      </c>
      <c r="E86" s="178" t="s">
        <v>53</v>
      </c>
      <c r="F86" s="178" t="s">
        <v>54</v>
      </c>
      <c r="G86" s="178" t="s">
        <v>101</v>
      </c>
      <c r="H86" s="178" t="s">
        <v>102</v>
      </c>
      <c r="I86" s="178" t="s">
        <v>103</v>
      </c>
      <c r="J86" s="178" t="s">
        <v>89</v>
      </c>
      <c r="K86" s="179" t="s">
        <v>104</v>
      </c>
      <c r="L86" s="180"/>
      <c r="M86" s="94" t="s">
        <v>19</v>
      </c>
      <c r="N86" s="95" t="s">
        <v>42</v>
      </c>
      <c r="O86" s="95" t="s">
        <v>105</v>
      </c>
      <c r="P86" s="95" t="s">
        <v>106</v>
      </c>
      <c r="Q86" s="95" t="s">
        <v>107</v>
      </c>
      <c r="R86" s="95" t="s">
        <v>108</v>
      </c>
      <c r="S86" s="95" t="s">
        <v>109</v>
      </c>
      <c r="T86" s="96" t="s">
        <v>110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40"/>
      <c r="B87" s="41"/>
      <c r="C87" s="101" t="s">
        <v>111</v>
      </c>
      <c r="D87" s="42"/>
      <c r="E87" s="42"/>
      <c r="F87" s="42"/>
      <c r="G87" s="42"/>
      <c r="H87" s="42"/>
      <c r="I87" s="42"/>
      <c r="J87" s="181">
        <f>BK87</f>
        <v>0</v>
      </c>
      <c r="K87" s="42"/>
      <c r="L87" s="46"/>
      <c r="M87" s="97"/>
      <c r="N87" s="182"/>
      <c r="O87" s="98"/>
      <c r="P87" s="183">
        <f>P88+P314</f>
        <v>0</v>
      </c>
      <c r="Q87" s="98"/>
      <c r="R87" s="183">
        <f>R88+R314</f>
        <v>2.0848017400000001</v>
      </c>
      <c r="S87" s="98"/>
      <c r="T87" s="184">
        <f>T88+T314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90</v>
      </c>
      <c r="BK87" s="185">
        <f>BK88+BK314</f>
        <v>0</v>
      </c>
    </row>
    <row r="88" s="12" customFormat="1" ht="25.92" customHeight="1">
      <c r="A88" s="12"/>
      <c r="B88" s="186"/>
      <c r="C88" s="187"/>
      <c r="D88" s="188" t="s">
        <v>71</v>
      </c>
      <c r="E88" s="189" t="s">
        <v>112</v>
      </c>
      <c r="F88" s="189" t="s">
        <v>113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P89+P174+P191+P310</f>
        <v>0</v>
      </c>
      <c r="Q88" s="194"/>
      <c r="R88" s="195">
        <f>R89+R174+R191+R310</f>
        <v>2.0848017400000001</v>
      </c>
      <c r="S88" s="194"/>
      <c r="T88" s="196">
        <f>T89+T174+T191+T310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80</v>
      </c>
      <c r="AT88" s="198" t="s">
        <v>71</v>
      </c>
      <c r="AU88" s="198" t="s">
        <v>72</v>
      </c>
      <c r="AY88" s="197" t="s">
        <v>114</v>
      </c>
      <c r="BK88" s="199">
        <f>BK89+BK174+BK191+BK310</f>
        <v>0</v>
      </c>
    </row>
    <row r="89" s="12" customFormat="1" ht="22.8" customHeight="1">
      <c r="A89" s="12"/>
      <c r="B89" s="186"/>
      <c r="C89" s="187"/>
      <c r="D89" s="188" t="s">
        <v>71</v>
      </c>
      <c r="E89" s="200" t="s">
        <v>80</v>
      </c>
      <c r="F89" s="200" t="s">
        <v>115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SUM(P90:P173)</f>
        <v>0</v>
      </c>
      <c r="Q89" s="194"/>
      <c r="R89" s="195">
        <f>SUM(R90:R173)</f>
        <v>0.41310000000000002</v>
      </c>
      <c r="S89" s="194"/>
      <c r="T89" s="196">
        <f>SUM(T90:T173)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71</v>
      </c>
      <c r="AU89" s="198" t="s">
        <v>80</v>
      </c>
      <c r="AY89" s="197" t="s">
        <v>114</v>
      </c>
      <c r="BK89" s="199">
        <f>SUM(BK90:BK173)</f>
        <v>0</v>
      </c>
    </row>
    <row r="90" s="2" customFormat="1" ht="16.5" customHeight="1">
      <c r="A90" s="40"/>
      <c r="B90" s="41"/>
      <c r="C90" s="202" t="s">
        <v>80</v>
      </c>
      <c r="D90" s="202" t="s">
        <v>116</v>
      </c>
      <c r="E90" s="203" t="s">
        <v>117</v>
      </c>
      <c r="F90" s="204" t="s">
        <v>118</v>
      </c>
      <c r="G90" s="205" t="s">
        <v>119</v>
      </c>
      <c r="H90" s="206">
        <v>3.2999999999999998</v>
      </c>
      <c r="I90" s="207"/>
      <c r="J90" s="208">
        <f>ROUND(I90*H90,2)</f>
        <v>0</v>
      </c>
      <c r="K90" s="204" t="s">
        <v>120</v>
      </c>
      <c r="L90" s="46"/>
      <c r="M90" s="209" t="s">
        <v>19</v>
      </c>
      <c r="N90" s="210" t="s">
        <v>43</v>
      </c>
      <c r="O90" s="86"/>
      <c r="P90" s="211">
        <f>O90*H90</f>
        <v>0</v>
      </c>
      <c r="Q90" s="211">
        <v>0.036900000000000002</v>
      </c>
      <c r="R90" s="211">
        <f>Q90*H90</f>
        <v>0.12177</v>
      </c>
      <c r="S90" s="211">
        <v>0</v>
      </c>
      <c r="T90" s="21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3" t="s">
        <v>121</v>
      </c>
      <c r="AT90" s="213" t="s">
        <v>116</v>
      </c>
      <c r="AU90" s="213" t="s">
        <v>82</v>
      </c>
      <c r="AY90" s="19" t="s">
        <v>114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9" t="s">
        <v>80</v>
      </c>
      <c r="BK90" s="214">
        <f>ROUND(I90*H90,2)</f>
        <v>0</v>
      </c>
      <c r="BL90" s="19" t="s">
        <v>121</v>
      </c>
      <c r="BM90" s="213" t="s">
        <v>122</v>
      </c>
    </row>
    <row r="91" s="2" customFormat="1">
      <c r="A91" s="40"/>
      <c r="B91" s="41"/>
      <c r="C91" s="42"/>
      <c r="D91" s="215" t="s">
        <v>123</v>
      </c>
      <c r="E91" s="42"/>
      <c r="F91" s="216" t="s">
        <v>124</v>
      </c>
      <c r="G91" s="42"/>
      <c r="H91" s="42"/>
      <c r="I91" s="217"/>
      <c r="J91" s="42"/>
      <c r="K91" s="42"/>
      <c r="L91" s="46"/>
      <c r="M91" s="218"/>
      <c r="N91" s="21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123</v>
      </c>
      <c r="AU91" s="19" t="s">
        <v>82</v>
      </c>
    </row>
    <row r="92" s="2" customFormat="1">
      <c r="A92" s="40"/>
      <c r="B92" s="41"/>
      <c r="C92" s="42"/>
      <c r="D92" s="220" t="s">
        <v>125</v>
      </c>
      <c r="E92" s="42"/>
      <c r="F92" s="221" t="s">
        <v>126</v>
      </c>
      <c r="G92" s="42"/>
      <c r="H92" s="42"/>
      <c r="I92" s="217"/>
      <c r="J92" s="42"/>
      <c r="K92" s="42"/>
      <c r="L92" s="46"/>
      <c r="M92" s="218"/>
      <c r="N92" s="219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82</v>
      </c>
    </row>
    <row r="93" s="13" customFormat="1">
      <c r="A93" s="13"/>
      <c r="B93" s="222"/>
      <c r="C93" s="223"/>
      <c r="D93" s="215" t="s">
        <v>127</v>
      </c>
      <c r="E93" s="224" t="s">
        <v>19</v>
      </c>
      <c r="F93" s="225" t="s">
        <v>128</v>
      </c>
      <c r="G93" s="223"/>
      <c r="H93" s="224" t="s">
        <v>19</v>
      </c>
      <c r="I93" s="226"/>
      <c r="J93" s="223"/>
      <c r="K93" s="223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127</v>
      </c>
      <c r="AU93" s="231" t="s">
        <v>82</v>
      </c>
      <c r="AV93" s="13" t="s">
        <v>80</v>
      </c>
      <c r="AW93" s="13" t="s">
        <v>33</v>
      </c>
      <c r="AX93" s="13" t="s">
        <v>72</v>
      </c>
      <c r="AY93" s="231" t="s">
        <v>114</v>
      </c>
    </row>
    <row r="94" s="14" customFormat="1">
      <c r="A94" s="14"/>
      <c r="B94" s="232"/>
      <c r="C94" s="233"/>
      <c r="D94" s="215" t="s">
        <v>127</v>
      </c>
      <c r="E94" s="234" t="s">
        <v>19</v>
      </c>
      <c r="F94" s="235" t="s">
        <v>129</v>
      </c>
      <c r="G94" s="233"/>
      <c r="H94" s="236">
        <v>1.1000000000000001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2" t="s">
        <v>127</v>
      </c>
      <c r="AU94" s="242" t="s">
        <v>82</v>
      </c>
      <c r="AV94" s="14" t="s">
        <v>82</v>
      </c>
      <c r="AW94" s="14" t="s">
        <v>33</v>
      </c>
      <c r="AX94" s="14" t="s">
        <v>72</v>
      </c>
      <c r="AY94" s="242" t="s">
        <v>114</v>
      </c>
    </row>
    <row r="95" s="13" customFormat="1">
      <c r="A95" s="13"/>
      <c r="B95" s="222"/>
      <c r="C95" s="223"/>
      <c r="D95" s="215" t="s">
        <v>127</v>
      </c>
      <c r="E95" s="224" t="s">
        <v>19</v>
      </c>
      <c r="F95" s="225" t="s">
        <v>130</v>
      </c>
      <c r="G95" s="223"/>
      <c r="H95" s="224" t="s">
        <v>19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127</v>
      </c>
      <c r="AU95" s="231" t="s">
        <v>82</v>
      </c>
      <c r="AV95" s="13" t="s">
        <v>80</v>
      </c>
      <c r="AW95" s="13" t="s">
        <v>33</v>
      </c>
      <c r="AX95" s="13" t="s">
        <v>72</v>
      </c>
      <c r="AY95" s="231" t="s">
        <v>114</v>
      </c>
    </row>
    <row r="96" s="14" customFormat="1">
      <c r="A96" s="14"/>
      <c r="B96" s="232"/>
      <c r="C96" s="233"/>
      <c r="D96" s="215" t="s">
        <v>127</v>
      </c>
      <c r="E96" s="234" t="s">
        <v>19</v>
      </c>
      <c r="F96" s="235" t="s">
        <v>131</v>
      </c>
      <c r="G96" s="233"/>
      <c r="H96" s="236">
        <v>2.2000000000000002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127</v>
      </c>
      <c r="AU96" s="242" t="s">
        <v>82</v>
      </c>
      <c r="AV96" s="14" t="s">
        <v>82</v>
      </c>
      <c r="AW96" s="14" t="s">
        <v>33</v>
      </c>
      <c r="AX96" s="14" t="s">
        <v>72</v>
      </c>
      <c r="AY96" s="242" t="s">
        <v>114</v>
      </c>
    </row>
    <row r="97" s="15" customFormat="1">
      <c r="A97" s="15"/>
      <c r="B97" s="243"/>
      <c r="C97" s="244"/>
      <c r="D97" s="215" t="s">
        <v>127</v>
      </c>
      <c r="E97" s="245" t="s">
        <v>19</v>
      </c>
      <c r="F97" s="246" t="s">
        <v>132</v>
      </c>
      <c r="G97" s="244"/>
      <c r="H97" s="247">
        <v>3.3000000000000003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3" t="s">
        <v>127</v>
      </c>
      <c r="AU97" s="253" t="s">
        <v>82</v>
      </c>
      <c r="AV97" s="15" t="s">
        <v>121</v>
      </c>
      <c r="AW97" s="15" t="s">
        <v>33</v>
      </c>
      <c r="AX97" s="15" t="s">
        <v>80</v>
      </c>
      <c r="AY97" s="253" t="s">
        <v>114</v>
      </c>
    </row>
    <row r="98" s="2" customFormat="1" ht="16.5" customHeight="1">
      <c r="A98" s="40"/>
      <c r="B98" s="41"/>
      <c r="C98" s="202" t="s">
        <v>82</v>
      </c>
      <c r="D98" s="202" t="s">
        <v>116</v>
      </c>
      <c r="E98" s="203" t="s">
        <v>133</v>
      </c>
      <c r="F98" s="204" t="s">
        <v>134</v>
      </c>
      <c r="G98" s="205" t="s">
        <v>119</v>
      </c>
      <c r="H98" s="206">
        <v>1.1000000000000001</v>
      </c>
      <c r="I98" s="207"/>
      <c r="J98" s="208">
        <f>ROUND(I98*H98,2)</f>
        <v>0</v>
      </c>
      <c r="K98" s="204" t="s">
        <v>120</v>
      </c>
      <c r="L98" s="46"/>
      <c r="M98" s="209" t="s">
        <v>19</v>
      </c>
      <c r="N98" s="210" t="s">
        <v>43</v>
      </c>
      <c r="O98" s="86"/>
      <c r="P98" s="211">
        <f>O98*H98</f>
        <v>0</v>
      </c>
      <c r="Q98" s="211">
        <v>0.036900000000000002</v>
      </c>
      <c r="R98" s="211">
        <f>Q98*H98</f>
        <v>0.040590000000000008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121</v>
      </c>
      <c r="AT98" s="213" t="s">
        <v>116</v>
      </c>
      <c r="AU98" s="213" t="s">
        <v>82</v>
      </c>
      <c r="AY98" s="19" t="s">
        <v>114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80</v>
      </c>
      <c r="BK98" s="214">
        <f>ROUND(I98*H98,2)</f>
        <v>0</v>
      </c>
      <c r="BL98" s="19" t="s">
        <v>121</v>
      </c>
      <c r="BM98" s="213" t="s">
        <v>135</v>
      </c>
    </row>
    <row r="99" s="2" customFormat="1">
      <c r="A99" s="40"/>
      <c r="B99" s="41"/>
      <c r="C99" s="42"/>
      <c r="D99" s="215" t="s">
        <v>123</v>
      </c>
      <c r="E99" s="42"/>
      <c r="F99" s="216" t="s">
        <v>136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123</v>
      </c>
      <c r="AU99" s="19" t="s">
        <v>82</v>
      </c>
    </row>
    <row r="100" s="2" customFormat="1">
      <c r="A100" s="40"/>
      <c r="B100" s="41"/>
      <c r="C100" s="42"/>
      <c r="D100" s="220" t="s">
        <v>125</v>
      </c>
      <c r="E100" s="42"/>
      <c r="F100" s="221" t="s">
        <v>137</v>
      </c>
      <c r="G100" s="42"/>
      <c r="H100" s="42"/>
      <c r="I100" s="217"/>
      <c r="J100" s="42"/>
      <c r="K100" s="42"/>
      <c r="L100" s="46"/>
      <c r="M100" s="218"/>
      <c r="N100" s="21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82</v>
      </c>
    </row>
    <row r="101" s="13" customFormat="1">
      <c r="A101" s="13"/>
      <c r="B101" s="222"/>
      <c r="C101" s="223"/>
      <c r="D101" s="215" t="s">
        <v>127</v>
      </c>
      <c r="E101" s="224" t="s">
        <v>19</v>
      </c>
      <c r="F101" s="225" t="s">
        <v>138</v>
      </c>
      <c r="G101" s="223"/>
      <c r="H101" s="224" t="s">
        <v>19</v>
      </c>
      <c r="I101" s="226"/>
      <c r="J101" s="223"/>
      <c r="K101" s="223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127</v>
      </c>
      <c r="AU101" s="231" t="s">
        <v>82</v>
      </c>
      <c r="AV101" s="13" t="s">
        <v>80</v>
      </c>
      <c r="AW101" s="13" t="s">
        <v>33</v>
      </c>
      <c r="AX101" s="13" t="s">
        <v>72</v>
      </c>
      <c r="AY101" s="231" t="s">
        <v>114</v>
      </c>
    </row>
    <row r="102" s="14" customFormat="1">
      <c r="A102" s="14"/>
      <c r="B102" s="232"/>
      <c r="C102" s="233"/>
      <c r="D102" s="215" t="s">
        <v>127</v>
      </c>
      <c r="E102" s="234" t="s">
        <v>19</v>
      </c>
      <c r="F102" s="235" t="s">
        <v>139</v>
      </c>
      <c r="G102" s="233"/>
      <c r="H102" s="236">
        <v>1.1000000000000001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127</v>
      </c>
      <c r="AU102" s="242" t="s">
        <v>82</v>
      </c>
      <c r="AV102" s="14" t="s">
        <v>82</v>
      </c>
      <c r="AW102" s="14" t="s">
        <v>33</v>
      </c>
      <c r="AX102" s="14" t="s">
        <v>80</v>
      </c>
      <c r="AY102" s="242" t="s">
        <v>114</v>
      </c>
    </row>
    <row r="103" s="2" customFormat="1" ht="21.75" customHeight="1">
      <c r="A103" s="40"/>
      <c r="B103" s="41"/>
      <c r="C103" s="202" t="s">
        <v>140</v>
      </c>
      <c r="D103" s="202" t="s">
        <v>116</v>
      </c>
      <c r="E103" s="203" t="s">
        <v>141</v>
      </c>
      <c r="F103" s="204" t="s">
        <v>142</v>
      </c>
      <c r="G103" s="205" t="s">
        <v>143</v>
      </c>
      <c r="H103" s="206">
        <v>71.516000000000005</v>
      </c>
      <c r="I103" s="207"/>
      <c r="J103" s="208">
        <f>ROUND(I103*H103,2)</f>
        <v>0</v>
      </c>
      <c r="K103" s="204" t="s">
        <v>120</v>
      </c>
      <c r="L103" s="46"/>
      <c r="M103" s="209" t="s">
        <v>19</v>
      </c>
      <c r="N103" s="210" t="s">
        <v>43</v>
      </c>
      <c r="O103" s="86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3" t="s">
        <v>121</v>
      </c>
      <c r="AT103" s="213" t="s">
        <v>116</v>
      </c>
      <c r="AU103" s="213" t="s">
        <v>82</v>
      </c>
      <c r="AY103" s="19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9" t="s">
        <v>80</v>
      </c>
      <c r="BK103" s="214">
        <f>ROUND(I103*H103,2)</f>
        <v>0</v>
      </c>
      <c r="BL103" s="19" t="s">
        <v>121</v>
      </c>
      <c r="BM103" s="213" t="s">
        <v>144</v>
      </c>
    </row>
    <row r="104" s="2" customFormat="1">
      <c r="A104" s="40"/>
      <c r="B104" s="41"/>
      <c r="C104" s="42"/>
      <c r="D104" s="215" t="s">
        <v>123</v>
      </c>
      <c r="E104" s="42"/>
      <c r="F104" s="216" t="s">
        <v>145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82</v>
      </c>
    </row>
    <row r="105" s="2" customFormat="1">
      <c r="A105" s="40"/>
      <c r="B105" s="41"/>
      <c r="C105" s="42"/>
      <c r="D105" s="220" t="s">
        <v>125</v>
      </c>
      <c r="E105" s="42"/>
      <c r="F105" s="221" t="s">
        <v>146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82</v>
      </c>
    </row>
    <row r="106" s="13" customFormat="1">
      <c r="A106" s="13"/>
      <c r="B106" s="222"/>
      <c r="C106" s="223"/>
      <c r="D106" s="215" t="s">
        <v>127</v>
      </c>
      <c r="E106" s="224" t="s">
        <v>19</v>
      </c>
      <c r="F106" s="225" t="s">
        <v>147</v>
      </c>
      <c r="G106" s="223"/>
      <c r="H106" s="224" t="s">
        <v>19</v>
      </c>
      <c r="I106" s="226"/>
      <c r="J106" s="223"/>
      <c r="K106" s="223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127</v>
      </c>
      <c r="AU106" s="231" t="s">
        <v>82</v>
      </c>
      <c r="AV106" s="13" t="s">
        <v>80</v>
      </c>
      <c r="AW106" s="13" t="s">
        <v>33</v>
      </c>
      <c r="AX106" s="13" t="s">
        <v>72</v>
      </c>
      <c r="AY106" s="231" t="s">
        <v>114</v>
      </c>
    </row>
    <row r="107" s="14" customFormat="1">
      <c r="A107" s="14"/>
      <c r="B107" s="232"/>
      <c r="C107" s="233"/>
      <c r="D107" s="215" t="s">
        <v>127</v>
      </c>
      <c r="E107" s="234" t="s">
        <v>19</v>
      </c>
      <c r="F107" s="235" t="s">
        <v>148</v>
      </c>
      <c r="G107" s="233"/>
      <c r="H107" s="236">
        <v>71.829999999999998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127</v>
      </c>
      <c r="AU107" s="242" t="s">
        <v>82</v>
      </c>
      <c r="AV107" s="14" t="s">
        <v>82</v>
      </c>
      <c r="AW107" s="14" t="s">
        <v>33</v>
      </c>
      <c r="AX107" s="14" t="s">
        <v>72</v>
      </c>
      <c r="AY107" s="242" t="s">
        <v>114</v>
      </c>
    </row>
    <row r="108" s="13" customFormat="1">
      <c r="A108" s="13"/>
      <c r="B108" s="222"/>
      <c r="C108" s="223"/>
      <c r="D108" s="215" t="s">
        <v>127</v>
      </c>
      <c r="E108" s="224" t="s">
        <v>19</v>
      </c>
      <c r="F108" s="225" t="s">
        <v>149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127</v>
      </c>
      <c r="AU108" s="231" t="s">
        <v>82</v>
      </c>
      <c r="AV108" s="13" t="s">
        <v>80</v>
      </c>
      <c r="AW108" s="13" t="s">
        <v>33</v>
      </c>
      <c r="AX108" s="13" t="s">
        <v>72</v>
      </c>
      <c r="AY108" s="231" t="s">
        <v>114</v>
      </c>
    </row>
    <row r="109" s="14" customFormat="1">
      <c r="A109" s="14"/>
      <c r="B109" s="232"/>
      <c r="C109" s="233"/>
      <c r="D109" s="215" t="s">
        <v>127</v>
      </c>
      <c r="E109" s="234" t="s">
        <v>19</v>
      </c>
      <c r="F109" s="235" t="s">
        <v>150</v>
      </c>
      <c r="G109" s="233"/>
      <c r="H109" s="236">
        <v>-0.314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127</v>
      </c>
      <c r="AU109" s="242" t="s">
        <v>82</v>
      </c>
      <c r="AV109" s="14" t="s">
        <v>82</v>
      </c>
      <c r="AW109" s="14" t="s">
        <v>33</v>
      </c>
      <c r="AX109" s="14" t="s">
        <v>72</v>
      </c>
      <c r="AY109" s="242" t="s">
        <v>114</v>
      </c>
    </row>
    <row r="110" s="15" customFormat="1">
      <c r="A110" s="15"/>
      <c r="B110" s="243"/>
      <c r="C110" s="244"/>
      <c r="D110" s="215" t="s">
        <v>127</v>
      </c>
      <c r="E110" s="245" t="s">
        <v>19</v>
      </c>
      <c r="F110" s="246" t="s">
        <v>132</v>
      </c>
      <c r="G110" s="244"/>
      <c r="H110" s="247">
        <v>71.516000000000005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3" t="s">
        <v>127</v>
      </c>
      <c r="AU110" s="253" t="s">
        <v>82</v>
      </c>
      <c r="AV110" s="15" t="s">
        <v>121</v>
      </c>
      <c r="AW110" s="15" t="s">
        <v>33</v>
      </c>
      <c r="AX110" s="15" t="s">
        <v>80</v>
      </c>
      <c r="AY110" s="253" t="s">
        <v>114</v>
      </c>
    </row>
    <row r="111" s="2" customFormat="1" ht="21.75" customHeight="1">
      <c r="A111" s="40"/>
      <c r="B111" s="41"/>
      <c r="C111" s="202" t="s">
        <v>121</v>
      </c>
      <c r="D111" s="202" t="s">
        <v>116</v>
      </c>
      <c r="E111" s="203" t="s">
        <v>151</v>
      </c>
      <c r="F111" s="204" t="s">
        <v>152</v>
      </c>
      <c r="G111" s="205" t="s">
        <v>143</v>
      </c>
      <c r="H111" s="206">
        <v>109.45</v>
      </c>
      <c r="I111" s="207"/>
      <c r="J111" s="208">
        <f>ROUND(I111*H111,2)</f>
        <v>0</v>
      </c>
      <c r="K111" s="204" t="s">
        <v>120</v>
      </c>
      <c r="L111" s="46"/>
      <c r="M111" s="209" t="s">
        <v>19</v>
      </c>
      <c r="N111" s="210" t="s">
        <v>43</v>
      </c>
      <c r="O111" s="86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3" t="s">
        <v>121</v>
      </c>
      <c r="AT111" s="213" t="s">
        <v>116</v>
      </c>
      <c r="AU111" s="213" t="s">
        <v>82</v>
      </c>
      <c r="AY111" s="19" t="s">
        <v>114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9" t="s">
        <v>80</v>
      </c>
      <c r="BK111" s="214">
        <f>ROUND(I111*H111,2)</f>
        <v>0</v>
      </c>
      <c r="BL111" s="19" t="s">
        <v>121</v>
      </c>
      <c r="BM111" s="213" t="s">
        <v>153</v>
      </c>
    </row>
    <row r="112" s="2" customFormat="1">
      <c r="A112" s="40"/>
      <c r="B112" s="41"/>
      <c r="C112" s="42"/>
      <c r="D112" s="215" t="s">
        <v>123</v>
      </c>
      <c r="E112" s="42"/>
      <c r="F112" s="216" t="s">
        <v>154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123</v>
      </c>
      <c r="AU112" s="19" t="s">
        <v>82</v>
      </c>
    </row>
    <row r="113" s="2" customFormat="1">
      <c r="A113" s="40"/>
      <c r="B113" s="41"/>
      <c r="C113" s="42"/>
      <c r="D113" s="220" t="s">
        <v>125</v>
      </c>
      <c r="E113" s="42"/>
      <c r="F113" s="221" t="s">
        <v>155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125</v>
      </c>
      <c r="AU113" s="19" t="s">
        <v>82</v>
      </c>
    </row>
    <row r="114" s="13" customFormat="1">
      <c r="A114" s="13"/>
      <c r="B114" s="222"/>
      <c r="C114" s="223"/>
      <c r="D114" s="215" t="s">
        <v>127</v>
      </c>
      <c r="E114" s="224" t="s">
        <v>19</v>
      </c>
      <c r="F114" s="225" t="s">
        <v>147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127</v>
      </c>
      <c r="AU114" s="231" t="s">
        <v>82</v>
      </c>
      <c r="AV114" s="13" t="s">
        <v>80</v>
      </c>
      <c r="AW114" s="13" t="s">
        <v>33</v>
      </c>
      <c r="AX114" s="13" t="s">
        <v>72</v>
      </c>
      <c r="AY114" s="231" t="s">
        <v>114</v>
      </c>
    </row>
    <row r="115" s="14" customFormat="1">
      <c r="A115" s="14"/>
      <c r="B115" s="232"/>
      <c r="C115" s="233"/>
      <c r="D115" s="215" t="s">
        <v>127</v>
      </c>
      <c r="E115" s="234" t="s">
        <v>19</v>
      </c>
      <c r="F115" s="235" t="s">
        <v>156</v>
      </c>
      <c r="G115" s="233"/>
      <c r="H115" s="236">
        <v>109.45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127</v>
      </c>
      <c r="AU115" s="242" t="s">
        <v>82</v>
      </c>
      <c r="AV115" s="14" t="s">
        <v>82</v>
      </c>
      <c r="AW115" s="14" t="s">
        <v>33</v>
      </c>
      <c r="AX115" s="14" t="s">
        <v>80</v>
      </c>
      <c r="AY115" s="242" t="s">
        <v>114</v>
      </c>
    </row>
    <row r="116" s="2" customFormat="1" ht="16.5" customHeight="1">
      <c r="A116" s="40"/>
      <c r="B116" s="41"/>
      <c r="C116" s="202" t="s">
        <v>157</v>
      </c>
      <c r="D116" s="202" t="s">
        <v>116</v>
      </c>
      <c r="E116" s="203" t="s">
        <v>158</v>
      </c>
      <c r="F116" s="204" t="s">
        <v>159</v>
      </c>
      <c r="G116" s="205" t="s">
        <v>143</v>
      </c>
      <c r="H116" s="206">
        <v>4.4000000000000004</v>
      </c>
      <c r="I116" s="207"/>
      <c r="J116" s="208">
        <f>ROUND(I116*H116,2)</f>
        <v>0</v>
      </c>
      <c r="K116" s="204" t="s">
        <v>120</v>
      </c>
      <c r="L116" s="46"/>
      <c r="M116" s="209" t="s">
        <v>19</v>
      </c>
      <c r="N116" s="210" t="s">
        <v>43</v>
      </c>
      <c r="O116" s="8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121</v>
      </c>
      <c r="AT116" s="213" t="s">
        <v>116</v>
      </c>
      <c r="AU116" s="213" t="s">
        <v>82</v>
      </c>
      <c r="AY116" s="19" t="s">
        <v>114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80</v>
      </c>
      <c r="BK116" s="214">
        <f>ROUND(I116*H116,2)</f>
        <v>0</v>
      </c>
      <c r="BL116" s="19" t="s">
        <v>121</v>
      </c>
      <c r="BM116" s="213" t="s">
        <v>160</v>
      </c>
    </row>
    <row r="117" s="2" customFormat="1">
      <c r="A117" s="40"/>
      <c r="B117" s="41"/>
      <c r="C117" s="42"/>
      <c r="D117" s="215" t="s">
        <v>123</v>
      </c>
      <c r="E117" s="42"/>
      <c r="F117" s="216" t="s">
        <v>161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123</v>
      </c>
      <c r="AU117" s="19" t="s">
        <v>82</v>
      </c>
    </row>
    <row r="118" s="2" customFormat="1">
      <c r="A118" s="40"/>
      <c r="B118" s="41"/>
      <c r="C118" s="42"/>
      <c r="D118" s="220" t="s">
        <v>125</v>
      </c>
      <c r="E118" s="42"/>
      <c r="F118" s="221" t="s">
        <v>162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125</v>
      </c>
      <c r="AU118" s="19" t="s">
        <v>82</v>
      </c>
    </row>
    <row r="119" s="13" customFormat="1">
      <c r="A119" s="13"/>
      <c r="B119" s="222"/>
      <c r="C119" s="223"/>
      <c r="D119" s="215" t="s">
        <v>127</v>
      </c>
      <c r="E119" s="224" t="s">
        <v>19</v>
      </c>
      <c r="F119" s="225" t="s">
        <v>128</v>
      </c>
      <c r="G119" s="223"/>
      <c r="H119" s="224" t="s">
        <v>19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127</v>
      </c>
      <c r="AU119" s="231" t="s">
        <v>82</v>
      </c>
      <c r="AV119" s="13" t="s">
        <v>80</v>
      </c>
      <c r="AW119" s="13" t="s">
        <v>33</v>
      </c>
      <c r="AX119" s="13" t="s">
        <v>72</v>
      </c>
      <c r="AY119" s="231" t="s">
        <v>114</v>
      </c>
    </row>
    <row r="120" s="14" customFormat="1">
      <c r="A120" s="14"/>
      <c r="B120" s="232"/>
      <c r="C120" s="233"/>
      <c r="D120" s="215" t="s">
        <v>127</v>
      </c>
      <c r="E120" s="234" t="s">
        <v>19</v>
      </c>
      <c r="F120" s="235" t="s">
        <v>163</v>
      </c>
      <c r="G120" s="233"/>
      <c r="H120" s="236">
        <v>1.1000000000000001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127</v>
      </c>
      <c r="AU120" s="242" t="s">
        <v>82</v>
      </c>
      <c r="AV120" s="14" t="s">
        <v>82</v>
      </c>
      <c r="AW120" s="14" t="s">
        <v>33</v>
      </c>
      <c r="AX120" s="14" t="s">
        <v>72</v>
      </c>
      <c r="AY120" s="242" t="s">
        <v>114</v>
      </c>
    </row>
    <row r="121" s="13" customFormat="1">
      <c r="A121" s="13"/>
      <c r="B121" s="222"/>
      <c r="C121" s="223"/>
      <c r="D121" s="215" t="s">
        <v>127</v>
      </c>
      <c r="E121" s="224" t="s">
        <v>19</v>
      </c>
      <c r="F121" s="225" t="s">
        <v>130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127</v>
      </c>
      <c r="AU121" s="231" t="s">
        <v>82</v>
      </c>
      <c r="AV121" s="13" t="s">
        <v>80</v>
      </c>
      <c r="AW121" s="13" t="s">
        <v>33</v>
      </c>
      <c r="AX121" s="13" t="s">
        <v>72</v>
      </c>
      <c r="AY121" s="231" t="s">
        <v>114</v>
      </c>
    </row>
    <row r="122" s="14" customFormat="1">
      <c r="A122" s="14"/>
      <c r="B122" s="232"/>
      <c r="C122" s="233"/>
      <c r="D122" s="215" t="s">
        <v>127</v>
      </c>
      <c r="E122" s="234" t="s">
        <v>19</v>
      </c>
      <c r="F122" s="235" t="s">
        <v>164</v>
      </c>
      <c r="G122" s="233"/>
      <c r="H122" s="236">
        <v>2.2000000000000002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127</v>
      </c>
      <c r="AU122" s="242" t="s">
        <v>82</v>
      </c>
      <c r="AV122" s="14" t="s">
        <v>82</v>
      </c>
      <c r="AW122" s="14" t="s">
        <v>33</v>
      </c>
      <c r="AX122" s="14" t="s">
        <v>72</v>
      </c>
      <c r="AY122" s="242" t="s">
        <v>114</v>
      </c>
    </row>
    <row r="123" s="13" customFormat="1">
      <c r="A123" s="13"/>
      <c r="B123" s="222"/>
      <c r="C123" s="223"/>
      <c r="D123" s="215" t="s">
        <v>127</v>
      </c>
      <c r="E123" s="224" t="s">
        <v>19</v>
      </c>
      <c r="F123" s="225" t="s">
        <v>165</v>
      </c>
      <c r="G123" s="223"/>
      <c r="H123" s="224" t="s">
        <v>19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127</v>
      </c>
      <c r="AU123" s="231" t="s">
        <v>82</v>
      </c>
      <c r="AV123" s="13" t="s">
        <v>80</v>
      </c>
      <c r="AW123" s="13" t="s">
        <v>33</v>
      </c>
      <c r="AX123" s="13" t="s">
        <v>72</v>
      </c>
      <c r="AY123" s="231" t="s">
        <v>114</v>
      </c>
    </row>
    <row r="124" s="14" customFormat="1">
      <c r="A124" s="14"/>
      <c r="B124" s="232"/>
      <c r="C124" s="233"/>
      <c r="D124" s="215" t="s">
        <v>127</v>
      </c>
      <c r="E124" s="234" t="s">
        <v>19</v>
      </c>
      <c r="F124" s="235" t="s">
        <v>166</v>
      </c>
      <c r="G124" s="233"/>
      <c r="H124" s="236">
        <v>1.1000000000000001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127</v>
      </c>
      <c r="AU124" s="242" t="s">
        <v>82</v>
      </c>
      <c r="AV124" s="14" t="s">
        <v>82</v>
      </c>
      <c r="AW124" s="14" t="s">
        <v>33</v>
      </c>
      <c r="AX124" s="14" t="s">
        <v>72</v>
      </c>
      <c r="AY124" s="242" t="s">
        <v>114</v>
      </c>
    </row>
    <row r="125" s="15" customFormat="1">
      <c r="A125" s="15"/>
      <c r="B125" s="243"/>
      <c r="C125" s="244"/>
      <c r="D125" s="215" t="s">
        <v>127</v>
      </c>
      <c r="E125" s="245" t="s">
        <v>19</v>
      </c>
      <c r="F125" s="246" t="s">
        <v>132</v>
      </c>
      <c r="G125" s="244"/>
      <c r="H125" s="247">
        <v>4.4000000000000004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3" t="s">
        <v>127</v>
      </c>
      <c r="AU125" s="253" t="s">
        <v>82</v>
      </c>
      <c r="AV125" s="15" t="s">
        <v>121</v>
      </c>
      <c r="AW125" s="15" t="s">
        <v>33</v>
      </c>
      <c r="AX125" s="15" t="s">
        <v>80</v>
      </c>
      <c r="AY125" s="253" t="s">
        <v>114</v>
      </c>
    </row>
    <row r="126" s="2" customFormat="1" ht="16.5" customHeight="1">
      <c r="A126" s="40"/>
      <c r="B126" s="41"/>
      <c r="C126" s="202" t="s">
        <v>167</v>
      </c>
      <c r="D126" s="202" t="s">
        <v>116</v>
      </c>
      <c r="E126" s="203" t="s">
        <v>168</v>
      </c>
      <c r="F126" s="204" t="s">
        <v>169</v>
      </c>
      <c r="G126" s="205" t="s">
        <v>170</v>
      </c>
      <c r="H126" s="206">
        <v>298.5</v>
      </c>
      <c r="I126" s="207"/>
      <c r="J126" s="208">
        <f>ROUND(I126*H126,2)</f>
        <v>0</v>
      </c>
      <c r="K126" s="204" t="s">
        <v>120</v>
      </c>
      <c r="L126" s="46"/>
      <c r="M126" s="209" t="s">
        <v>19</v>
      </c>
      <c r="N126" s="210" t="s">
        <v>43</v>
      </c>
      <c r="O126" s="86"/>
      <c r="P126" s="211">
        <f>O126*H126</f>
        <v>0</v>
      </c>
      <c r="Q126" s="211">
        <v>0.00084000000000000003</v>
      </c>
      <c r="R126" s="211">
        <f>Q126*H126</f>
        <v>0.25074000000000002</v>
      </c>
      <c r="S126" s="211">
        <v>0</v>
      </c>
      <c r="T126" s="21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121</v>
      </c>
      <c r="AT126" s="213" t="s">
        <v>116</v>
      </c>
      <c r="AU126" s="213" t="s">
        <v>82</v>
      </c>
      <c r="AY126" s="19" t="s">
        <v>114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80</v>
      </c>
      <c r="BK126" s="214">
        <f>ROUND(I126*H126,2)</f>
        <v>0</v>
      </c>
      <c r="BL126" s="19" t="s">
        <v>121</v>
      </c>
      <c r="BM126" s="213" t="s">
        <v>171</v>
      </c>
    </row>
    <row r="127" s="2" customFormat="1">
      <c r="A127" s="40"/>
      <c r="B127" s="41"/>
      <c r="C127" s="42"/>
      <c r="D127" s="215" t="s">
        <v>123</v>
      </c>
      <c r="E127" s="42"/>
      <c r="F127" s="216" t="s">
        <v>172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123</v>
      </c>
      <c r="AU127" s="19" t="s">
        <v>82</v>
      </c>
    </row>
    <row r="128" s="2" customFormat="1">
      <c r="A128" s="40"/>
      <c r="B128" s="41"/>
      <c r="C128" s="42"/>
      <c r="D128" s="220" t="s">
        <v>125</v>
      </c>
      <c r="E128" s="42"/>
      <c r="F128" s="221" t="s">
        <v>173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125</v>
      </c>
      <c r="AU128" s="19" t="s">
        <v>82</v>
      </c>
    </row>
    <row r="129" s="14" customFormat="1">
      <c r="A129" s="14"/>
      <c r="B129" s="232"/>
      <c r="C129" s="233"/>
      <c r="D129" s="215" t="s">
        <v>127</v>
      </c>
      <c r="E129" s="234" t="s">
        <v>19</v>
      </c>
      <c r="F129" s="235" t="s">
        <v>174</v>
      </c>
      <c r="G129" s="233"/>
      <c r="H129" s="236">
        <v>298.5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127</v>
      </c>
      <c r="AU129" s="242" t="s">
        <v>82</v>
      </c>
      <c r="AV129" s="14" t="s">
        <v>82</v>
      </c>
      <c r="AW129" s="14" t="s">
        <v>33</v>
      </c>
      <c r="AX129" s="14" t="s">
        <v>80</v>
      </c>
      <c r="AY129" s="242" t="s">
        <v>114</v>
      </c>
    </row>
    <row r="130" s="2" customFormat="1" ht="16.5" customHeight="1">
      <c r="A130" s="40"/>
      <c r="B130" s="41"/>
      <c r="C130" s="202" t="s">
        <v>175</v>
      </c>
      <c r="D130" s="202" t="s">
        <v>116</v>
      </c>
      <c r="E130" s="203" t="s">
        <v>176</v>
      </c>
      <c r="F130" s="204" t="s">
        <v>177</v>
      </c>
      <c r="G130" s="205" t="s">
        <v>170</v>
      </c>
      <c r="H130" s="206">
        <v>298.5</v>
      </c>
      <c r="I130" s="207"/>
      <c r="J130" s="208">
        <f>ROUND(I130*H130,2)</f>
        <v>0</v>
      </c>
      <c r="K130" s="204" t="s">
        <v>120</v>
      </c>
      <c r="L130" s="46"/>
      <c r="M130" s="209" t="s">
        <v>19</v>
      </c>
      <c r="N130" s="210" t="s">
        <v>43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121</v>
      </c>
      <c r="AT130" s="213" t="s">
        <v>116</v>
      </c>
      <c r="AU130" s="213" t="s">
        <v>82</v>
      </c>
      <c r="AY130" s="19" t="s">
        <v>114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80</v>
      </c>
      <c r="BK130" s="214">
        <f>ROUND(I130*H130,2)</f>
        <v>0</v>
      </c>
      <c r="BL130" s="19" t="s">
        <v>121</v>
      </c>
      <c r="BM130" s="213" t="s">
        <v>178</v>
      </c>
    </row>
    <row r="131" s="2" customFormat="1">
      <c r="A131" s="40"/>
      <c r="B131" s="41"/>
      <c r="C131" s="42"/>
      <c r="D131" s="215" t="s">
        <v>123</v>
      </c>
      <c r="E131" s="42"/>
      <c r="F131" s="216" t="s">
        <v>179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123</v>
      </c>
      <c r="AU131" s="19" t="s">
        <v>82</v>
      </c>
    </row>
    <row r="132" s="2" customFormat="1">
      <c r="A132" s="40"/>
      <c r="B132" s="41"/>
      <c r="C132" s="42"/>
      <c r="D132" s="220" t="s">
        <v>125</v>
      </c>
      <c r="E132" s="42"/>
      <c r="F132" s="221" t="s">
        <v>180</v>
      </c>
      <c r="G132" s="42"/>
      <c r="H132" s="42"/>
      <c r="I132" s="217"/>
      <c r="J132" s="42"/>
      <c r="K132" s="42"/>
      <c r="L132" s="46"/>
      <c r="M132" s="218"/>
      <c r="N132" s="21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82</v>
      </c>
    </row>
    <row r="133" s="2" customFormat="1" ht="21.75" customHeight="1">
      <c r="A133" s="40"/>
      <c r="B133" s="41"/>
      <c r="C133" s="202" t="s">
        <v>181</v>
      </c>
      <c r="D133" s="202" t="s">
        <v>116</v>
      </c>
      <c r="E133" s="203" t="s">
        <v>182</v>
      </c>
      <c r="F133" s="204" t="s">
        <v>183</v>
      </c>
      <c r="G133" s="205" t="s">
        <v>143</v>
      </c>
      <c r="H133" s="206">
        <v>109.45</v>
      </c>
      <c r="I133" s="207"/>
      <c r="J133" s="208">
        <f>ROUND(I133*H133,2)</f>
        <v>0</v>
      </c>
      <c r="K133" s="204" t="s">
        <v>120</v>
      </c>
      <c r="L133" s="46"/>
      <c r="M133" s="209" t="s">
        <v>19</v>
      </c>
      <c r="N133" s="210" t="s">
        <v>43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121</v>
      </c>
      <c r="AT133" s="213" t="s">
        <v>116</v>
      </c>
      <c r="AU133" s="213" t="s">
        <v>82</v>
      </c>
      <c r="AY133" s="19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80</v>
      </c>
      <c r="BK133" s="214">
        <f>ROUND(I133*H133,2)</f>
        <v>0</v>
      </c>
      <c r="BL133" s="19" t="s">
        <v>121</v>
      </c>
      <c r="BM133" s="213" t="s">
        <v>184</v>
      </c>
    </row>
    <row r="134" s="2" customFormat="1">
      <c r="A134" s="40"/>
      <c r="B134" s="41"/>
      <c r="C134" s="42"/>
      <c r="D134" s="215" t="s">
        <v>123</v>
      </c>
      <c r="E134" s="42"/>
      <c r="F134" s="216" t="s">
        <v>185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82</v>
      </c>
    </row>
    <row r="135" s="2" customFormat="1">
      <c r="A135" s="40"/>
      <c r="B135" s="41"/>
      <c r="C135" s="42"/>
      <c r="D135" s="220" t="s">
        <v>125</v>
      </c>
      <c r="E135" s="42"/>
      <c r="F135" s="221" t="s">
        <v>186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125</v>
      </c>
      <c r="AU135" s="19" t="s">
        <v>82</v>
      </c>
    </row>
    <row r="136" s="13" customFormat="1">
      <c r="A136" s="13"/>
      <c r="B136" s="222"/>
      <c r="C136" s="223"/>
      <c r="D136" s="215" t="s">
        <v>127</v>
      </c>
      <c r="E136" s="224" t="s">
        <v>19</v>
      </c>
      <c r="F136" s="225" t="s">
        <v>187</v>
      </c>
      <c r="G136" s="223"/>
      <c r="H136" s="224" t="s">
        <v>19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127</v>
      </c>
      <c r="AU136" s="231" t="s">
        <v>82</v>
      </c>
      <c r="AV136" s="13" t="s">
        <v>80</v>
      </c>
      <c r="AW136" s="13" t="s">
        <v>33</v>
      </c>
      <c r="AX136" s="13" t="s">
        <v>72</v>
      </c>
      <c r="AY136" s="231" t="s">
        <v>114</v>
      </c>
    </row>
    <row r="137" s="14" customFormat="1">
      <c r="A137" s="14"/>
      <c r="B137" s="232"/>
      <c r="C137" s="233"/>
      <c r="D137" s="215" t="s">
        <v>127</v>
      </c>
      <c r="E137" s="234" t="s">
        <v>19</v>
      </c>
      <c r="F137" s="235" t="s">
        <v>188</v>
      </c>
      <c r="G137" s="233"/>
      <c r="H137" s="236">
        <v>109.45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127</v>
      </c>
      <c r="AU137" s="242" t="s">
        <v>82</v>
      </c>
      <c r="AV137" s="14" t="s">
        <v>82</v>
      </c>
      <c r="AW137" s="14" t="s">
        <v>33</v>
      </c>
      <c r="AX137" s="14" t="s">
        <v>80</v>
      </c>
      <c r="AY137" s="242" t="s">
        <v>114</v>
      </c>
    </row>
    <row r="138" s="2" customFormat="1" ht="16.5" customHeight="1">
      <c r="A138" s="40"/>
      <c r="B138" s="41"/>
      <c r="C138" s="202" t="s">
        <v>189</v>
      </c>
      <c r="D138" s="202" t="s">
        <v>116</v>
      </c>
      <c r="E138" s="203" t="s">
        <v>190</v>
      </c>
      <c r="F138" s="204" t="s">
        <v>191</v>
      </c>
      <c r="G138" s="205" t="s">
        <v>192</v>
      </c>
      <c r="H138" s="206">
        <v>175.12000000000001</v>
      </c>
      <c r="I138" s="207"/>
      <c r="J138" s="208">
        <f>ROUND(I138*H138,2)</f>
        <v>0</v>
      </c>
      <c r="K138" s="204" t="s">
        <v>19</v>
      </c>
      <c r="L138" s="46"/>
      <c r="M138" s="209" t="s">
        <v>19</v>
      </c>
      <c r="N138" s="210" t="s">
        <v>43</v>
      </c>
      <c r="O138" s="8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121</v>
      </c>
      <c r="AT138" s="213" t="s">
        <v>116</v>
      </c>
      <c r="AU138" s="213" t="s">
        <v>82</v>
      </c>
      <c r="AY138" s="19" t="s">
        <v>114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80</v>
      </c>
      <c r="BK138" s="214">
        <f>ROUND(I138*H138,2)</f>
        <v>0</v>
      </c>
      <c r="BL138" s="19" t="s">
        <v>121</v>
      </c>
      <c r="BM138" s="213" t="s">
        <v>193</v>
      </c>
    </row>
    <row r="139" s="2" customFormat="1">
      <c r="A139" s="40"/>
      <c r="B139" s="41"/>
      <c r="C139" s="42"/>
      <c r="D139" s="215" t="s">
        <v>123</v>
      </c>
      <c r="E139" s="42"/>
      <c r="F139" s="216" t="s">
        <v>194</v>
      </c>
      <c r="G139" s="42"/>
      <c r="H139" s="42"/>
      <c r="I139" s="217"/>
      <c r="J139" s="42"/>
      <c r="K139" s="42"/>
      <c r="L139" s="46"/>
      <c r="M139" s="218"/>
      <c r="N139" s="21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123</v>
      </c>
      <c r="AU139" s="19" t="s">
        <v>82</v>
      </c>
    </row>
    <row r="140" s="14" customFormat="1">
      <c r="A140" s="14"/>
      <c r="B140" s="232"/>
      <c r="C140" s="233"/>
      <c r="D140" s="215" t="s">
        <v>127</v>
      </c>
      <c r="E140" s="233"/>
      <c r="F140" s="235" t="s">
        <v>195</v>
      </c>
      <c r="G140" s="233"/>
      <c r="H140" s="236">
        <v>175.12000000000001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127</v>
      </c>
      <c r="AU140" s="242" t="s">
        <v>82</v>
      </c>
      <c r="AV140" s="14" t="s">
        <v>82</v>
      </c>
      <c r="AW140" s="14" t="s">
        <v>4</v>
      </c>
      <c r="AX140" s="14" t="s">
        <v>80</v>
      </c>
      <c r="AY140" s="242" t="s">
        <v>114</v>
      </c>
    </row>
    <row r="141" s="2" customFormat="1" ht="16.5" customHeight="1">
      <c r="A141" s="40"/>
      <c r="B141" s="41"/>
      <c r="C141" s="202" t="s">
        <v>196</v>
      </c>
      <c r="D141" s="202" t="s">
        <v>116</v>
      </c>
      <c r="E141" s="203" t="s">
        <v>197</v>
      </c>
      <c r="F141" s="204" t="s">
        <v>198</v>
      </c>
      <c r="G141" s="205" t="s">
        <v>143</v>
      </c>
      <c r="H141" s="206">
        <v>109.45</v>
      </c>
      <c r="I141" s="207"/>
      <c r="J141" s="208">
        <f>ROUND(I141*H141,2)</f>
        <v>0</v>
      </c>
      <c r="K141" s="204" t="s">
        <v>120</v>
      </c>
      <c r="L141" s="46"/>
      <c r="M141" s="209" t="s">
        <v>19</v>
      </c>
      <c r="N141" s="210" t="s">
        <v>43</v>
      </c>
      <c r="O141" s="86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3" t="s">
        <v>121</v>
      </c>
      <c r="AT141" s="213" t="s">
        <v>116</v>
      </c>
      <c r="AU141" s="213" t="s">
        <v>82</v>
      </c>
      <c r="AY141" s="19" t="s">
        <v>114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9" t="s">
        <v>80</v>
      </c>
      <c r="BK141" s="214">
        <f>ROUND(I141*H141,2)</f>
        <v>0</v>
      </c>
      <c r="BL141" s="19" t="s">
        <v>121</v>
      </c>
      <c r="BM141" s="213" t="s">
        <v>199</v>
      </c>
    </row>
    <row r="142" s="2" customFormat="1">
      <c r="A142" s="40"/>
      <c r="B142" s="41"/>
      <c r="C142" s="42"/>
      <c r="D142" s="215" t="s">
        <v>123</v>
      </c>
      <c r="E142" s="42"/>
      <c r="F142" s="216" t="s">
        <v>200</v>
      </c>
      <c r="G142" s="42"/>
      <c r="H142" s="42"/>
      <c r="I142" s="217"/>
      <c r="J142" s="42"/>
      <c r="K142" s="42"/>
      <c r="L142" s="46"/>
      <c r="M142" s="218"/>
      <c r="N142" s="21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123</v>
      </c>
      <c r="AU142" s="19" t="s">
        <v>82</v>
      </c>
    </row>
    <row r="143" s="2" customFormat="1">
      <c r="A143" s="40"/>
      <c r="B143" s="41"/>
      <c r="C143" s="42"/>
      <c r="D143" s="220" t="s">
        <v>125</v>
      </c>
      <c r="E143" s="42"/>
      <c r="F143" s="221" t="s">
        <v>201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125</v>
      </c>
      <c r="AU143" s="19" t="s">
        <v>82</v>
      </c>
    </row>
    <row r="144" s="2" customFormat="1" ht="16.5" customHeight="1">
      <c r="A144" s="40"/>
      <c r="B144" s="41"/>
      <c r="C144" s="202" t="s">
        <v>202</v>
      </c>
      <c r="D144" s="202" t="s">
        <v>116</v>
      </c>
      <c r="E144" s="203" t="s">
        <v>203</v>
      </c>
      <c r="F144" s="204" t="s">
        <v>204</v>
      </c>
      <c r="G144" s="205" t="s">
        <v>143</v>
      </c>
      <c r="H144" s="206">
        <v>53.630000000000003</v>
      </c>
      <c r="I144" s="207"/>
      <c r="J144" s="208">
        <f>ROUND(I144*H144,2)</f>
        <v>0</v>
      </c>
      <c r="K144" s="204" t="s">
        <v>120</v>
      </c>
      <c r="L144" s="46"/>
      <c r="M144" s="209" t="s">
        <v>19</v>
      </c>
      <c r="N144" s="210" t="s">
        <v>43</v>
      </c>
      <c r="O144" s="86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121</v>
      </c>
      <c r="AT144" s="213" t="s">
        <v>116</v>
      </c>
      <c r="AU144" s="213" t="s">
        <v>82</v>
      </c>
      <c r="AY144" s="19" t="s">
        <v>114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80</v>
      </c>
      <c r="BK144" s="214">
        <f>ROUND(I144*H144,2)</f>
        <v>0</v>
      </c>
      <c r="BL144" s="19" t="s">
        <v>121</v>
      </c>
      <c r="BM144" s="213" t="s">
        <v>205</v>
      </c>
    </row>
    <row r="145" s="2" customFormat="1">
      <c r="A145" s="40"/>
      <c r="B145" s="41"/>
      <c r="C145" s="42"/>
      <c r="D145" s="215" t="s">
        <v>123</v>
      </c>
      <c r="E145" s="42"/>
      <c r="F145" s="216" t="s">
        <v>206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123</v>
      </c>
      <c r="AU145" s="19" t="s">
        <v>82</v>
      </c>
    </row>
    <row r="146" s="2" customFormat="1">
      <c r="A146" s="40"/>
      <c r="B146" s="41"/>
      <c r="C146" s="42"/>
      <c r="D146" s="220" t="s">
        <v>125</v>
      </c>
      <c r="E146" s="42"/>
      <c r="F146" s="221" t="s">
        <v>207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125</v>
      </c>
      <c r="AU146" s="19" t="s">
        <v>82</v>
      </c>
    </row>
    <row r="147" s="13" customFormat="1">
      <c r="A147" s="13"/>
      <c r="B147" s="222"/>
      <c r="C147" s="223"/>
      <c r="D147" s="215" t="s">
        <v>127</v>
      </c>
      <c r="E147" s="224" t="s">
        <v>19</v>
      </c>
      <c r="F147" s="225" t="s">
        <v>208</v>
      </c>
      <c r="G147" s="223"/>
      <c r="H147" s="224" t="s">
        <v>19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127</v>
      </c>
      <c r="AU147" s="231" t="s">
        <v>82</v>
      </c>
      <c r="AV147" s="13" t="s">
        <v>80</v>
      </c>
      <c r="AW147" s="13" t="s">
        <v>33</v>
      </c>
      <c r="AX147" s="13" t="s">
        <v>72</v>
      </c>
      <c r="AY147" s="231" t="s">
        <v>114</v>
      </c>
    </row>
    <row r="148" s="13" customFormat="1">
      <c r="A148" s="13"/>
      <c r="B148" s="222"/>
      <c r="C148" s="223"/>
      <c r="D148" s="215" t="s">
        <v>127</v>
      </c>
      <c r="E148" s="224" t="s">
        <v>19</v>
      </c>
      <c r="F148" s="225" t="s">
        <v>209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127</v>
      </c>
      <c r="AU148" s="231" t="s">
        <v>82</v>
      </c>
      <c r="AV148" s="13" t="s">
        <v>80</v>
      </c>
      <c r="AW148" s="13" t="s">
        <v>33</v>
      </c>
      <c r="AX148" s="13" t="s">
        <v>72</v>
      </c>
      <c r="AY148" s="231" t="s">
        <v>114</v>
      </c>
    </row>
    <row r="149" s="14" customFormat="1">
      <c r="A149" s="14"/>
      <c r="B149" s="232"/>
      <c r="C149" s="233"/>
      <c r="D149" s="215" t="s">
        <v>127</v>
      </c>
      <c r="E149" s="234" t="s">
        <v>19</v>
      </c>
      <c r="F149" s="235" t="s">
        <v>188</v>
      </c>
      <c r="G149" s="233"/>
      <c r="H149" s="236">
        <v>109.45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127</v>
      </c>
      <c r="AU149" s="242" t="s">
        <v>82</v>
      </c>
      <c r="AV149" s="14" t="s">
        <v>82</v>
      </c>
      <c r="AW149" s="14" t="s">
        <v>33</v>
      </c>
      <c r="AX149" s="14" t="s">
        <v>72</v>
      </c>
      <c r="AY149" s="242" t="s">
        <v>114</v>
      </c>
    </row>
    <row r="150" s="13" customFormat="1">
      <c r="A150" s="13"/>
      <c r="B150" s="222"/>
      <c r="C150" s="223"/>
      <c r="D150" s="215" t="s">
        <v>127</v>
      </c>
      <c r="E150" s="224" t="s">
        <v>19</v>
      </c>
      <c r="F150" s="225" t="s">
        <v>210</v>
      </c>
      <c r="G150" s="223"/>
      <c r="H150" s="224" t="s">
        <v>19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127</v>
      </c>
      <c r="AU150" s="231" t="s">
        <v>82</v>
      </c>
      <c r="AV150" s="13" t="s">
        <v>80</v>
      </c>
      <c r="AW150" s="13" t="s">
        <v>33</v>
      </c>
      <c r="AX150" s="13" t="s">
        <v>72</v>
      </c>
      <c r="AY150" s="231" t="s">
        <v>114</v>
      </c>
    </row>
    <row r="151" s="13" customFormat="1">
      <c r="A151" s="13"/>
      <c r="B151" s="222"/>
      <c r="C151" s="223"/>
      <c r="D151" s="215" t="s">
        <v>127</v>
      </c>
      <c r="E151" s="224" t="s">
        <v>19</v>
      </c>
      <c r="F151" s="225" t="s">
        <v>211</v>
      </c>
      <c r="G151" s="223"/>
      <c r="H151" s="224" t="s">
        <v>19</v>
      </c>
      <c r="I151" s="226"/>
      <c r="J151" s="223"/>
      <c r="K151" s="223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127</v>
      </c>
      <c r="AU151" s="231" t="s">
        <v>82</v>
      </c>
      <c r="AV151" s="13" t="s">
        <v>80</v>
      </c>
      <c r="AW151" s="13" t="s">
        <v>33</v>
      </c>
      <c r="AX151" s="13" t="s">
        <v>72</v>
      </c>
      <c r="AY151" s="231" t="s">
        <v>114</v>
      </c>
    </row>
    <row r="152" s="14" customFormat="1">
      <c r="A152" s="14"/>
      <c r="B152" s="232"/>
      <c r="C152" s="233"/>
      <c r="D152" s="215" t="s">
        <v>127</v>
      </c>
      <c r="E152" s="234" t="s">
        <v>19</v>
      </c>
      <c r="F152" s="235" t="s">
        <v>212</v>
      </c>
      <c r="G152" s="233"/>
      <c r="H152" s="236">
        <v>-44.875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127</v>
      </c>
      <c r="AU152" s="242" t="s">
        <v>82</v>
      </c>
      <c r="AV152" s="14" t="s">
        <v>82</v>
      </c>
      <c r="AW152" s="14" t="s">
        <v>33</v>
      </c>
      <c r="AX152" s="14" t="s">
        <v>72</v>
      </c>
      <c r="AY152" s="242" t="s">
        <v>114</v>
      </c>
    </row>
    <row r="153" s="14" customFormat="1">
      <c r="A153" s="14"/>
      <c r="B153" s="232"/>
      <c r="C153" s="233"/>
      <c r="D153" s="215" t="s">
        <v>127</v>
      </c>
      <c r="E153" s="234" t="s">
        <v>19</v>
      </c>
      <c r="F153" s="235" t="s">
        <v>213</v>
      </c>
      <c r="G153" s="233"/>
      <c r="H153" s="236">
        <v>-10.945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127</v>
      </c>
      <c r="AU153" s="242" t="s">
        <v>82</v>
      </c>
      <c r="AV153" s="14" t="s">
        <v>82</v>
      </c>
      <c r="AW153" s="14" t="s">
        <v>33</v>
      </c>
      <c r="AX153" s="14" t="s">
        <v>72</v>
      </c>
      <c r="AY153" s="242" t="s">
        <v>114</v>
      </c>
    </row>
    <row r="154" s="15" customFormat="1">
      <c r="A154" s="15"/>
      <c r="B154" s="243"/>
      <c r="C154" s="244"/>
      <c r="D154" s="215" t="s">
        <v>127</v>
      </c>
      <c r="E154" s="245" t="s">
        <v>19</v>
      </c>
      <c r="F154" s="246" t="s">
        <v>132</v>
      </c>
      <c r="G154" s="244"/>
      <c r="H154" s="247">
        <v>53.630000000000003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3" t="s">
        <v>127</v>
      </c>
      <c r="AU154" s="253" t="s">
        <v>82</v>
      </c>
      <c r="AV154" s="15" t="s">
        <v>121</v>
      </c>
      <c r="AW154" s="15" t="s">
        <v>33</v>
      </c>
      <c r="AX154" s="15" t="s">
        <v>80</v>
      </c>
      <c r="AY154" s="253" t="s">
        <v>114</v>
      </c>
    </row>
    <row r="155" s="2" customFormat="1" ht="16.5" customHeight="1">
      <c r="A155" s="40"/>
      <c r="B155" s="41"/>
      <c r="C155" s="254" t="s">
        <v>214</v>
      </c>
      <c r="D155" s="254" t="s">
        <v>215</v>
      </c>
      <c r="E155" s="255" t="s">
        <v>216</v>
      </c>
      <c r="F155" s="256" t="s">
        <v>217</v>
      </c>
      <c r="G155" s="257" t="s">
        <v>192</v>
      </c>
      <c r="H155" s="258">
        <v>99.215999999999994</v>
      </c>
      <c r="I155" s="259"/>
      <c r="J155" s="260">
        <f>ROUND(I155*H155,2)</f>
        <v>0</v>
      </c>
      <c r="K155" s="256" t="s">
        <v>120</v>
      </c>
      <c r="L155" s="261"/>
      <c r="M155" s="262" t="s">
        <v>19</v>
      </c>
      <c r="N155" s="263" t="s">
        <v>43</v>
      </c>
      <c r="O155" s="86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3" t="s">
        <v>181</v>
      </c>
      <c r="AT155" s="213" t="s">
        <v>215</v>
      </c>
      <c r="AU155" s="213" t="s">
        <v>82</v>
      </c>
      <c r="AY155" s="19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9" t="s">
        <v>80</v>
      </c>
      <c r="BK155" s="214">
        <f>ROUND(I155*H155,2)</f>
        <v>0</v>
      </c>
      <c r="BL155" s="19" t="s">
        <v>121</v>
      </c>
      <c r="BM155" s="213" t="s">
        <v>218</v>
      </c>
    </row>
    <row r="156" s="2" customFormat="1">
      <c r="A156" s="40"/>
      <c r="B156" s="41"/>
      <c r="C156" s="42"/>
      <c r="D156" s="215" t="s">
        <v>123</v>
      </c>
      <c r="E156" s="42"/>
      <c r="F156" s="216" t="s">
        <v>217</v>
      </c>
      <c r="G156" s="42"/>
      <c r="H156" s="42"/>
      <c r="I156" s="217"/>
      <c r="J156" s="42"/>
      <c r="K156" s="42"/>
      <c r="L156" s="46"/>
      <c r="M156" s="218"/>
      <c r="N156" s="21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123</v>
      </c>
      <c r="AU156" s="19" t="s">
        <v>82</v>
      </c>
    </row>
    <row r="157" s="14" customFormat="1">
      <c r="A157" s="14"/>
      <c r="B157" s="232"/>
      <c r="C157" s="233"/>
      <c r="D157" s="215" t="s">
        <v>127</v>
      </c>
      <c r="E157" s="233"/>
      <c r="F157" s="235" t="s">
        <v>219</v>
      </c>
      <c r="G157" s="233"/>
      <c r="H157" s="236">
        <v>99.215999999999994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127</v>
      </c>
      <c r="AU157" s="242" t="s">
        <v>82</v>
      </c>
      <c r="AV157" s="14" t="s">
        <v>82</v>
      </c>
      <c r="AW157" s="14" t="s">
        <v>4</v>
      </c>
      <c r="AX157" s="14" t="s">
        <v>80</v>
      </c>
      <c r="AY157" s="242" t="s">
        <v>114</v>
      </c>
    </row>
    <row r="158" s="2" customFormat="1" ht="16.5" customHeight="1">
      <c r="A158" s="40"/>
      <c r="B158" s="41"/>
      <c r="C158" s="202" t="s">
        <v>220</v>
      </c>
      <c r="D158" s="202" t="s">
        <v>116</v>
      </c>
      <c r="E158" s="203" t="s">
        <v>221</v>
      </c>
      <c r="F158" s="204" t="s">
        <v>222</v>
      </c>
      <c r="G158" s="205" t="s">
        <v>143</v>
      </c>
      <c r="H158" s="206">
        <v>43.93</v>
      </c>
      <c r="I158" s="207"/>
      <c r="J158" s="208">
        <f>ROUND(I158*H158,2)</f>
        <v>0</v>
      </c>
      <c r="K158" s="204" t="s">
        <v>120</v>
      </c>
      <c r="L158" s="46"/>
      <c r="M158" s="209" t="s">
        <v>19</v>
      </c>
      <c r="N158" s="210" t="s">
        <v>43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121</v>
      </c>
      <c r="AT158" s="213" t="s">
        <v>116</v>
      </c>
      <c r="AU158" s="213" t="s">
        <v>82</v>
      </c>
      <c r="AY158" s="19" t="s">
        <v>114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80</v>
      </c>
      <c r="BK158" s="214">
        <f>ROUND(I158*H158,2)</f>
        <v>0</v>
      </c>
      <c r="BL158" s="19" t="s">
        <v>121</v>
      </c>
      <c r="BM158" s="213" t="s">
        <v>223</v>
      </c>
    </row>
    <row r="159" s="2" customFormat="1">
      <c r="A159" s="40"/>
      <c r="B159" s="41"/>
      <c r="C159" s="42"/>
      <c r="D159" s="215" t="s">
        <v>123</v>
      </c>
      <c r="E159" s="42"/>
      <c r="F159" s="216" t="s">
        <v>224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123</v>
      </c>
      <c r="AU159" s="19" t="s">
        <v>82</v>
      </c>
    </row>
    <row r="160" s="2" customFormat="1">
      <c r="A160" s="40"/>
      <c r="B160" s="41"/>
      <c r="C160" s="42"/>
      <c r="D160" s="220" t="s">
        <v>125</v>
      </c>
      <c r="E160" s="42"/>
      <c r="F160" s="221" t="s">
        <v>225</v>
      </c>
      <c r="G160" s="42"/>
      <c r="H160" s="42"/>
      <c r="I160" s="217"/>
      <c r="J160" s="42"/>
      <c r="K160" s="42"/>
      <c r="L160" s="46"/>
      <c r="M160" s="218"/>
      <c r="N160" s="21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125</v>
      </c>
      <c r="AU160" s="19" t="s">
        <v>82</v>
      </c>
    </row>
    <row r="161" s="13" customFormat="1">
      <c r="A161" s="13"/>
      <c r="B161" s="222"/>
      <c r="C161" s="223"/>
      <c r="D161" s="215" t="s">
        <v>127</v>
      </c>
      <c r="E161" s="224" t="s">
        <v>19</v>
      </c>
      <c r="F161" s="225" t="s">
        <v>226</v>
      </c>
      <c r="G161" s="223"/>
      <c r="H161" s="224" t="s">
        <v>19</v>
      </c>
      <c r="I161" s="226"/>
      <c r="J161" s="223"/>
      <c r="K161" s="223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127</v>
      </c>
      <c r="AU161" s="231" t="s">
        <v>82</v>
      </c>
      <c r="AV161" s="13" t="s">
        <v>80</v>
      </c>
      <c r="AW161" s="13" t="s">
        <v>33</v>
      </c>
      <c r="AX161" s="13" t="s">
        <v>72</v>
      </c>
      <c r="AY161" s="231" t="s">
        <v>114</v>
      </c>
    </row>
    <row r="162" s="14" customFormat="1">
      <c r="A162" s="14"/>
      <c r="B162" s="232"/>
      <c r="C162" s="233"/>
      <c r="D162" s="215" t="s">
        <v>127</v>
      </c>
      <c r="E162" s="234" t="s">
        <v>19</v>
      </c>
      <c r="F162" s="235" t="s">
        <v>227</v>
      </c>
      <c r="G162" s="233"/>
      <c r="H162" s="236">
        <v>44.875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127</v>
      </c>
      <c r="AU162" s="242" t="s">
        <v>82</v>
      </c>
      <c r="AV162" s="14" t="s">
        <v>82</v>
      </c>
      <c r="AW162" s="14" t="s">
        <v>33</v>
      </c>
      <c r="AX162" s="14" t="s">
        <v>72</v>
      </c>
      <c r="AY162" s="242" t="s">
        <v>114</v>
      </c>
    </row>
    <row r="163" s="13" customFormat="1">
      <c r="A163" s="13"/>
      <c r="B163" s="222"/>
      <c r="C163" s="223"/>
      <c r="D163" s="215" t="s">
        <v>127</v>
      </c>
      <c r="E163" s="224" t="s">
        <v>19</v>
      </c>
      <c r="F163" s="225" t="s">
        <v>228</v>
      </c>
      <c r="G163" s="223"/>
      <c r="H163" s="224" t="s">
        <v>19</v>
      </c>
      <c r="I163" s="226"/>
      <c r="J163" s="223"/>
      <c r="K163" s="223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127</v>
      </c>
      <c r="AU163" s="231" t="s">
        <v>82</v>
      </c>
      <c r="AV163" s="13" t="s">
        <v>80</v>
      </c>
      <c r="AW163" s="13" t="s">
        <v>33</v>
      </c>
      <c r="AX163" s="13" t="s">
        <v>72</v>
      </c>
      <c r="AY163" s="231" t="s">
        <v>114</v>
      </c>
    </row>
    <row r="164" s="14" customFormat="1">
      <c r="A164" s="14"/>
      <c r="B164" s="232"/>
      <c r="C164" s="233"/>
      <c r="D164" s="215" t="s">
        <v>127</v>
      </c>
      <c r="E164" s="234" t="s">
        <v>19</v>
      </c>
      <c r="F164" s="235" t="s">
        <v>229</v>
      </c>
      <c r="G164" s="233"/>
      <c r="H164" s="236">
        <v>-0.94499999999999995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127</v>
      </c>
      <c r="AU164" s="242" t="s">
        <v>82</v>
      </c>
      <c r="AV164" s="14" t="s">
        <v>82</v>
      </c>
      <c r="AW164" s="14" t="s">
        <v>33</v>
      </c>
      <c r="AX164" s="14" t="s">
        <v>72</v>
      </c>
      <c r="AY164" s="242" t="s">
        <v>114</v>
      </c>
    </row>
    <row r="165" s="15" customFormat="1">
      <c r="A165" s="15"/>
      <c r="B165" s="243"/>
      <c r="C165" s="244"/>
      <c r="D165" s="215" t="s">
        <v>127</v>
      </c>
      <c r="E165" s="245" t="s">
        <v>19</v>
      </c>
      <c r="F165" s="246" t="s">
        <v>132</v>
      </c>
      <c r="G165" s="244"/>
      <c r="H165" s="247">
        <v>43.93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3" t="s">
        <v>127</v>
      </c>
      <c r="AU165" s="253" t="s">
        <v>82</v>
      </c>
      <c r="AV165" s="15" t="s">
        <v>121</v>
      </c>
      <c r="AW165" s="15" t="s">
        <v>33</v>
      </c>
      <c r="AX165" s="15" t="s">
        <v>80</v>
      </c>
      <c r="AY165" s="253" t="s">
        <v>114</v>
      </c>
    </row>
    <row r="166" s="2" customFormat="1" ht="16.5" customHeight="1">
      <c r="A166" s="40"/>
      <c r="B166" s="41"/>
      <c r="C166" s="254" t="s">
        <v>230</v>
      </c>
      <c r="D166" s="254" t="s">
        <v>215</v>
      </c>
      <c r="E166" s="255" t="s">
        <v>231</v>
      </c>
      <c r="F166" s="256" t="s">
        <v>232</v>
      </c>
      <c r="G166" s="257" t="s">
        <v>192</v>
      </c>
      <c r="H166" s="258">
        <v>87.859999999999999</v>
      </c>
      <c r="I166" s="259"/>
      <c r="J166" s="260">
        <f>ROUND(I166*H166,2)</f>
        <v>0</v>
      </c>
      <c r="K166" s="256" t="s">
        <v>120</v>
      </c>
      <c r="L166" s="261"/>
      <c r="M166" s="262" t="s">
        <v>19</v>
      </c>
      <c r="N166" s="263" t="s">
        <v>43</v>
      </c>
      <c r="O166" s="86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181</v>
      </c>
      <c r="AT166" s="213" t="s">
        <v>215</v>
      </c>
      <c r="AU166" s="213" t="s">
        <v>82</v>
      </c>
      <c r="AY166" s="19" t="s">
        <v>114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80</v>
      </c>
      <c r="BK166" s="214">
        <f>ROUND(I166*H166,2)</f>
        <v>0</v>
      </c>
      <c r="BL166" s="19" t="s">
        <v>121</v>
      </c>
      <c r="BM166" s="213" t="s">
        <v>233</v>
      </c>
    </row>
    <row r="167" s="2" customFormat="1">
      <c r="A167" s="40"/>
      <c r="B167" s="41"/>
      <c r="C167" s="42"/>
      <c r="D167" s="215" t="s">
        <v>123</v>
      </c>
      <c r="E167" s="42"/>
      <c r="F167" s="216" t="s">
        <v>232</v>
      </c>
      <c r="G167" s="42"/>
      <c r="H167" s="42"/>
      <c r="I167" s="217"/>
      <c r="J167" s="42"/>
      <c r="K167" s="42"/>
      <c r="L167" s="46"/>
      <c r="M167" s="218"/>
      <c r="N167" s="21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123</v>
      </c>
      <c r="AU167" s="19" t="s">
        <v>82</v>
      </c>
    </row>
    <row r="168" s="14" customFormat="1">
      <c r="A168" s="14"/>
      <c r="B168" s="232"/>
      <c r="C168" s="233"/>
      <c r="D168" s="215" t="s">
        <v>127</v>
      </c>
      <c r="E168" s="233"/>
      <c r="F168" s="235" t="s">
        <v>234</v>
      </c>
      <c r="G168" s="233"/>
      <c r="H168" s="236">
        <v>87.859999999999999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127</v>
      </c>
      <c r="AU168" s="242" t="s">
        <v>82</v>
      </c>
      <c r="AV168" s="14" t="s">
        <v>82</v>
      </c>
      <c r="AW168" s="14" t="s">
        <v>4</v>
      </c>
      <c r="AX168" s="14" t="s">
        <v>80</v>
      </c>
      <c r="AY168" s="242" t="s">
        <v>114</v>
      </c>
    </row>
    <row r="169" s="2" customFormat="1" ht="16.5" customHeight="1">
      <c r="A169" s="40"/>
      <c r="B169" s="41"/>
      <c r="C169" s="202" t="s">
        <v>8</v>
      </c>
      <c r="D169" s="202" t="s">
        <v>116</v>
      </c>
      <c r="E169" s="203" t="s">
        <v>235</v>
      </c>
      <c r="F169" s="204" t="s">
        <v>236</v>
      </c>
      <c r="G169" s="205" t="s">
        <v>170</v>
      </c>
      <c r="H169" s="206">
        <v>109.45</v>
      </c>
      <c r="I169" s="207"/>
      <c r="J169" s="208">
        <f>ROUND(I169*H169,2)</f>
        <v>0</v>
      </c>
      <c r="K169" s="204" t="s">
        <v>120</v>
      </c>
      <c r="L169" s="46"/>
      <c r="M169" s="209" t="s">
        <v>19</v>
      </c>
      <c r="N169" s="210" t="s">
        <v>43</v>
      </c>
      <c r="O169" s="86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3" t="s">
        <v>121</v>
      </c>
      <c r="AT169" s="213" t="s">
        <v>116</v>
      </c>
      <c r="AU169" s="213" t="s">
        <v>82</v>
      </c>
      <c r="AY169" s="19" t="s">
        <v>114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9" t="s">
        <v>80</v>
      </c>
      <c r="BK169" s="214">
        <f>ROUND(I169*H169,2)</f>
        <v>0</v>
      </c>
      <c r="BL169" s="19" t="s">
        <v>121</v>
      </c>
      <c r="BM169" s="213" t="s">
        <v>237</v>
      </c>
    </row>
    <row r="170" s="2" customFormat="1">
      <c r="A170" s="40"/>
      <c r="B170" s="41"/>
      <c r="C170" s="42"/>
      <c r="D170" s="215" t="s">
        <v>123</v>
      </c>
      <c r="E170" s="42"/>
      <c r="F170" s="216" t="s">
        <v>238</v>
      </c>
      <c r="G170" s="42"/>
      <c r="H170" s="42"/>
      <c r="I170" s="217"/>
      <c r="J170" s="42"/>
      <c r="K170" s="42"/>
      <c r="L170" s="46"/>
      <c r="M170" s="218"/>
      <c r="N170" s="21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123</v>
      </c>
      <c r="AU170" s="19" t="s">
        <v>82</v>
      </c>
    </row>
    <row r="171" s="2" customFormat="1">
      <c r="A171" s="40"/>
      <c r="B171" s="41"/>
      <c r="C171" s="42"/>
      <c r="D171" s="220" t="s">
        <v>125</v>
      </c>
      <c r="E171" s="42"/>
      <c r="F171" s="221" t="s">
        <v>239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125</v>
      </c>
      <c r="AU171" s="19" t="s">
        <v>82</v>
      </c>
    </row>
    <row r="172" s="13" customFormat="1">
      <c r="A172" s="13"/>
      <c r="B172" s="222"/>
      <c r="C172" s="223"/>
      <c r="D172" s="215" t="s">
        <v>127</v>
      </c>
      <c r="E172" s="224" t="s">
        <v>19</v>
      </c>
      <c r="F172" s="225" t="s">
        <v>209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127</v>
      </c>
      <c r="AU172" s="231" t="s">
        <v>82</v>
      </c>
      <c r="AV172" s="13" t="s">
        <v>80</v>
      </c>
      <c r="AW172" s="13" t="s">
        <v>33</v>
      </c>
      <c r="AX172" s="13" t="s">
        <v>72</v>
      </c>
      <c r="AY172" s="231" t="s">
        <v>114</v>
      </c>
    </row>
    <row r="173" s="14" customFormat="1">
      <c r="A173" s="14"/>
      <c r="B173" s="232"/>
      <c r="C173" s="233"/>
      <c r="D173" s="215" t="s">
        <v>127</v>
      </c>
      <c r="E173" s="234" t="s">
        <v>19</v>
      </c>
      <c r="F173" s="235" t="s">
        <v>240</v>
      </c>
      <c r="G173" s="233"/>
      <c r="H173" s="236">
        <v>109.45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127</v>
      </c>
      <c r="AU173" s="242" t="s">
        <v>82</v>
      </c>
      <c r="AV173" s="14" t="s">
        <v>82</v>
      </c>
      <c r="AW173" s="14" t="s">
        <v>33</v>
      </c>
      <c r="AX173" s="14" t="s">
        <v>80</v>
      </c>
      <c r="AY173" s="242" t="s">
        <v>114</v>
      </c>
    </row>
    <row r="174" s="12" customFormat="1" ht="22.8" customHeight="1">
      <c r="A174" s="12"/>
      <c r="B174" s="186"/>
      <c r="C174" s="187"/>
      <c r="D174" s="188" t="s">
        <v>71</v>
      </c>
      <c r="E174" s="200" t="s">
        <v>121</v>
      </c>
      <c r="F174" s="200" t="s">
        <v>241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SUM(P175:P190)</f>
        <v>0</v>
      </c>
      <c r="Q174" s="194"/>
      <c r="R174" s="195">
        <f>SUM(R175:R190)</f>
        <v>0.0046007999999999995</v>
      </c>
      <c r="S174" s="194"/>
      <c r="T174" s="196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7" t="s">
        <v>80</v>
      </c>
      <c r="AT174" s="198" t="s">
        <v>71</v>
      </c>
      <c r="AU174" s="198" t="s">
        <v>80</v>
      </c>
      <c r="AY174" s="197" t="s">
        <v>114</v>
      </c>
      <c r="BK174" s="199">
        <f>SUM(BK175:BK190)</f>
        <v>0</v>
      </c>
    </row>
    <row r="175" s="2" customFormat="1" ht="16.5" customHeight="1">
      <c r="A175" s="40"/>
      <c r="B175" s="41"/>
      <c r="C175" s="202" t="s">
        <v>242</v>
      </c>
      <c r="D175" s="202" t="s">
        <v>116</v>
      </c>
      <c r="E175" s="203" t="s">
        <v>243</v>
      </c>
      <c r="F175" s="204" t="s">
        <v>244</v>
      </c>
      <c r="G175" s="205" t="s">
        <v>143</v>
      </c>
      <c r="H175" s="206">
        <v>10.945</v>
      </c>
      <c r="I175" s="207"/>
      <c r="J175" s="208">
        <f>ROUND(I175*H175,2)</f>
        <v>0</v>
      </c>
      <c r="K175" s="204" t="s">
        <v>120</v>
      </c>
      <c r="L175" s="46"/>
      <c r="M175" s="209" t="s">
        <v>19</v>
      </c>
      <c r="N175" s="210" t="s">
        <v>43</v>
      </c>
      <c r="O175" s="86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121</v>
      </c>
      <c r="AT175" s="213" t="s">
        <v>116</v>
      </c>
      <c r="AU175" s="213" t="s">
        <v>82</v>
      </c>
      <c r="AY175" s="19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80</v>
      </c>
      <c r="BK175" s="214">
        <f>ROUND(I175*H175,2)</f>
        <v>0</v>
      </c>
      <c r="BL175" s="19" t="s">
        <v>121</v>
      </c>
      <c r="BM175" s="213" t="s">
        <v>245</v>
      </c>
    </row>
    <row r="176" s="2" customFormat="1">
      <c r="A176" s="40"/>
      <c r="B176" s="41"/>
      <c r="C176" s="42"/>
      <c r="D176" s="215" t="s">
        <v>123</v>
      </c>
      <c r="E176" s="42"/>
      <c r="F176" s="216" t="s">
        <v>246</v>
      </c>
      <c r="G176" s="42"/>
      <c r="H176" s="42"/>
      <c r="I176" s="217"/>
      <c r="J176" s="42"/>
      <c r="K176" s="42"/>
      <c r="L176" s="46"/>
      <c r="M176" s="218"/>
      <c r="N176" s="21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123</v>
      </c>
      <c r="AU176" s="19" t="s">
        <v>82</v>
      </c>
    </row>
    <row r="177" s="2" customFormat="1">
      <c r="A177" s="40"/>
      <c r="B177" s="41"/>
      <c r="C177" s="42"/>
      <c r="D177" s="220" t="s">
        <v>125</v>
      </c>
      <c r="E177" s="42"/>
      <c r="F177" s="221" t="s">
        <v>247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125</v>
      </c>
      <c r="AU177" s="19" t="s">
        <v>82</v>
      </c>
    </row>
    <row r="178" s="14" customFormat="1">
      <c r="A178" s="14"/>
      <c r="B178" s="232"/>
      <c r="C178" s="233"/>
      <c r="D178" s="215" t="s">
        <v>127</v>
      </c>
      <c r="E178" s="234" t="s">
        <v>19</v>
      </c>
      <c r="F178" s="235" t="s">
        <v>248</v>
      </c>
      <c r="G178" s="233"/>
      <c r="H178" s="236">
        <v>10.945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127</v>
      </c>
      <c r="AU178" s="242" t="s">
        <v>82</v>
      </c>
      <c r="AV178" s="14" t="s">
        <v>82</v>
      </c>
      <c r="AW178" s="14" t="s">
        <v>33</v>
      </c>
      <c r="AX178" s="14" t="s">
        <v>80</v>
      </c>
      <c r="AY178" s="242" t="s">
        <v>114</v>
      </c>
    </row>
    <row r="179" s="2" customFormat="1" ht="16.5" customHeight="1">
      <c r="A179" s="40"/>
      <c r="B179" s="41"/>
      <c r="C179" s="202" t="s">
        <v>249</v>
      </c>
      <c r="D179" s="202" t="s">
        <v>116</v>
      </c>
      <c r="E179" s="203" t="s">
        <v>250</v>
      </c>
      <c r="F179" s="204" t="s">
        <v>251</v>
      </c>
      <c r="G179" s="205" t="s">
        <v>143</v>
      </c>
      <c r="H179" s="206">
        <v>0.053999999999999999</v>
      </c>
      <c r="I179" s="207"/>
      <c r="J179" s="208">
        <f>ROUND(I179*H179,2)</f>
        <v>0</v>
      </c>
      <c r="K179" s="204" t="s">
        <v>120</v>
      </c>
      <c r="L179" s="46"/>
      <c r="M179" s="209" t="s">
        <v>19</v>
      </c>
      <c r="N179" s="210" t="s">
        <v>43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121</v>
      </c>
      <c r="AT179" s="213" t="s">
        <v>116</v>
      </c>
      <c r="AU179" s="213" t="s">
        <v>82</v>
      </c>
      <c r="AY179" s="19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80</v>
      </c>
      <c r="BK179" s="214">
        <f>ROUND(I179*H179,2)</f>
        <v>0</v>
      </c>
      <c r="BL179" s="19" t="s">
        <v>121</v>
      </c>
      <c r="BM179" s="213" t="s">
        <v>252</v>
      </c>
    </row>
    <row r="180" s="2" customFormat="1">
      <c r="A180" s="40"/>
      <c r="B180" s="41"/>
      <c r="C180" s="42"/>
      <c r="D180" s="215" t="s">
        <v>123</v>
      </c>
      <c r="E180" s="42"/>
      <c r="F180" s="216" t="s">
        <v>253</v>
      </c>
      <c r="G180" s="42"/>
      <c r="H180" s="42"/>
      <c r="I180" s="217"/>
      <c r="J180" s="42"/>
      <c r="K180" s="42"/>
      <c r="L180" s="46"/>
      <c r="M180" s="218"/>
      <c r="N180" s="21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123</v>
      </c>
      <c r="AU180" s="19" t="s">
        <v>82</v>
      </c>
    </row>
    <row r="181" s="2" customFormat="1">
      <c r="A181" s="40"/>
      <c r="B181" s="41"/>
      <c r="C181" s="42"/>
      <c r="D181" s="220" t="s">
        <v>125</v>
      </c>
      <c r="E181" s="42"/>
      <c r="F181" s="221" t="s">
        <v>254</v>
      </c>
      <c r="G181" s="42"/>
      <c r="H181" s="42"/>
      <c r="I181" s="217"/>
      <c r="J181" s="42"/>
      <c r="K181" s="42"/>
      <c r="L181" s="46"/>
      <c r="M181" s="218"/>
      <c r="N181" s="21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125</v>
      </c>
      <c r="AU181" s="19" t="s">
        <v>82</v>
      </c>
    </row>
    <row r="182" s="13" customFormat="1">
      <c r="A182" s="13"/>
      <c r="B182" s="222"/>
      <c r="C182" s="223"/>
      <c r="D182" s="215" t="s">
        <v>127</v>
      </c>
      <c r="E182" s="224" t="s">
        <v>19</v>
      </c>
      <c r="F182" s="225" t="s">
        <v>255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127</v>
      </c>
      <c r="AU182" s="231" t="s">
        <v>82</v>
      </c>
      <c r="AV182" s="13" t="s">
        <v>80</v>
      </c>
      <c r="AW182" s="13" t="s">
        <v>33</v>
      </c>
      <c r="AX182" s="13" t="s">
        <v>72</v>
      </c>
      <c r="AY182" s="231" t="s">
        <v>114</v>
      </c>
    </row>
    <row r="183" s="14" customFormat="1">
      <c r="A183" s="14"/>
      <c r="B183" s="232"/>
      <c r="C183" s="233"/>
      <c r="D183" s="215" t="s">
        <v>127</v>
      </c>
      <c r="E183" s="234" t="s">
        <v>19</v>
      </c>
      <c r="F183" s="235" t="s">
        <v>256</v>
      </c>
      <c r="G183" s="233"/>
      <c r="H183" s="236">
        <v>0.027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127</v>
      </c>
      <c r="AU183" s="242" t="s">
        <v>82</v>
      </c>
      <c r="AV183" s="14" t="s">
        <v>82</v>
      </c>
      <c r="AW183" s="14" t="s">
        <v>33</v>
      </c>
      <c r="AX183" s="14" t="s">
        <v>72</v>
      </c>
      <c r="AY183" s="242" t="s">
        <v>114</v>
      </c>
    </row>
    <row r="184" s="13" customFormat="1">
      <c r="A184" s="13"/>
      <c r="B184" s="222"/>
      <c r="C184" s="223"/>
      <c r="D184" s="215" t="s">
        <v>127</v>
      </c>
      <c r="E184" s="224" t="s">
        <v>19</v>
      </c>
      <c r="F184" s="225" t="s">
        <v>257</v>
      </c>
      <c r="G184" s="223"/>
      <c r="H184" s="224" t="s">
        <v>19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127</v>
      </c>
      <c r="AU184" s="231" t="s">
        <v>82</v>
      </c>
      <c r="AV184" s="13" t="s">
        <v>80</v>
      </c>
      <c r="AW184" s="13" t="s">
        <v>33</v>
      </c>
      <c r="AX184" s="13" t="s">
        <v>72</v>
      </c>
      <c r="AY184" s="231" t="s">
        <v>114</v>
      </c>
    </row>
    <row r="185" s="14" customFormat="1">
      <c r="A185" s="14"/>
      <c r="B185" s="232"/>
      <c r="C185" s="233"/>
      <c r="D185" s="215" t="s">
        <v>127</v>
      </c>
      <c r="E185" s="234" t="s">
        <v>19</v>
      </c>
      <c r="F185" s="235" t="s">
        <v>256</v>
      </c>
      <c r="G185" s="233"/>
      <c r="H185" s="236">
        <v>0.027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127</v>
      </c>
      <c r="AU185" s="242" t="s">
        <v>82</v>
      </c>
      <c r="AV185" s="14" t="s">
        <v>82</v>
      </c>
      <c r="AW185" s="14" t="s">
        <v>33</v>
      </c>
      <c r="AX185" s="14" t="s">
        <v>72</v>
      </c>
      <c r="AY185" s="242" t="s">
        <v>114</v>
      </c>
    </row>
    <row r="186" s="15" customFormat="1">
      <c r="A186" s="15"/>
      <c r="B186" s="243"/>
      <c r="C186" s="244"/>
      <c r="D186" s="215" t="s">
        <v>127</v>
      </c>
      <c r="E186" s="245" t="s">
        <v>19</v>
      </c>
      <c r="F186" s="246" t="s">
        <v>132</v>
      </c>
      <c r="G186" s="244"/>
      <c r="H186" s="247">
        <v>0.053999999999999999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3" t="s">
        <v>127</v>
      </c>
      <c r="AU186" s="253" t="s">
        <v>82</v>
      </c>
      <c r="AV186" s="15" t="s">
        <v>121</v>
      </c>
      <c r="AW186" s="15" t="s">
        <v>33</v>
      </c>
      <c r="AX186" s="15" t="s">
        <v>80</v>
      </c>
      <c r="AY186" s="253" t="s">
        <v>114</v>
      </c>
    </row>
    <row r="187" s="2" customFormat="1" ht="16.5" customHeight="1">
      <c r="A187" s="40"/>
      <c r="B187" s="41"/>
      <c r="C187" s="202" t="s">
        <v>258</v>
      </c>
      <c r="D187" s="202" t="s">
        <v>116</v>
      </c>
      <c r="E187" s="203" t="s">
        <v>259</v>
      </c>
      <c r="F187" s="204" t="s">
        <v>260</v>
      </c>
      <c r="G187" s="205" t="s">
        <v>170</v>
      </c>
      <c r="H187" s="206">
        <v>0.71999999999999997</v>
      </c>
      <c r="I187" s="207"/>
      <c r="J187" s="208">
        <f>ROUND(I187*H187,2)</f>
        <v>0</v>
      </c>
      <c r="K187" s="204" t="s">
        <v>120</v>
      </c>
      <c r="L187" s="46"/>
      <c r="M187" s="209" t="s">
        <v>19</v>
      </c>
      <c r="N187" s="210" t="s">
        <v>43</v>
      </c>
      <c r="O187" s="86"/>
      <c r="P187" s="211">
        <f>O187*H187</f>
        <v>0</v>
      </c>
      <c r="Q187" s="211">
        <v>0.0063899999999999998</v>
      </c>
      <c r="R187" s="211">
        <f>Q187*H187</f>
        <v>0.0046007999999999995</v>
      </c>
      <c r="S187" s="211">
        <v>0</v>
      </c>
      <c r="T187" s="21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121</v>
      </c>
      <c r="AT187" s="213" t="s">
        <v>116</v>
      </c>
      <c r="AU187" s="213" t="s">
        <v>82</v>
      </c>
      <c r="AY187" s="19" t="s">
        <v>114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80</v>
      </c>
      <c r="BK187" s="214">
        <f>ROUND(I187*H187,2)</f>
        <v>0</v>
      </c>
      <c r="BL187" s="19" t="s">
        <v>121</v>
      </c>
      <c r="BM187" s="213" t="s">
        <v>261</v>
      </c>
    </row>
    <row r="188" s="2" customFormat="1">
      <c r="A188" s="40"/>
      <c r="B188" s="41"/>
      <c r="C188" s="42"/>
      <c r="D188" s="215" t="s">
        <v>123</v>
      </c>
      <c r="E188" s="42"/>
      <c r="F188" s="216" t="s">
        <v>262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123</v>
      </c>
      <c r="AU188" s="19" t="s">
        <v>82</v>
      </c>
    </row>
    <row r="189" s="2" customFormat="1">
      <c r="A189" s="40"/>
      <c r="B189" s="41"/>
      <c r="C189" s="42"/>
      <c r="D189" s="220" t="s">
        <v>125</v>
      </c>
      <c r="E189" s="42"/>
      <c r="F189" s="221" t="s">
        <v>263</v>
      </c>
      <c r="G189" s="42"/>
      <c r="H189" s="42"/>
      <c r="I189" s="217"/>
      <c r="J189" s="42"/>
      <c r="K189" s="42"/>
      <c r="L189" s="46"/>
      <c r="M189" s="218"/>
      <c r="N189" s="219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82</v>
      </c>
    </row>
    <row r="190" s="14" customFormat="1">
      <c r="A190" s="14"/>
      <c r="B190" s="232"/>
      <c r="C190" s="233"/>
      <c r="D190" s="215" t="s">
        <v>127</v>
      </c>
      <c r="E190" s="234" t="s">
        <v>19</v>
      </c>
      <c r="F190" s="235" t="s">
        <v>264</v>
      </c>
      <c r="G190" s="233"/>
      <c r="H190" s="236">
        <v>0.71999999999999997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127</v>
      </c>
      <c r="AU190" s="242" t="s">
        <v>82</v>
      </c>
      <c r="AV190" s="14" t="s">
        <v>82</v>
      </c>
      <c r="AW190" s="14" t="s">
        <v>33</v>
      </c>
      <c r="AX190" s="14" t="s">
        <v>80</v>
      </c>
      <c r="AY190" s="242" t="s">
        <v>114</v>
      </c>
    </row>
    <row r="191" s="12" customFormat="1" ht="22.8" customHeight="1">
      <c r="A191" s="12"/>
      <c r="B191" s="186"/>
      <c r="C191" s="187"/>
      <c r="D191" s="188" t="s">
        <v>71</v>
      </c>
      <c r="E191" s="200" t="s">
        <v>181</v>
      </c>
      <c r="F191" s="200" t="s">
        <v>265</v>
      </c>
      <c r="G191" s="187"/>
      <c r="H191" s="187"/>
      <c r="I191" s="190"/>
      <c r="J191" s="201">
        <f>BK191</f>
        <v>0</v>
      </c>
      <c r="K191" s="187"/>
      <c r="L191" s="192"/>
      <c r="M191" s="193"/>
      <c r="N191" s="194"/>
      <c r="O191" s="194"/>
      <c r="P191" s="195">
        <f>SUM(P192:P309)</f>
        <v>0</v>
      </c>
      <c r="Q191" s="194"/>
      <c r="R191" s="195">
        <f>SUM(R192:R309)</f>
        <v>1.6671009400000001</v>
      </c>
      <c r="S191" s="194"/>
      <c r="T191" s="196">
        <f>SUM(T192:T309)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7" t="s">
        <v>80</v>
      </c>
      <c r="AT191" s="198" t="s">
        <v>71</v>
      </c>
      <c r="AU191" s="198" t="s">
        <v>80</v>
      </c>
      <c r="AY191" s="197" t="s">
        <v>114</v>
      </c>
      <c r="BK191" s="199">
        <f>SUM(BK192:BK309)</f>
        <v>0</v>
      </c>
    </row>
    <row r="192" s="2" customFormat="1" ht="16.5" customHeight="1">
      <c r="A192" s="40"/>
      <c r="B192" s="41"/>
      <c r="C192" s="202" t="s">
        <v>266</v>
      </c>
      <c r="D192" s="202" t="s">
        <v>116</v>
      </c>
      <c r="E192" s="203" t="s">
        <v>267</v>
      </c>
      <c r="F192" s="204" t="s">
        <v>268</v>
      </c>
      <c r="G192" s="205" t="s">
        <v>269</v>
      </c>
      <c r="H192" s="206">
        <v>1</v>
      </c>
      <c r="I192" s="207"/>
      <c r="J192" s="208">
        <f>ROUND(I192*H192,2)</f>
        <v>0</v>
      </c>
      <c r="K192" s="204" t="s">
        <v>120</v>
      </c>
      <c r="L192" s="46"/>
      <c r="M192" s="209" t="s">
        <v>19</v>
      </c>
      <c r="N192" s="210" t="s">
        <v>43</v>
      </c>
      <c r="O192" s="86"/>
      <c r="P192" s="211">
        <f>O192*H192</f>
        <v>0</v>
      </c>
      <c r="Q192" s="211">
        <v>0.00167</v>
      </c>
      <c r="R192" s="211">
        <f>Q192*H192</f>
        <v>0.00167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121</v>
      </c>
      <c r="AT192" s="213" t="s">
        <v>116</v>
      </c>
      <c r="AU192" s="213" t="s">
        <v>82</v>
      </c>
      <c r="AY192" s="19" t="s">
        <v>114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80</v>
      </c>
      <c r="BK192" s="214">
        <f>ROUND(I192*H192,2)</f>
        <v>0</v>
      </c>
      <c r="BL192" s="19" t="s">
        <v>121</v>
      </c>
      <c r="BM192" s="213" t="s">
        <v>270</v>
      </c>
    </row>
    <row r="193" s="2" customFormat="1">
      <c r="A193" s="40"/>
      <c r="B193" s="41"/>
      <c r="C193" s="42"/>
      <c r="D193" s="215" t="s">
        <v>123</v>
      </c>
      <c r="E193" s="42"/>
      <c r="F193" s="216" t="s">
        <v>271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123</v>
      </c>
      <c r="AU193" s="19" t="s">
        <v>82</v>
      </c>
    </row>
    <row r="194" s="2" customFormat="1">
      <c r="A194" s="40"/>
      <c r="B194" s="41"/>
      <c r="C194" s="42"/>
      <c r="D194" s="220" t="s">
        <v>125</v>
      </c>
      <c r="E194" s="42"/>
      <c r="F194" s="221" t="s">
        <v>272</v>
      </c>
      <c r="G194" s="42"/>
      <c r="H194" s="42"/>
      <c r="I194" s="217"/>
      <c r="J194" s="42"/>
      <c r="K194" s="42"/>
      <c r="L194" s="46"/>
      <c r="M194" s="218"/>
      <c r="N194" s="219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125</v>
      </c>
      <c r="AU194" s="19" t="s">
        <v>82</v>
      </c>
    </row>
    <row r="195" s="2" customFormat="1" ht="16.5" customHeight="1">
      <c r="A195" s="40"/>
      <c r="B195" s="41"/>
      <c r="C195" s="254" t="s">
        <v>273</v>
      </c>
      <c r="D195" s="254" t="s">
        <v>215</v>
      </c>
      <c r="E195" s="255" t="s">
        <v>274</v>
      </c>
      <c r="F195" s="256" t="s">
        <v>275</v>
      </c>
      <c r="G195" s="257" t="s">
        <v>269</v>
      </c>
      <c r="H195" s="258">
        <v>1.01</v>
      </c>
      <c r="I195" s="259"/>
      <c r="J195" s="260">
        <f>ROUND(I195*H195,2)</f>
        <v>0</v>
      </c>
      <c r="K195" s="256" t="s">
        <v>120</v>
      </c>
      <c r="L195" s="261"/>
      <c r="M195" s="262" t="s">
        <v>19</v>
      </c>
      <c r="N195" s="263" t="s">
        <v>43</v>
      </c>
      <c r="O195" s="86"/>
      <c r="P195" s="211">
        <f>O195*H195</f>
        <v>0</v>
      </c>
      <c r="Q195" s="211">
        <v>0.0083999999999999995</v>
      </c>
      <c r="R195" s="211">
        <f>Q195*H195</f>
        <v>0.0084840000000000002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181</v>
      </c>
      <c r="AT195" s="213" t="s">
        <v>215</v>
      </c>
      <c r="AU195" s="213" t="s">
        <v>82</v>
      </c>
      <c r="AY195" s="19" t="s">
        <v>114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80</v>
      </c>
      <c r="BK195" s="214">
        <f>ROUND(I195*H195,2)</f>
        <v>0</v>
      </c>
      <c r="BL195" s="19" t="s">
        <v>121</v>
      </c>
      <c r="BM195" s="213" t="s">
        <v>276</v>
      </c>
    </row>
    <row r="196" s="2" customFormat="1">
      <c r="A196" s="40"/>
      <c r="B196" s="41"/>
      <c r="C196" s="42"/>
      <c r="D196" s="215" t="s">
        <v>123</v>
      </c>
      <c r="E196" s="42"/>
      <c r="F196" s="216" t="s">
        <v>275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123</v>
      </c>
      <c r="AU196" s="19" t="s">
        <v>82</v>
      </c>
    </row>
    <row r="197" s="14" customFormat="1">
      <c r="A197" s="14"/>
      <c r="B197" s="232"/>
      <c r="C197" s="233"/>
      <c r="D197" s="215" t="s">
        <v>127</v>
      </c>
      <c r="E197" s="233"/>
      <c r="F197" s="235" t="s">
        <v>277</v>
      </c>
      <c r="G197" s="233"/>
      <c r="H197" s="236">
        <v>1.01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127</v>
      </c>
      <c r="AU197" s="242" t="s">
        <v>82</v>
      </c>
      <c r="AV197" s="14" t="s">
        <v>82</v>
      </c>
      <c r="AW197" s="14" t="s">
        <v>4</v>
      </c>
      <c r="AX197" s="14" t="s">
        <v>80</v>
      </c>
      <c r="AY197" s="242" t="s">
        <v>114</v>
      </c>
    </row>
    <row r="198" s="2" customFormat="1" ht="16.5" customHeight="1">
      <c r="A198" s="40"/>
      <c r="B198" s="41"/>
      <c r="C198" s="202" t="s">
        <v>7</v>
      </c>
      <c r="D198" s="202" t="s">
        <v>116</v>
      </c>
      <c r="E198" s="203" t="s">
        <v>278</v>
      </c>
      <c r="F198" s="204" t="s">
        <v>279</v>
      </c>
      <c r="G198" s="205" t="s">
        <v>269</v>
      </c>
      <c r="H198" s="206">
        <v>1</v>
      </c>
      <c r="I198" s="207"/>
      <c r="J198" s="208">
        <f>ROUND(I198*H198,2)</f>
        <v>0</v>
      </c>
      <c r="K198" s="204" t="s">
        <v>120</v>
      </c>
      <c r="L198" s="46"/>
      <c r="M198" s="209" t="s">
        <v>19</v>
      </c>
      <c r="N198" s="210" t="s">
        <v>43</v>
      </c>
      <c r="O198" s="86"/>
      <c r="P198" s="211">
        <f>O198*H198</f>
        <v>0</v>
      </c>
      <c r="Q198" s="211">
        <v>0.00167</v>
      </c>
      <c r="R198" s="211">
        <f>Q198*H198</f>
        <v>0.00167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121</v>
      </c>
      <c r="AT198" s="213" t="s">
        <v>116</v>
      </c>
      <c r="AU198" s="213" t="s">
        <v>82</v>
      </c>
      <c r="AY198" s="19" t="s">
        <v>114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80</v>
      </c>
      <c r="BK198" s="214">
        <f>ROUND(I198*H198,2)</f>
        <v>0</v>
      </c>
      <c r="BL198" s="19" t="s">
        <v>121</v>
      </c>
      <c r="BM198" s="213" t="s">
        <v>280</v>
      </c>
    </row>
    <row r="199" s="2" customFormat="1">
      <c r="A199" s="40"/>
      <c r="B199" s="41"/>
      <c r="C199" s="42"/>
      <c r="D199" s="215" t="s">
        <v>123</v>
      </c>
      <c r="E199" s="42"/>
      <c r="F199" s="216" t="s">
        <v>281</v>
      </c>
      <c r="G199" s="42"/>
      <c r="H199" s="42"/>
      <c r="I199" s="217"/>
      <c r="J199" s="42"/>
      <c r="K199" s="42"/>
      <c r="L199" s="46"/>
      <c r="M199" s="218"/>
      <c r="N199" s="21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123</v>
      </c>
      <c r="AU199" s="19" t="s">
        <v>82</v>
      </c>
    </row>
    <row r="200" s="2" customFormat="1">
      <c r="A200" s="40"/>
      <c r="B200" s="41"/>
      <c r="C200" s="42"/>
      <c r="D200" s="220" t="s">
        <v>125</v>
      </c>
      <c r="E200" s="42"/>
      <c r="F200" s="221" t="s">
        <v>282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125</v>
      </c>
      <c r="AU200" s="19" t="s">
        <v>82</v>
      </c>
    </row>
    <row r="201" s="2" customFormat="1" ht="16.5" customHeight="1">
      <c r="A201" s="40"/>
      <c r="B201" s="41"/>
      <c r="C201" s="254" t="s">
        <v>283</v>
      </c>
      <c r="D201" s="254" t="s">
        <v>215</v>
      </c>
      <c r="E201" s="255" t="s">
        <v>284</v>
      </c>
      <c r="F201" s="256" t="s">
        <v>285</v>
      </c>
      <c r="G201" s="257" t="s">
        <v>269</v>
      </c>
      <c r="H201" s="258">
        <v>1</v>
      </c>
      <c r="I201" s="259"/>
      <c r="J201" s="260">
        <f>ROUND(I201*H201,2)</f>
        <v>0</v>
      </c>
      <c r="K201" s="256" t="s">
        <v>120</v>
      </c>
      <c r="L201" s="261"/>
      <c r="M201" s="262" t="s">
        <v>19</v>
      </c>
      <c r="N201" s="263" t="s">
        <v>43</v>
      </c>
      <c r="O201" s="86"/>
      <c r="P201" s="211">
        <f>O201*H201</f>
        <v>0</v>
      </c>
      <c r="Q201" s="211">
        <v>0.012200000000000001</v>
      </c>
      <c r="R201" s="211">
        <f>Q201*H201</f>
        <v>0.012200000000000001</v>
      </c>
      <c r="S201" s="211">
        <v>0</v>
      </c>
      <c r="T201" s="21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3" t="s">
        <v>181</v>
      </c>
      <c r="AT201" s="213" t="s">
        <v>215</v>
      </c>
      <c r="AU201" s="213" t="s">
        <v>82</v>
      </c>
      <c r="AY201" s="19" t="s">
        <v>114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9" t="s">
        <v>80</v>
      </c>
      <c r="BK201" s="214">
        <f>ROUND(I201*H201,2)</f>
        <v>0</v>
      </c>
      <c r="BL201" s="19" t="s">
        <v>121</v>
      </c>
      <c r="BM201" s="213" t="s">
        <v>286</v>
      </c>
    </row>
    <row r="202" s="2" customFormat="1">
      <c r="A202" s="40"/>
      <c r="B202" s="41"/>
      <c r="C202" s="42"/>
      <c r="D202" s="215" t="s">
        <v>123</v>
      </c>
      <c r="E202" s="42"/>
      <c r="F202" s="216" t="s">
        <v>285</v>
      </c>
      <c r="G202" s="42"/>
      <c r="H202" s="42"/>
      <c r="I202" s="217"/>
      <c r="J202" s="42"/>
      <c r="K202" s="42"/>
      <c r="L202" s="46"/>
      <c r="M202" s="218"/>
      <c r="N202" s="219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123</v>
      </c>
      <c r="AU202" s="19" t="s">
        <v>82</v>
      </c>
    </row>
    <row r="203" s="2" customFormat="1" ht="16.5" customHeight="1">
      <c r="A203" s="40"/>
      <c r="B203" s="41"/>
      <c r="C203" s="202" t="s">
        <v>287</v>
      </c>
      <c r="D203" s="202" t="s">
        <v>116</v>
      </c>
      <c r="E203" s="203" t="s">
        <v>288</v>
      </c>
      <c r="F203" s="204" t="s">
        <v>289</v>
      </c>
      <c r="G203" s="205" t="s">
        <v>119</v>
      </c>
      <c r="H203" s="206">
        <v>99.5</v>
      </c>
      <c r="I203" s="207"/>
      <c r="J203" s="208">
        <f>ROUND(I203*H203,2)</f>
        <v>0</v>
      </c>
      <c r="K203" s="204" t="s">
        <v>120</v>
      </c>
      <c r="L203" s="46"/>
      <c r="M203" s="209" t="s">
        <v>19</v>
      </c>
      <c r="N203" s="210" t="s">
        <v>43</v>
      </c>
      <c r="O203" s="86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121</v>
      </c>
      <c r="AT203" s="213" t="s">
        <v>116</v>
      </c>
      <c r="AU203" s="213" t="s">
        <v>82</v>
      </c>
      <c r="AY203" s="19" t="s">
        <v>114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80</v>
      </c>
      <c r="BK203" s="214">
        <f>ROUND(I203*H203,2)</f>
        <v>0</v>
      </c>
      <c r="BL203" s="19" t="s">
        <v>121</v>
      </c>
      <c r="BM203" s="213" t="s">
        <v>290</v>
      </c>
    </row>
    <row r="204" s="2" customFormat="1">
      <c r="A204" s="40"/>
      <c r="B204" s="41"/>
      <c r="C204" s="42"/>
      <c r="D204" s="215" t="s">
        <v>123</v>
      </c>
      <c r="E204" s="42"/>
      <c r="F204" s="216" t="s">
        <v>291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123</v>
      </c>
      <c r="AU204" s="19" t="s">
        <v>82</v>
      </c>
    </row>
    <row r="205" s="2" customFormat="1">
      <c r="A205" s="40"/>
      <c r="B205" s="41"/>
      <c r="C205" s="42"/>
      <c r="D205" s="220" t="s">
        <v>125</v>
      </c>
      <c r="E205" s="42"/>
      <c r="F205" s="221" t="s">
        <v>292</v>
      </c>
      <c r="G205" s="42"/>
      <c r="H205" s="42"/>
      <c r="I205" s="217"/>
      <c r="J205" s="42"/>
      <c r="K205" s="42"/>
      <c r="L205" s="46"/>
      <c r="M205" s="218"/>
      <c r="N205" s="21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125</v>
      </c>
      <c r="AU205" s="19" t="s">
        <v>82</v>
      </c>
    </row>
    <row r="206" s="14" customFormat="1">
      <c r="A206" s="14"/>
      <c r="B206" s="232"/>
      <c r="C206" s="233"/>
      <c r="D206" s="215" t="s">
        <v>127</v>
      </c>
      <c r="E206" s="234" t="s">
        <v>19</v>
      </c>
      <c r="F206" s="235" t="s">
        <v>293</v>
      </c>
      <c r="G206" s="233"/>
      <c r="H206" s="236">
        <v>121.5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127</v>
      </c>
      <c r="AU206" s="242" t="s">
        <v>82</v>
      </c>
      <c r="AV206" s="14" t="s">
        <v>82</v>
      </c>
      <c r="AW206" s="14" t="s">
        <v>33</v>
      </c>
      <c r="AX206" s="14" t="s">
        <v>72</v>
      </c>
      <c r="AY206" s="242" t="s">
        <v>114</v>
      </c>
    </row>
    <row r="207" s="13" customFormat="1">
      <c r="A207" s="13"/>
      <c r="B207" s="222"/>
      <c r="C207" s="223"/>
      <c r="D207" s="215" t="s">
        <v>127</v>
      </c>
      <c r="E207" s="224" t="s">
        <v>19</v>
      </c>
      <c r="F207" s="225" t="s">
        <v>294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127</v>
      </c>
      <c r="AU207" s="231" t="s">
        <v>82</v>
      </c>
      <c r="AV207" s="13" t="s">
        <v>80</v>
      </c>
      <c r="AW207" s="13" t="s">
        <v>33</v>
      </c>
      <c r="AX207" s="13" t="s">
        <v>72</v>
      </c>
      <c r="AY207" s="231" t="s">
        <v>114</v>
      </c>
    </row>
    <row r="208" s="14" customFormat="1">
      <c r="A208" s="14"/>
      <c r="B208" s="232"/>
      <c r="C208" s="233"/>
      <c r="D208" s="215" t="s">
        <v>127</v>
      </c>
      <c r="E208" s="234" t="s">
        <v>19</v>
      </c>
      <c r="F208" s="235" t="s">
        <v>295</v>
      </c>
      <c r="G208" s="233"/>
      <c r="H208" s="236">
        <v>-22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127</v>
      </c>
      <c r="AU208" s="242" t="s">
        <v>82</v>
      </c>
      <c r="AV208" s="14" t="s">
        <v>82</v>
      </c>
      <c r="AW208" s="14" t="s">
        <v>33</v>
      </c>
      <c r="AX208" s="14" t="s">
        <v>72</v>
      </c>
      <c r="AY208" s="242" t="s">
        <v>114</v>
      </c>
    </row>
    <row r="209" s="15" customFormat="1">
      <c r="A209" s="15"/>
      <c r="B209" s="243"/>
      <c r="C209" s="244"/>
      <c r="D209" s="215" t="s">
        <v>127</v>
      </c>
      <c r="E209" s="245" t="s">
        <v>19</v>
      </c>
      <c r="F209" s="246" t="s">
        <v>132</v>
      </c>
      <c r="G209" s="244"/>
      <c r="H209" s="247">
        <v>99.5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3" t="s">
        <v>127</v>
      </c>
      <c r="AU209" s="253" t="s">
        <v>82</v>
      </c>
      <c r="AV209" s="15" t="s">
        <v>121</v>
      </c>
      <c r="AW209" s="15" t="s">
        <v>33</v>
      </c>
      <c r="AX209" s="15" t="s">
        <v>80</v>
      </c>
      <c r="AY209" s="253" t="s">
        <v>114</v>
      </c>
    </row>
    <row r="210" s="2" customFormat="1" ht="16.5" customHeight="1">
      <c r="A210" s="40"/>
      <c r="B210" s="41"/>
      <c r="C210" s="254" t="s">
        <v>296</v>
      </c>
      <c r="D210" s="254" t="s">
        <v>215</v>
      </c>
      <c r="E210" s="255" t="s">
        <v>297</v>
      </c>
      <c r="F210" s="256" t="s">
        <v>298</v>
      </c>
      <c r="G210" s="257" t="s">
        <v>119</v>
      </c>
      <c r="H210" s="258">
        <v>100.993</v>
      </c>
      <c r="I210" s="259"/>
      <c r="J210" s="260">
        <f>ROUND(I210*H210,2)</f>
        <v>0</v>
      </c>
      <c r="K210" s="256" t="s">
        <v>19</v>
      </c>
      <c r="L210" s="261"/>
      <c r="M210" s="262" t="s">
        <v>19</v>
      </c>
      <c r="N210" s="263" t="s">
        <v>43</v>
      </c>
      <c r="O210" s="86"/>
      <c r="P210" s="211">
        <f>O210*H210</f>
        <v>0</v>
      </c>
      <c r="Q210" s="211">
        <v>0.0031800000000000001</v>
      </c>
      <c r="R210" s="211">
        <f>Q210*H210</f>
        <v>0.32115773999999997</v>
      </c>
      <c r="S210" s="211">
        <v>0</v>
      </c>
      <c r="T210" s="21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3" t="s">
        <v>181</v>
      </c>
      <c r="AT210" s="213" t="s">
        <v>215</v>
      </c>
      <c r="AU210" s="213" t="s">
        <v>82</v>
      </c>
      <c r="AY210" s="19" t="s">
        <v>114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9" t="s">
        <v>80</v>
      </c>
      <c r="BK210" s="214">
        <f>ROUND(I210*H210,2)</f>
        <v>0</v>
      </c>
      <c r="BL210" s="19" t="s">
        <v>121</v>
      </c>
      <c r="BM210" s="213" t="s">
        <v>299</v>
      </c>
    </row>
    <row r="211" s="2" customFormat="1">
      <c r="A211" s="40"/>
      <c r="B211" s="41"/>
      <c r="C211" s="42"/>
      <c r="D211" s="215" t="s">
        <v>123</v>
      </c>
      <c r="E211" s="42"/>
      <c r="F211" s="216" t="s">
        <v>298</v>
      </c>
      <c r="G211" s="42"/>
      <c r="H211" s="42"/>
      <c r="I211" s="217"/>
      <c r="J211" s="42"/>
      <c r="K211" s="42"/>
      <c r="L211" s="46"/>
      <c r="M211" s="218"/>
      <c r="N211" s="21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123</v>
      </c>
      <c r="AU211" s="19" t="s">
        <v>82</v>
      </c>
    </row>
    <row r="212" s="14" customFormat="1">
      <c r="A212" s="14"/>
      <c r="B212" s="232"/>
      <c r="C212" s="233"/>
      <c r="D212" s="215" t="s">
        <v>127</v>
      </c>
      <c r="E212" s="233"/>
      <c r="F212" s="235" t="s">
        <v>300</v>
      </c>
      <c r="G212" s="233"/>
      <c r="H212" s="236">
        <v>100.993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127</v>
      </c>
      <c r="AU212" s="242" t="s">
        <v>82</v>
      </c>
      <c r="AV212" s="14" t="s">
        <v>82</v>
      </c>
      <c r="AW212" s="14" t="s">
        <v>4</v>
      </c>
      <c r="AX212" s="14" t="s">
        <v>80</v>
      </c>
      <c r="AY212" s="242" t="s">
        <v>114</v>
      </c>
    </row>
    <row r="213" s="2" customFormat="1" ht="24.15" customHeight="1">
      <c r="A213" s="40"/>
      <c r="B213" s="41"/>
      <c r="C213" s="202" t="s">
        <v>301</v>
      </c>
      <c r="D213" s="202" t="s">
        <v>116</v>
      </c>
      <c r="E213" s="203" t="s">
        <v>302</v>
      </c>
      <c r="F213" s="204" t="s">
        <v>303</v>
      </c>
      <c r="G213" s="205" t="s">
        <v>119</v>
      </c>
      <c r="H213" s="206">
        <v>22</v>
      </c>
      <c r="I213" s="207"/>
      <c r="J213" s="208">
        <f>ROUND(I213*H213,2)</f>
        <v>0</v>
      </c>
      <c r="K213" s="204" t="s">
        <v>120</v>
      </c>
      <c r="L213" s="46"/>
      <c r="M213" s="209" t="s">
        <v>19</v>
      </c>
      <c r="N213" s="210" t="s">
        <v>43</v>
      </c>
      <c r="O213" s="86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121</v>
      </c>
      <c r="AT213" s="213" t="s">
        <v>116</v>
      </c>
      <c r="AU213" s="213" t="s">
        <v>82</v>
      </c>
      <c r="AY213" s="19" t="s">
        <v>114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80</v>
      </c>
      <c r="BK213" s="214">
        <f>ROUND(I213*H213,2)</f>
        <v>0</v>
      </c>
      <c r="BL213" s="19" t="s">
        <v>121</v>
      </c>
      <c r="BM213" s="213" t="s">
        <v>304</v>
      </c>
    </row>
    <row r="214" s="2" customFormat="1">
      <c r="A214" s="40"/>
      <c r="B214" s="41"/>
      <c r="C214" s="42"/>
      <c r="D214" s="215" t="s">
        <v>123</v>
      </c>
      <c r="E214" s="42"/>
      <c r="F214" s="216" t="s">
        <v>305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123</v>
      </c>
      <c r="AU214" s="19" t="s">
        <v>82</v>
      </c>
    </row>
    <row r="215" s="2" customFormat="1">
      <c r="A215" s="40"/>
      <c r="B215" s="41"/>
      <c r="C215" s="42"/>
      <c r="D215" s="220" t="s">
        <v>125</v>
      </c>
      <c r="E215" s="42"/>
      <c r="F215" s="221" t="s">
        <v>306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125</v>
      </c>
      <c r="AU215" s="19" t="s">
        <v>82</v>
      </c>
    </row>
    <row r="216" s="13" customFormat="1">
      <c r="A216" s="13"/>
      <c r="B216" s="222"/>
      <c r="C216" s="223"/>
      <c r="D216" s="215" t="s">
        <v>127</v>
      </c>
      <c r="E216" s="224" t="s">
        <v>19</v>
      </c>
      <c r="F216" s="225" t="s">
        <v>307</v>
      </c>
      <c r="G216" s="223"/>
      <c r="H216" s="224" t="s">
        <v>19</v>
      </c>
      <c r="I216" s="226"/>
      <c r="J216" s="223"/>
      <c r="K216" s="223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127</v>
      </c>
      <c r="AU216" s="231" t="s">
        <v>82</v>
      </c>
      <c r="AV216" s="13" t="s">
        <v>80</v>
      </c>
      <c r="AW216" s="13" t="s">
        <v>33</v>
      </c>
      <c r="AX216" s="13" t="s">
        <v>72</v>
      </c>
      <c r="AY216" s="231" t="s">
        <v>114</v>
      </c>
    </row>
    <row r="217" s="14" customFormat="1">
      <c r="A217" s="14"/>
      <c r="B217" s="232"/>
      <c r="C217" s="233"/>
      <c r="D217" s="215" t="s">
        <v>127</v>
      </c>
      <c r="E217" s="234" t="s">
        <v>19</v>
      </c>
      <c r="F217" s="235" t="s">
        <v>308</v>
      </c>
      <c r="G217" s="233"/>
      <c r="H217" s="236">
        <v>22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127</v>
      </c>
      <c r="AU217" s="242" t="s">
        <v>82</v>
      </c>
      <c r="AV217" s="14" t="s">
        <v>82</v>
      </c>
      <c r="AW217" s="14" t="s">
        <v>33</v>
      </c>
      <c r="AX217" s="14" t="s">
        <v>80</v>
      </c>
      <c r="AY217" s="242" t="s">
        <v>114</v>
      </c>
    </row>
    <row r="218" s="2" customFormat="1" ht="24.15" customHeight="1">
      <c r="A218" s="40"/>
      <c r="B218" s="41"/>
      <c r="C218" s="254" t="s">
        <v>309</v>
      </c>
      <c r="D218" s="254" t="s">
        <v>215</v>
      </c>
      <c r="E218" s="255" t="s">
        <v>310</v>
      </c>
      <c r="F218" s="256" t="s">
        <v>311</v>
      </c>
      <c r="G218" s="257" t="s">
        <v>119</v>
      </c>
      <c r="H218" s="258">
        <v>22.329999999999998</v>
      </c>
      <c r="I218" s="259"/>
      <c r="J218" s="260">
        <f>ROUND(I218*H218,2)</f>
        <v>0</v>
      </c>
      <c r="K218" s="256" t="s">
        <v>120</v>
      </c>
      <c r="L218" s="261"/>
      <c r="M218" s="262" t="s">
        <v>19</v>
      </c>
      <c r="N218" s="263" t="s">
        <v>43</v>
      </c>
      <c r="O218" s="86"/>
      <c r="P218" s="211">
        <f>O218*H218</f>
        <v>0</v>
      </c>
      <c r="Q218" s="211">
        <v>0.0057400000000000003</v>
      </c>
      <c r="R218" s="211">
        <f>Q218*H218</f>
        <v>0.12817419999999999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181</v>
      </c>
      <c r="AT218" s="213" t="s">
        <v>215</v>
      </c>
      <c r="AU218" s="213" t="s">
        <v>82</v>
      </c>
      <c r="AY218" s="19" t="s">
        <v>114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80</v>
      </c>
      <c r="BK218" s="214">
        <f>ROUND(I218*H218,2)</f>
        <v>0</v>
      </c>
      <c r="BL218" s="19" t="s">
        <v>121</v>
      </c>
      <c r="BM218" s="213" t="s">
        <v>312</v>
      </c>
    </row>
    <row r="219" s="2" customFormat="1">
      <c r="A219" s="40"/>
      <c r="B219" s="41"/>
      <c r="C219" s="42"/>
      <c r="D219" s="215" t="s">
        <v>123</v>
      </c>
      <c r="E219" s="42"/>
      <c r="F219" s="216" t="s">
        <v>311</v>
      </c>
      <c r="G219" s="42"/>
      <c r="H219" s="42"/>
      <c r="I219" s="217"/>
      <c r="J219" s="42"/>
      <c r="K219" s="42"/>
      <c r="L219" s="46"/>
      <c r="M219" s="218"/>
      <c r="N219" s="219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123</v>
      </c>
      <c r="AU219" s="19" t="s">
        <v>82</v>
      </c>
    </row>
    <row r="220" s="14" customFormat="1">
      <c r="A220" s="14"/>
      <c r="B220" s="232"/>
      <c r="C220" s="233"/>
      <c r="D220" s="215" t="s">
        <v>127</v>
      </c>
      <c r="E220" s="233"/>
      <c r="F220" s="235" t="s">
        <v>313</v>
      </c>
      <c r="G220" s="233"/>
      <c r="H220" s="236">
        <v>22.329999999999998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127</v>
      </c>
      <c r="AU220" s="242" t="s">
        <v>82</v>
      </c>
      <c r="AV220" s="14" t="s">
        <v>82</v>
      </c>
      <c r="AW220" s="14" t="s">
        <v>4</v>
      </c>
      <c r="AX220" s="14" t="s">
        <v>80</v>
      </c>
      <c r="AY220" s="242" t="s">
        <v>114</v>
      </c>
    </row>
    <row r="221" s="2" customFormat="1" ht="24.15" customHeight="1">
      <c r="A221" s="40"/>
      <c r="B221" s="41"/>
      <c r="C221" s="202" t="s">
        <v>314</v>
      </c>
      <c r="D221" s="202" t="s">
        <v>116</v>
      </c>
      <c r="E221" s="203" t="s">
        <v>315</v>
      </c>
      <c r="F221" s="204" t="s">
        <v>316</v>
      </c>
      <c r="G221" s="205" t="s">
        <v>269</v>
      </c>
      <c r="H221" s="206">
        <v>3</v>
      </c>
      <c r="I221" s="207"/>
      <c r="J221" s="208">
        <f>ROUND(I221*H221,2)</f>
        <v>0</v>
      </c>
      <c r="K221" s="204" t="s">
        <v>19</v>
      </c>
      <c r="L221" s="46"/>
      <c r="M221" s="209" t="s">
        <v>19</v>
      </c>
      <c r="N221" s="210" t="s">
        <v>43</v>
      </c>
      <c r="O221" s="86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3" t="s">
        <v>121</v>
      </c>
      <c r="AT221" s="213" t="s">
        <v>116</v>
      </c>
      <c r="AU221" s="213" t="s">
        <v>82</v>
      </c>
      <c r="AY221" s="19" t="s">
        <v>114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9" t="s">
        <v>80</v>
      </c>
      <c r="BK221" s="214">
        <f>ROUND(I221*H221,2)</f>
        <v>0</v>
      </c>
      <c r="BL221" s="19" t="s">
        <v>121</v>
      </c>
      <c r="BM221" s="213" t="s">
        <v>317</v>
      </c>
    </row>
    <row r="222" s="2" customFormat="1">
      <c r="A222" s="40"/>
      <c r="B222" s="41"/>
      <c r="C222" s="42"/>
      <c r="D222" s="215" t="s">
        <v>123</v>
      </c>
      <c r="E222" s="42"/>
      <c r="F222" s="216" t="s">
        <v>318</v>
      </c>
      <c r="G222" s="42"/>
      <c r="H222" s="42"/>
      <c r="I222" s="217"/>
      <c r="J222" s="42"/>
      <c r="K222" s="42"/>
      <c r="L222" s="46"/>
      <c r="M222" s="218"/>
      <c r="N222" s="21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123</v>
      </c>
      <c r="AU222" s="19" t="s">
        <v>82</v>
      </c>
    </row>
    <row r="223" s="2" customFormat="1" ht="16.5" customHeight="1">
      <c r="A223" s="40"/>
      <c r="B223" s="41"/>
      <c r="C223" s="202" t="s">
        <v>319</v>
      </c>
      <c r="D223" s="202" t="s">
        <v>116</v>
      </c>
      <c r="E223" s="203" t="s">
        <v>320</v>
      </c>
      <c r="F223" s="204" t="s">
        <v>321</v>
      </c>
      <c r="G223" s="205" t="s">
        <v>322</v>
      </c>
      <c r="H223" s="206">
        <v>1</v>
      </c>
      <c r="I223" s="207"/>
      <c r="J223" s="208">
        <f>ROUND(I223*H223,2)</f>
        <v>0</v>
      </c>
      <c r="K223" s="204" t="s">
        <v>19</v>
      </c>
      <c r="L223" s="46"/>
      <c r="M223" s="209" t="s">
        <v>19</v>
      </c>
      <c r="N223" s="210" t="s">
        <v>43</v>
      </c>
      <c r="O223" s="86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121</v>
      </c>
      <c r="AT223" s="213" t="s">
        <v>116</v>
      </c>
      <c r="AU223" s="213" t="s">
        <v>82</v>
      </c>
      <c r="AY223" s="19" t="s">
        <v>114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80</v>
      </c>
      <c r="BK223" s="214">
        <f>ROUND(I223*H223,2)</f>
        <v>0</v>
      </c>
      <c r="BL223" s="19" t="s">
        <v>121</v>
      </c>
      <c r="BM223" s="213" t="s">
        <v>323</v>
      </c>
    </row>
    <row r="224" s="2" customFormat="1">
      <c r="A224" s="40"/>
      <c r="B224" s="41"/>
      <c r="C224" s="42"/>
      <c r="D224" s="215" t="s">
        <v>123</v>
      </c>
      <c r="E224" s="42"/>
      <c r="F224" s="216" t="s">
        <v>321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123</v>
      </c>
      <c r="AU224" s="19" t="s">
        <v>82</v>
      </c>
    </row>
    <row r="225" s="2" customFormat="1" ht="16.5" customHeight="1">
      <c r="A225" s="40"/>
      <c r="B225" s="41"/>
      <c r="C225" s="202" t="s">
        <v>324</v>
      </c>
      <c r="D225" s="202" t="s">
        <v>116</v>
      </c>
      <c r="E225" s="203" t="s">
        <v>325</v>
      </c>
      <c r="F225" s="204" t="s">
        <v>326</v>
      </c>
      <c r="G225" s="205" t="s">
        <v>322</v>
      </c>
      <c r="H225" s="206">
        <v>1</v>
      </c>
      <c r="I225" s="207"/>
      <c r="J225" s="208">
        <f>ROUND(I225*H225,2)</f>
        <v>0</v>
      </c>
      <c r="K225" s="204" t="s">
        <v>19</v>
      </c>
      <c r="L225" s="46"/>
      <c r="M225" s="209" t="s">
        <v>19</v>
      </c>
      <c r="N225" s="210" t="s">
        <v>43</v>
      </c>
      <c r="O225" s="86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3" t="s">
        <v>121</v>
      </c>
      <c r="AT225" s="213" t="s">
        <v>116</v>
      </c>
      <c r="AU225" s="213" t="s">
        <v>82</v>
      </c>
      <c r="AY225" s="19" t="s">
        <v>114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9" t="s">
        <v>80</v>
      </c>
      <c r="BK225" s="214">
        <f>ROUND(I225*H225,2)</f>
        <v>0</v>
      </c>
      <c r="BL225" s="19" t="s">
        <v>121</v>
      </c>
      <c r="BM225" s="213" t="s">
        <v>327</v>
      </c>
    </row>
    <row r="226" s="2" customFormat="1">
      <c r="A226" s="40"/>
      <c r="B226" s="41"/>
      <c r="C226" s="42"/>
      <c r="D226" s="215" t="s">
        <v>123</v>
      </c>
      <c r="E226" s="42"/>
      <c r="F226" s="216" t="s">
        <v>326</v>
      </c>
      <c r="G226" s="42"/>
      <c r="H226" s="42"/>
      <c r="I226" s="217"/>
      <c r="J226" s="42"/>
      <c r="K226" s="42"/>
      <c r="L226" s="46"/>
      <c r="M226" s="218"/>
      <c r="N226" s="21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123</v>
      </c>
      <c r="AU226" s="19" t="s">
        <v>82</v>
      </c>
    </row>
    <row r="227" s="13" customFormat="1">
      <c r="A227" s="13"/>
      <c r="B227" s="222"/>
      <c r="C227" s="223"/>
      <c r="D227" s="215" t="s">
        <v>127</v>
      </c>
      <c r="E227" s="224" t="s">
        <v>19</v>
      </c>
      <c r="F227" s="225" t="s">
        <v>328</v>
      </c>
      <c r="G227" s="223"/>
      <c r="H227" s="224" t="s">
        <v>19</v>
      </c>
      <c r="I227" s="226"/>
      <c r="J227" s="223"/>
      <c r="K227" s="223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127</v>
      </c>
      <c r="AU227" s="231" t="s">
        <v>82</v>
      </c>
      <c r="AV227" s="13" t="s">
        <v>80</v>
      </c>
      <c r="AW227" s="13" t="s">
        <v>33</v>
      </c>
      <c r="AX227" s="13" t="s">
        <v>72</v>
      </c>
      <c r="AY227" s="231" t="s">
        <v>114</v>
      </c>
    </row>
    <row r="228" s="13" customFormat="1">
      <c r="A228" s="13"/>
      <c r="B228" s="222"/>
      <c r="C228" s="223"/>
      <c r="D228" s="215" t="s">
        <v>127</v>
      </c>
      <c r="E228" s="224" t="s">
        <v>19</v>
      </c>
      <c r="F228" s="225" t="s">
        <v>329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127</v>
      </c>
      <c r="AU228" s="231" t="s">
        <v>82</v>
      </c>
      <c r="AV228" s="13" t="s">
        <v>80</v>
      </c>
      <c r="AW228" s="13" t="s">
        <v>33</v>
      </c>
      <c r="AX228" s="13" t="s">
        <v>72</v>
      </c>
      <c r="AY228" s="231" t="s">
        <v>114</v>
      </c>
    </row>
    <row r="229" s="13" customFormat="1">
      <c r="A229" s="13"/>
      <c r="B229" s="222"/>
      <c r="C229" s="223"/>
      <c r="D229" s="215" t="s">
        <v>127</v>
      </c>
      <c r="E229" s="224" t="s">
        <v>19</v>
      </c>
      <c r="F229" s="225" t="s">
        <v>330</v>
      </c>
      <c r="G229" s="223"/>
      <c r="H229" s="224" t="s">
        <v>19</v>
      </c>
      <c r="I229" s="226"/>
      <c r="J229" s="223"/>
      <c r="K229" s="223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127</v>
      </c>
      <c r="AU229" s="231" t="s">
        <v>82</v>
      </c>
      <c r="AV229" s="13" t="s">
        <v>80</v>
      </c>
      <c r="AW229" s="13" t="s">
        <v>33</v>
      </c>
      <c r="AX229" s="13" t="s">
        <v>72</v>
      </c>
      <c r="AY229" s="231" t="s">
        <v>114</v>
      </c>
    </row>
    <row r="230" s="13" customFormat="1">
      <c r="A230" s="13"/>
      <c r="B230" s="222"/>
      <c r="C230" s="223"/>
      <c r="D230" s="215" t="s">
        <v>127</v>
      </c>
      <c r="E230" s="224" t="s">
        <v>19</v>
      </c>
      <c r="F230" s="225" t="s">
        <v>331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127</v>
      </c>
      <c r="AU230" s="231" t="s">
        <v>82</v>
      </c>
      <c r="AV230" s="13" t="s">
        <v>80</v>
      </c>
      <c r="AW230" s="13" t="s">
        <v>33</v>
      </c>
      <c r="AX230" s="13" t="s">
        <v>72</v>
      </c>
      <c r="AY230" s="231" t="s">
        <v>114</v>
      </c>
    </row>
    <row r="231" s="13" customFormat="1">
      <c r="A231" s="13"/>
      <c r="B231" s="222"/>
      <c r="C231" s="223"/>
      <c r="D231" s="215" t="s">
        <v>127</v>
      </c>
      <c r="E231" s="224" t="s">
        <v>19</v>
      </c>
      <c r="F231" s="225" t="s">
        <v>332</v>
      </c>
      <c r="G231" s="223"/>
      <c r="H231" s="224" t="s">
        <v>19</v>
      </c>
      <c r="I231" s="226"/>
      <c r="J231" s="223"/>
      <c r="K231" s="223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127</v>
      </c>
      <c r="AU231" s="231" t="s">
        <v>82</v>
      </c>
      <c r="AV231" s="13" t="s">
        <v>80</v>
      </c>
      <c r="AW231" s="13" t="s">
        <v>33</v>
      </c>
      <c r="AX231" s="13" t="s">
        <v>72</v>
      </c>
      <c r="AY231" s="231" t="s">
        <v>114</v>
      </c>
    </row>
    <row r="232" s="14" customFormat="1">
      <c r="A232" s="14"/>
      <c r="B232" s="232"/>
      <c r="C232" s="233"/>
      <c r="D232" s="215" t="s">
        <v>127</v>
      </c>
      <c r="E232" s="234" t="s">
        <v>19</v>
      </c>
      <c r="F232" s="235" t="s">
        <v>80</v>
      </c>
      <c r="G232" s="233"/>
      <c r="H232" s="236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2" t="s">
        <v>127</v>
      </c>
      <c r="AU232" s="242" t="s">
        <v>82</v>
      </c>
      <c r="AV232" s="14" t="s">
        <v>82</v>
      </c>
      <c r="AW232" s="14" t="s">
        <v>33</v>
      </c>
      <c r="AX232" s="14" t="s">
        <v>80</v>
      </c>
      <c r="AY232" s="242" t="s">
        <v>114</v>
      </c>
    </row>
    <row r="233" s="2" customFormat="1" ht="16.5" customHeight="1">
      <c r="A233" s="40"/>
      <c r="B233" s="41"/>
      <c r="C233" s="202" t="s">
        <v>333</v>
      </c>
      <c r="D233" s="202" t="s">
        <v>116</v>
      </c>
      <c r="E233" s="203" t="s">
        <v>334</v>
      </c>
      <c r="F233" s="204" t="s">
        <v>335</v>
      </c>
      <c r="G233" s="205" t="s">
        <v>269</v>
      </c>
      <c r="H233" s="206">
        <v>1</v>
      </c>
      <c r="I233" s="207"/>
      <c r="J233" s="208">
        <f>ROUND(I233*H233,2)</f>
        <v>0</v>
      </c>
      <c r="K233" s="204" t="s">
        <v>120</v>
      </c>
      <c r="L233" s="46"/>
      <c r="M233" s="209" t="s">
        <v>19</v>
      </c>
      <c r="N233" s="210" t="s">
        <v>43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121</v>
      </c>
      <c r="AT233" s="213" t="s">
        <v>116</v>
      </c>
      <c r="AU233" s="213" t="s">
        <v>82</v>
      </c>
      <c r="AY233" s="19" t="s">
        <v>114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80</v>
      </c>
      <c r="BK233" s="214">
        <f>ROUND(I233*H233,2)</f>
        <v>0</v>
      </c>
      <c r="BL233" s="19" t="s">
        <v>121</v>
      </c>
      <c r="BM233" s="213" t="s">
        <v>336</v>
      </c>
    </row>
    <row r="234" s="2" customFormat="1">
      <c r="A234" s="40"/>
      <c r="B234" s="41"/>
      <c r="C234" s="42"/>
      <c r="D234" s="215" t="s">
        <v>123</v>
      </c>
      <c r="E234" s="42"/>
      <c r="F234" s="216" t="s">
        <v>337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123</v>
      </c>
      <c r="AU234" s="19" t="s">
        <v>82</v>
      </c>
    </row>
    <row r="235" s="2" customFormat="1">
      <c r="A235" s="40"/>
      <c r="B235" s="41"/>
      <c r="C235" s="42"/>
      <c r="D235" s="220" t="s">
        <v>125</v>
      </c>
      <c r="E235" s="42"/>
      <c r="F235" s="221" t="s">
        <v>338</v>
      </c>
      <c r="G235" s="42"/>
      <c r="H235" s="42"/>
      <c r="I235" s="217"/>
      <c r="J235" s="42"/>
      <c r="K235" s="42"/>
      <c r="L235" s="46"/>
      <c r="M235" s="218"/>
      <c r="N235" s="21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125</v>
      </c>
      <c r="AU235" s="19" t="s">
        <v>82</v>
      </c>
    </row>
    <row r="236" s="2" customFormat="1" ht="16.5" customHeight="1">
      <c r="A236" s="40"/>
      <c r="B236" s="41"/>
      <c r="C236" s="254" t="s">
        <v>339</v>
      </c>
      <c r="D236" s="254" t="s">
        <v>215</v>
      </c>
      <c r="E236" s="255" t="s">
        <v>340</v>
      </c>
      <c r="F236" s="256" t="s">
        <v>341</v>
      </c>
      <c r="G236" s="257" t="s">
        <v>269</v>
      </c>
      <c r="H236" s="258">
        <v>1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6"/>
      <c r="P236" s="211">
        <f>O236*H236</f>
        <v>0</v>
      </c>
      <c r="Q236" s="211">
        <v>0.0025400000000000002</v>
      </c>
      <c r="R236" s="211">
        <f>Q236*H236</f>
        <v>0.0025400000000000002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181</v>
      </c>
      <c r="AT236" s="213" t="s">
        <v>215</v>
      </c>
      <c r="AU236" s="213" t="s">
        <v>82</v>
      </c>
      <c r="AY236" s="19" t="s">
        <v>114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80</v>
      </c>
      <c r="BK236" s="214">
        <f>ROUND(I236*H236,2)</f>
        <v>0</v>
      </c>
      <c r="BL236" s="19" t="s">
        <v>121</v>
      </c>
      <c r="BM236" s="213" t="s">
        <v>342</v>
      </c>
    </row>
    <row r="237" s="2" customFormat="1">
      <c r="A237" s="40"/>
      <c r="B237" s="41"/>
      <c r="C237" s="42"/>
      <c r="D237" s="215" t="s">
        <v>123</v>
      </c>
      <c r="E237" s="42"/>
      <c r="F237" s="216" t="s">
        <v>341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123</v>
      </c>
      <c r="AU237" s="19" t="s">
        <v>82</v>
      </c>
    </row>
    <row r="238" s="2" customFormat="1" ht="16.5" customHeight="1">
      <c r="A238" s="40"/>
      <c r="B238" s="41"/>
      <c r="C238" s="202" t="s">
        <v>343</v>
      </c>
      <c r="D238" s="202" t="s">
        <v>116</v>
      </c>
      <c r="E238" s="203" t="s">
        <v>344</v>
      </c>
      <c r="F238" s="204" t="s">
        <v>345</v>
      </c>
      <c r="G238" s="205" t="s">
        <v>269</v>
      </c>
      <c r="H238" s="206">
        <v>4</v>
      </c>
      <c r="I238" s="207"/>
      <c r="J238" s="208">
        <f>ROUND(I238*H238,2)</f>
        <v>0</v>
      </c>
      <c r="K238" s="204" t="s">
        <v>120</v>
      </c>
      <c r="L238" s="46"/>
      <c r="M238" s="209" t="s">
        <v>19</v>
      </c>
      <c r="N238" s="210" t="s">
        <v>43</v>
      </c>
      <c r="O238" s="86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121</v>
      </c>
      <c r="AT238" s="213" t="s">
        <v>116</v>
      </c>
      <c r="AU238" s="213" t="s">
        <v>82</v>
      </c>
      <c r="AY238" s="19" t="s">
        <v>114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80</v>
      </c>
      <c r="BK238" s="214">
        <f>ROUND(I238*H238,2)</f>
        <v>0</v>
      </c>
      <c r="BL238" s="19" t="s">
        <v>121</v>
      </c>
      <c r="BM238" s="213" t="s">
        <v>346</v>
      </c>
    </row>
    <row r="239" s="2" customFormat="1">
      <c r="A239" s="40"/>
      <c r="B239" s="41"/>
      <c r="C239" s="42"/>
      <c r="D239" s="215" t="s">
        <v>123</v>
      </c>
      <c r="E239" s="42"/>
      <c r="F239" s="216" t="s">
        <v>347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123</v>
      </c>
      <c r="AU239" s="19" t="s">
        <v>82</v>
      </c>
    </row>
    <row r="240" s="2" customFormat="1">
      <c r="A240" s="40"/>
      <c r="B240" s="41"/>
      <c r="C240" s="42"/>
      <c r="D240" s="220" t="s">
        <v>125</v>
      </c>
      <c r="E240" s="42"/>
      <c r="F240" s="221" t="s">
        <v>348</v>
      </c>
      <c r="G240" s="42"/>
      <c r="H240" s="42"/>
      <c r="I240" s="217"/>
      <c r="J240" s="42"/>
      <c r="K240" s="42"/>
      <c r="L240" s="46"/>
      <c r="M240" s="218"/>
      <c r="N240" s="21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125</v>
      </c>
      <c r="AU240" s="19" t="s">
        <v>82</v>
      </c>
    </row>
    <row r="241" s="13" customFormat="1">
      <c r="A241" s="13"/>
      <c r="B241" s="222"/>
      <c r="C241" s="223"/>
      <c r="D241" s="215" t="s">
        <v>127</v>
      </c>
      <c r="E241" s="224" t="s">
        <v>19</v>
      </c>
      <c r="F241" s="225" t="s">
        <v>349</v>
      </c>
      <c r="G241" s="223"/>
      <c r="H241" s="224" t="s">
        <v>19</v>
      </c>
      <c r="I241" s="226"/>
      <c r="J241" s="223"/>
      <c r="K241" s="223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127</v>
      </c>
      <c r="AU241" s="231" t="s">
        <v>82</v>
      </c>
      <c r="AV241" s="13" t="s">
        <v>80</v>
      </c>
      <c r="AW241" s="13" t="s">
        <v>33</v>
      </c>
      <c r="AX241" s="13" t="s">
        <v>72</v>
      </c>
      <c r="AY241" s="231" t="s">
        <v>114</v>
      </c>
    </row>
    <row r="242" s="14" customFormat="1">
      <c r="A242" s="14"/>
      <c r="B242" s="232"/>
      <c r="C242" s="233"/>
      <c r="D242" s="215" t="s">
        <v>127</v>
      </c>
      <c r="E242" s="234" t="s">
        <v>19</v>
      </c>
      <c r="F242" s="235" t="s">
        <v>140</v>
      </c>
      <c r="G242" s="233"/>
      <c r="H242" s="236">
        <v>3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2" t="s">
        <v>127</v>
      </c>
      <c r="AU242" s="242" t="s">
        <v>82</v>
      </c>
      <c r="AV242" s="14" t="s">
        <v>82</v>
      </c>
      <c r="AW242" s="14" t="s">
        <v>33</v>
      </c>
      <c r="AX242" s="14" t="s">
        <v>72</v>
      </c>
      <c r="AY242" s="242" t="s">
        <v>114</v>
      </c>
    </row>
    <row r="243" s="13" customFormat="1">
      <c r="A243" s="13"/>
      <c r="B243" s="222"/>
      <c r="C243" s="223"/>
      <c r="D243" s="215" t="s">
        <v>127</v>
      </c>
      <c r="E243" s="224" t="s">
        <v>19</v>
      </c>
      <c r="F243" s="225" t="s">
        <v>350</v>
      </c>
      <c r="G243" s="223"/>
      <c r="H243" s="224" t="s">
        <v>19</v>
      </c>
      <c r="I243" s="226"/>
      <c r="J243" s="223"/>
      <c r="K243" s="223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127</v>
      </c>
      <c r="AU243" s="231" t="s">
        <v>82</v>
      </c>
      <c r="AV243" s="13" t="s">
        <v>80</v>
      </c>
      <c r="AW243" s="13" t="s">
        <v>33</v>
      </c>
      <c r="AX243" s="13" t="s">
        <v>72</v>
      </c>
      <c r="AY243" s="231" t="s">
        <v>114</v>
      </c>
    </row>
    <row r="244" s="14" customFormat="1">
      <c r="A244" s="14"/>
      <c r="B244" s="232"/>
      <c r="C244" s="233"/>
      <c r="D244" s="215" t="s">
        <v>127</v>
      </c>
      <c r="E244" s="234" t="s">
        <v>19</v>
      </c>
      <c r="F244" s="235" t="s">
        <v>80</v>
      </c>
      <c r="G244" s="233"/>
      <c r="H244" s="236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2" t="s">
        <v>127</v>
      </c>
      <c r="AU244" s="242" t="s">
        <v>82</v>
      </c>
      <c r="AV244" s="14" t="s">
        <v>82</v>
      </c>
      <c r="AW244" s="14" t="s">
        <v>33</v>
      </c>
      <c r="AX244" s="14" t="s">
        <v>72</v>
      </c>
      <c r="AY244" s="242" t="s">
        <v>114</v>
      </c>
    </row>
    <row r="245" s="15" customFormat="1">
      <c r="A245" s="15"/>
      <c r="B245" s="243"/>
      <c r="C245" s="244"/>
      <c r="D245" s="215" t="s">
        <v>127</v>
      </c>
      <c r="E245" s="245" t="s">
        <v>19</v>
      </c>
      <c r="F245" s="246" t="s">
        <v>132</v>
      </c>
      <c r="G245" s="244"/>
      <c r="H245" s="247">
        <v>4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3" t="s">
        <v>127</v>
      </c>
      <c r="AU245" s="253" t="s">
        <v>82</v>
      </c>
      <c r="AV245" s="15" t="s">
        <v>121</v>
      </c>
      <c r="AW245" s="15" t="s">
        <v>33</v>
      </c>
      <c r="AX245" s="15" t="s">
        <v>80</v>
      </c>
      <c r="AY245" s="253" t="s">
        <v>114</v>
      </c>
    </row>
    <row r="246" s="2" customFormat="1" ht="16.5" customHeight="1">
      <c r="A246" s="40"/>
      <c r="B246" s="41"/>
      <c r="C246" s="254" t="s">
        <v>351</v>
      </c>
      <c r="D246" s="254" t="s">
        <v>215</v>
      </c>
      <c r="E246" s="255" t="s">
        <v>352</v>
      </c>
      <c r="F246" s="256" t="s">
        <v>353</v>
      </c>
      <c r="G246" s="257" t="s">
        <v>269</v>
      </c>
      <c r="H246" s="258">
        <v>3</v>
      </c>
      <c r="I246" s="259"/>
      <c r="J246" s="260">
        <f>ROUND(I246*H246,2)</f>
        <v>0</v>
      </c>
      <c r="K246" s="256" t="s">
        <v>120</v>
      </c>
      <c r="L246" s="261"/>
      <c r="M246" s="262" t="s">
        <v>19</v>
      </c>
      <c r="N246" s="263" t="s">
        <v>43</v>
      </c>
      <c r="O246" s="86"/>
      <c r="P246" s="211">
        <f>O246*H246</f>
        <v>0</v>
      </c>
      <c r="Q246" s="211">
        <v>0.00072000000000000005</v>
      </c>
      <c r="R246" s="211">
        <f>Q246*H246</f>
        <v>0.00216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181</v>
      </c>
      <c r="AT246" s="213" t="s">
        <v>215</v>
      </c>
      <c r="AU246" s="213" t="s">
        <v>82</v>
      </c>
      <c r="AY246" s="19" t="s">
        <v>114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80</v>
      </c>
      <c r="BK246" s="214">
        <f>ROUND(I246*H246,2)</f>
        <v>0</v>
      </c>
      <c r="BL246" s="19" t="s">
        <v>121</v>
      </c>
      <c r="BM246" s="213" t="s">
        <v>354</v>
      </c>
    </row>
    <row r="247" s="2" customFormat="1">
      <c r="A247" s="40"/>
      <c r="B247" s="41"/>
      <c r="C247" s="42"/>
      <c r="D247" s="215" t="s">
        <v>123</v>
      </c>
      <c r="E247" s="42"/>
      <c r="F247" s="216" t="s">
        <v>353</v>
      </c>
      <c r="G247" s="42"/>
      <c r="H247" s="42"/>
      <c r="I247" s="217"/>
      <c r="J247" s="42"/>
      <c r="K247" s="42"/>
      <c r="L247" s="46"/>
      <c r="M247" s="218"/>
      <c r="N247" s="21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123</v>
      </c>
      <c r="AU247" s="19" t="s">
        <v>82</v>
      </c>
    </row>
    <row r="248" s="2" customFormat="1" ht="16.5" customHeight="1">
      <c r="A248" s="40"/>
      <c r="B248" s="41"/>
      <c r="C248" s="254" t="s">
        <v>355</v>
      </c>
      <c r="D248" s="254" t="s">
        <v>215</v>
      </c>
      <c r="E248" s="255" t="s">
        <v>356</v>
      </c>
      <c r="F248" s="256" t="s">
        <v>357</v>
      </c>
      <c r="G248" s="257" t="s">
        <v>269</v>
      </c>
      <c r="H248" s="258">
        <v>1</v>
      </c>
      <c r="I248" s="259"/>
      <c r="J248" s="260">
        <f>ROUND(I248*H248,2)</f>
        <v>0</v>
      </c>
      <c r="K248" s="256" t="s">
        <v>120</v>
      </c>
      <c r="L248" s="261"/>
      <c r="M248" s="262" t="s">
        <v>19</v>
      </c>
      <c r="N248" s="263" t="s">
        <v>43</v>
      </c>
      <c r="O248" s="86"/>
      <c r="P248" s="211">
        <f>O248*H248</f>
        <v>0</v>
      </c>
      <c r="Q248" s="211">
        <v>0.00080000000000000004</v>
      </c>
      <c r="R248" s="211">
        <f>Q248*H248</f>
        <v>0.00080000000000000004</v>
      </c>
      <c r="S248" s="211">
        <v>0</v>
      </c>
      <c r="T248" s="21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3" t="s">
        <v>181</v>
      </c>
      <c r="AT248" s="213" t="s">
        <v>215</v>
      </c>
      <c r="AU248" s="213" t="s">
        <v>82</v>
      </c>
      <c r="AY248" s="19" t="s">
        <v>114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9" t="s">
        <v>80</v>
      </c>
      <c r="BK248" s="214">
        <f>ROUND(I248*H248,2)</f>
        <v>0</v>
      </c>
      <c r="BL248" s="19" t="s">
        <v>121</v>
      </c>
      <c r="BM248" s="213" t="s">
        <v>358</v>
      </c>
    </row>
    <row r="249" s="2" customFormat="1">
      <c r="A249" s="40"/>
      <c r="B249" s="41"/>
      <c r="C249" s="42"/>
      <c r="D249" s="215" t="s">
        <v>123</v>
      </c>
      <c r="E249" s="42"/>
      <c r="F249" s="216" t="s">
        <v>357</v>
      </c>
      <c r="G249" s="42"/>
      <c r="H249" s="42"/>
      <c r="I249" s="217"/>
      <c r="J249" s="42"/>
      <c r="K249" s="42"/>
      <c r="L249" s="46"/>
      <c r="M249" s="218"/>
      <c r="N249" s="219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123</v>
      </c>
      <c r="AU249" s="19" t="s">
        <v>82</v>
      </c>
    </row>
    <row r="250" s="2" customFormat="1" ht="16.5" customHeight="1">
      <c r="A250" s="40"/>
      <c r="B250" s="41"/>
      <c r="C250" s="202" t="s">
        <v>359</v>
      </c>
      <c r="D250" s="202" t="s">
        <v>116</v>
      </c>
      <c r="E250" s="203" t="s">
        <v>360</v>
      </c>
      <c r="F250" s="204" t="s">
        <v>361</v>
      </c>
      <c r="G250" s="205" t="s">
        <v>269</v>
      </c>
      <c r="H250" s="206">
        <v>5</v>
      </c>
      <c r="I250" s="207"/>
      <c r="J250" s="208">
        <f>ROUND(I250*H250,2)</f>
        <v>0</v>
      </c>
      <c r="K250" s="204" t="s">
        <v>120</v>
      </c>
      <c r="L250" s="46"/>
      <c r="M250" s="209" t="s">
        <v>19</v>
      </c>
      <c r="N250" s="210" t="s">
        <v>43</v>
      </c>
      <c r="O250" s="86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3" t="s">
        <v>121</v>
      </c>
      <c r="AT250" s="213" t="s">
        <v>116</v>
      </c>
      <c r="AU250" s="213" t="s">
        <v>82</v>
      </c>
      <c r="AY250" s="19" t="s">
        <v>114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80</v>
      </c>
      <c r="BK250" s="214">
        <f>ROUND(I250*H250,2)</f>
        <v>0</v>
      </c>
      <c r="BL250" s="19" t="s">
        <v>121</v>
      </c>
      <c r="BM250" s="213" t="s">
        <v>362</v>
      </c>
    </row>
    <row r="251" s="2" customFormat="1">
      <c r="A251" s="40"/>
      <c r="B251" s="41"/>
      <c r="C251" s="42"/>
      <c r="D251" s="215" t="s">
        <v>123</v>
      </c>
      <c r="E251" s="42"/>
      <c r="F251" s="216" t="s">
        <v>363</v>
      </c>
      <c r="G251" s="42"/>
      <c r="H251" s="42"/>
      <c r="I251" s="217"/>
      <c r="J251" s="42"/>
      <c r="K251" s="42"/>
      <c r="L251" s="46"/>
      <c r="M251" s="218"/>
      <c r="N251" s="219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123</v>
      </c>
      <c r="AU251" s="19" t="s">
        <v>82</v>
      </c>
    </row>
    <row r="252" s="2" customFormat="1">
      <c r="A252" s="40"/>
      <c r="B252" s="41"/>
      <c r="C252" s="42"/>
      <c r="D252" s="220" t="s">
        <v>125</v>
      </c>
      <c r="E252" s="42"/>
      <c r="F252" s="221" t="s">
        <v>364</v>
      </c>
      <c r="G252" s="42"/>
      <c r="H252" s="42"/>
      <c r="I252" s="217"/>
      <c r="J252" s="42"/>
      <c r="K252" s="42"/>
      <c r="L252" s="46"/>
      <c r="M252" s="218"/>
      <c r="N252" s="21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125</v>
      </c>
      <c r="AU252" s="19" t="s">
        <v>82</v>
      </c>
    </row>
    <row r="253" s="2" customFormat="1" ht="16.5" customHeight="1">
      <c r="A253" s="40"/>
      <c r="B253" s="41"/>
      <c r="C253" s="254" t="s">
        <v>365</v>
      </c>
      <c r="D253" s="254" t="s">
        <v>215</v>
      </c>
      <c r="E253" s="255" t="s">
        <v>366</v>
      </c>
      <c r="F253" s="256" t="s">
        <v>367</v>
      </c>
      <c r="G253" s="257" t="s">
        <v>269</v>
      </c>
      <c r="H253" s="258">
        <v>5</v>
      </c>
      <c r="I253" s="259"/>
      <c r="J253" s="260">
        <f>ROUND(I253*H253,2)</f>
        <v>0</v>
      </c>
      <c r="K253" s="256" t="s">
        <v>120</v>
      </c>
      <c r="L253" s="261"/>
      <c r="M253" s="262" t="s">
        <v>19</v>
      </c>
      <c r="N253" s="263" t="s">
        <v>43</v>
      </c>
      <c r="O253" s="86"/>
      <c r="P253" s="211">
        <f>O253*H253</f>
        <v>0</v>
      </c>
      <c r="Q253" s="211">
        <v>0.0012099999999999999</v>
      </c>
      <c r="R253" s="211">
        <f>Q253*H253</f>
        <v>0.0060499999999999998</v>
      </c>
      <c r="S253" s="211">
        <v>0</v>
      </c>
      <c r="T253" s="21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3" t="s">
        <v>181</v>
      </c>
      <c r="AT253" s="213" t="s">
        <v>215</v>
      </c>
      <c r="AU253" s="213" t="s">
        <v>82</v>
      </c>
      <c r="AY253" s="19" t="s">
        <v>114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9" t="s">
        <v>80</v>
      </c>
      <c r="BK253" s="214">
        <f>ROUND(I253*H253,2)</f>
        <v>0</v>
      </c>
      <c r="BL253" s="19" t="s">
        <v>121</v>
      </c>
      <c r="BM253" s="213" t="s">
        <v>368</v>
      </c>
    </row>
    <row r="254" s="2" customFormat="1">
      <c r="A254" s="40"/>
      <c r="B254" s="41"/>
      <c r="C254" s="42"/>
      <c r="D254" s="215" t="s">
        <v>123</v>
      </c>
      <c r="E254" s="42"/>
      <c r="F254" s="216" t="s">
        <v>367</v>
      </c>
      <c r="G254" s="42"/>
      <c r="H254" s="42"/>
      <c r="I254" s="217"/>
      <c r="J254" s="42"/>
      <c r="K254" s="42"/>
      <c r="L254" s="46"/>
      <c r="M254" s="218"/>
      <c r="N254" s="21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123</v>
      </c>
      <c r="AU254" s="19" t="s">
        <v>82</v>
      </c>
    </row>
    <row r="255" s="2" customFormat="1" ht="16.5" customHeight="1">
      <c r="A255" s="40"/>
      <c r="B255" s="41"/>
      <c r="C255" s="202" t="s">
        <v>369</v>
      </c>
      <c r="D255" s="202" t="s">
        <v>116</v>
      </c>
      <c r="E255" s="203" t="s">
        <v>370</v>
      </c>
      <c r="F255" s="204" t="s">
        <v>371</v>
      </c>
      <c r="G255" s="205" t="s">
        <v>269</v>
      </c>
      <c r="H255" s="206">
        <v>1</v>
      </c>
      <c r="I255" s="207"/>
      <c r="J255" s="208">
        <f>ROUND(I255*H255,2)</f>
        <v>0</v>
      </c>
      <c r="K255" s="204" t="s">
        <v>120</v>
      </c>
      <c r="L255" s="46"/>
      <c r="M255" s="209" t="s">
        <v>19</v>
      </c>
      <c r="N255" s="210" t="s">
        <v>43</v>
      </c>
      <c r="O255" s="86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121</v>
      </c>
      <c r="AT255" s="213" t="s">
        <v>116</v>
      </c>
      <c r="AU255" s="213" t="s">
        <v>82</v>
      </c>
      <c r="AY255" s="19" t="s">
        <v>114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80</v>
      </c>
      <c r="BK255" s="214">
        <f>ROUND(I255*H255,2)</f>
        <v>0</v>
      </c>
      <c r="BL255" s="19" t="s">
        <v>121</v>
      </c>
      <c r="BM255" s="213" t="s">
        <v>372</v>
      </c>
    </row>
    <row r="256" s="2" customFormat="1">
      <c r="A256" s="40"/>
      <c r="B256" s="41"/>
      <c r="C256" s="42"/>
      <c r="D256" s="215" t="s">
        <v>123</v>
      </c>
      <c r="E256" s="42"/>
      <c r="F256" s="216" t="s">
        <v>373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123</v>
      </c>
      <c r="AU256" s="19" t="s">
        <v>82</v>
      </c>
    </row>
    <row r="257" s="2" customFormat="1">
      <c r="A257" s="40"/>
      <c r="B257" s="41"/>
      <c r="C257" s="42"/>
      <c r="D257" s="220" t="s">
        <v>125</v>
      </c>
      <c r="E257" s="42"/>
      <c r="F257" s="221" t="s">
        <v>374</v>
      </c>
      <c r="G257" s="42"/>
      <c r="H257" s="42"/>
      <c r="I257" s="217"/>
      <c r="J257" s="42"/>
      <c r="K257" s="42"/>
      <c r="L257" s="46"/>
      <c r="M257" s="218"/>
      <c r="N257" s="219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125</v>
      </c>
      <c r="AU257" s="19" t="s">
        <v>82</v>
      </c>
    </row>
    <row r="258" s="2" customFormat="1" ht="16.5" customHeight="1">
      <c r="A258" s="40"/>
      <c r="B258" s="41"/>
      <c r="C258" s="254" t="s">
        <v>375</v>
      </c>
      <c r="D258" s="254" t="s">
        <v>215</v>
      </c>
      <c r="E258" s="255" t="s">
        <v>376</v>
      </c>
      <c r="F258" s="256" t="s">
        <v>377</v>
      </c>
      <c r="G258" s="257" t="s">
        <v>269</v>
      </c>
      <c r="H258" s="258">
        <v>1</v>
      </c>
      <c r="I258" s="259"/>
      <c r="J258" s="260">
        <f>ROUND(I258*H258,2)</f>
        <v>0</v>
      </c>
      <c r="K258" s="256" t="s">
        <v>120</v>
      </c>
      <c r="L258" s="261"/>
      <c r="M258" s="262" t="s">
        <v>19</v>
      </c>
      <c r="N258" s="263" t="s">
        <v>43</v>
      </c>
      <c r="O258" s="86"/>
      <c r="P258" s="211">
        <f>O258*H258</f>
        <v>0</v>
      </c>
      <c r="Q258" s="211">
        <v>0.0022300000000000002</v>
      </c>
      <c r="R258" s="211">
        <f>Q258*H258</f>
        <v>0.0022300000000000002</v>
      </c>
      <c r="S258" s="211">
        <v>0</v>
      </c>
      <c r="T258" s="212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3" t="s">
        <v>181</v>
      </c>
      <c r="AT258" s="213" t="s">
        <v>215</v>
      </c>
      <c r="AU258" s="213" t="s">
        <v>82</v>
      </c>
      <c r="AY258" s="19" t="s">
        <v>114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9" t="s">
        <v>80</v>
      </c>
      <c r="BK258" s="214">
        <f>ROUND(I258*H258,2)</f>
        <v>0</v>
      </c>
      <c r="BL258" s="19" t="s">
        <v>121</v>
      </c>
      <c r="BM258" s="213" t="s">
        <v>378</v>
      </c>
    </row>
    <row r="259" s="2" customFormat="1">
      <c r="A259" s="40"/>
      <c r="B259" s="41"/>
      <c r="C259" s="42"/>
      <c r="D259" s="215" t="s">
        <v>123</v>
      </c>
      <c r="E259" s="42"/>
      <c r="F259" s="216" t="s">
        <v>377</v>
      </c>
      <c r="G259" s="42"/>
      <c r="H259" s="42"/>
      <c r="I259" s="217"/>
      <c r="J259" s="42"/>
      <c r="K259" s="42"/>
      <c r="L259" s="46"/>
      <c r="M259" s="218"/>
      <c r="N259" s="219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123</v>
      </c>
      <c r="AU259" s="19" t="s">
        <v>82</v>
      </c>
    </row>
    <row r="260" s="2" customFormat="1" ht="16.5" customHeight="1">
      <c r="A260" s="40"/>
      <c r="B260" s="41"/>
      <c r="C260" s="202" t="s">
        <v>379</v>
      </c>
      <c r="D260" s="202" t="s">
        <v>116</v>
      </c>
      <c r="E260" s="203" t="s">
        <v>380</v>
      </c>
      <c r="F260" s="204" t="s">
        <v>381</v>
      </c>
      <c r="G260" s="205" t="s">
        <v>269</v>
      </c>
      <c r="H260" s="206">
        <v>1</v>
      </c>
      <c r="I260" s="207"/>
      <c r="J260" s="208">
        <f>ROUND(I260*H260,2)</f>
        <v>0</v>
      </c>
      <c r="K260" s="204" t="s">
        <v>120</v>
      </c>
      <c r="L260" s="46"/>
      <c r="M260" s="209" t="s">
        <v>19</v>
      </c>
      <c r="N260" s="210" t="s">
        <v>43</v>
      </c>
      <c r="O260" s="86"/>
      <c r="P260" s="211">
        <f>O260*H260</f>
        <v>0</v>
      </c>
      <c r="Q260" s="211">
        <v>0.0016199999999999999</v>
      </c>
      <c r="R260" s="211">
        <f>Q260*H260</f>
        <v>0.0016199999999999999</v>
      </c>
      <c r="S260" s="211">
        <v>0</v>
      </c>
      <c r="T260" s="21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3" t="s">
        <v>121</v>
      </c>
      <c r="AT260" s="213" t="s">
        <v>116</v>
      </c>
      <c r="AU260" s="213" t="s">
        <v>82</v>
      </c>
      <c r="AY260" s="19" t="s">
        <v>114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9" t="s">
        <v>80</v>
      </c>
      <c r="BK260" s="214">
        <f>ROUND(I260*H260,2)</f>
        <v>0</v>
      </c>
      <c r="BL260" s="19" t="s">
        <v>121</v>
      </c>
      <c r="BM260" s="213" t="s">
        <v>382</v>
      </c>
    </row>
    <row r="261" s="2" customFormat="1">
      <c r="A261" s="40"/>
      <c r="B261" s="41"/>
      <c r="C261" s="42"/>
      <c r="D261" s="215" t="s">
        <v>123</v>
      </c>
      <c r="E261" s="42"/>
      <c r="F261" s="216" t="s">
        <v>383</v>
      </c>
      <c r="G261" s="42"/>
      <c r="H261" s="42"/>
      <c r="I261" s="217"/>
      <c r="J261" s="42"/>
      <c r="K261" s="42"/>
      <c r="L261" s="46"/>
      <c r="M261" s="218"/>
      <c r="N261" s="21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123</v>
      </c>
      <c r="AU261" s="19" t="s">
        <v>82</v>
      </c>
    </row>
    <row r="262" s="2" customFormat="1">
      <c r="A262" s="40"/>
      <c r="B262" s="41"/>
      <c r="C262" s="42"/>
      <c r="D262" s="220" t="s">
        <v>125</v>
      </c>
      <c r="E262" s="42"/>
      <c r="F262" s="221" t="s">
        <v>384</v>
      </c>
      <c r="G262" s="42"/>
      <c r="H262" s="42"/>
      <c r="I262" s="217"/>
      <c r="J262" s="42"/>
      <c r="K262" s="42"/>
      <c r="L262" s="46"/>
      <c r="M262" s="218"/>
      <c r="N262" s="21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125</v>
      </c>
      <c r="AU262" s="19" t="s">
        <v>82</v>
      </c>
    </row>
    <row r="263" s="2" customFormat="1" ht="16.5" customHeight="1">
      <c r="A263" s="40"/>
      <c r="B263" s="41"/>
      <c r="C263" s="254" t="s">
        <v>385</v>
      </c>
      <c r="D263" s="254" t="s">
        <v>215</v>
      </c>
      <c r="E263" s="255" t="s">
        <v>386</v>
      </c>
      <c r="F263" s="256" t="s">
        <v>387</v>
      </c>
      <c r="G263" s="257" t="s">
        <v>269</v>
      </c>
      <c r="H263" s="258">
        <v>1</v>
      </c>
      <c r="I263" s="259"/>
      <c r="J263" s="260">
        <f>ROUND(I263*H263,2)</f>
        <v>0</v>
      </c>
      <c r="K263" s="256" t="s">
        <v>120</v>
      </c>
      <c r="L263" s="261"/>
      <c r="M263" s="262" t="s">
        <v>19</v>
      </c>
      <c r="N263" s="263" t="s">
        <v>43</v>
      </c>
      <c r="O263" s="86"/>
      <c r="P263" s="211">
        <f>O263*H263</f>
        <v>0</v>
      </c>
      <c r="Q263" s="211">
        <v>0.01847</v>
      </c>
      <c r="R263" s="211">
        <f>Q263*H263</f>
        <v>0.01847</v>
      </c>
      <c r="S263" s="211">
        <v>0</v>
      </c>
      <c r="T263" s="21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3" t="s">
        <v>181</v>
      </c>
      <c r="AT263" s="213" t="s">
        <v>215</v>
      </c>
      <c r="AU263" s="213" t="s">
        <v>82</v>
      </c>
      <c r="AY263" s="19" t="s">
        <v>114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9" t="s">
        <v>80</v>
      </c>
      <c r="BK263" s="214">
        <f>ROUND(I263*H263,2)</f>
        <v>0</v>
      </c>
      <c r="BL263" s="19" t="s">
        <v>121</v>
      </c>
      <c r="BM263" s="213" t="s">
        <v>388</v>
      </c>
    </row>
    <row r="264" s="2" customFormat="1">
      <c r="A264" s="40"/>
      <c r="B264" s="41"/>
      <c r="C264" s="42"/>
      <c r="D264" s="215" t="s">
        <v>123</v>
      </c>
      <c r="E264" s="42"/>
      <c r="F264" s="216" t="s">
        <v>387</v>
      </c>
      <c r="G264" s="42"/>
      <c r="H264" s="42"/>
      <c r="I264" s="217"/>
      <c r="J264" s="42"/>
      <c r="K264" s="42"/>
      <c r="L264" s="46"/>
      <c r="M264" s="218"/>
      <c r="N264" s="21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123</v>
      </c>
      <c r="AU264" s="19" t="s">
        <v>82</v>
      </c>
    </row>
    <row r="265" s="2" customFormat="1" ht="16.5" customHeight="1">
      <c r="A265" s="40"/>
      <c r="B265" s="41"/>
      <c r="C265" s="254" t="s">
        <v>389</v>
      </c>
      <c r="D265" s="254" t="s">
        <v>215</v>
      </c>
      <c r="E265" s="255" t="s">
        <v>390</v>
      </c>
      <c r="F265" s="256" t="s">
        <v>391</v>
      </c>
      <c r="G265" s="257" t="s">
        <v>269</v>
      </c>
      <c r="H265" s="258">
        <v>1</v>
      </c>
      <c r="I265" s="259"/>
      <c r="J265" s="260">
        <f>ROUND(I265*H265,2)</f>
        <v>0</v>
      </c>
      <c r="K265" s="256" t="s">
        <v>19</v>
      </c>
      <c r="L265" s="261"/>
      <c r="M265" s="262" t="s">
        <v>19</v>
      </c>
      <c r="N265" s="263" t="s">
        <v>43</v>
      </c>
      <c r="O265" s="86"/>
      <c r="P265" s="211">
        <f>O265*H265</f>
        <v>0</v>
      </c>
      <c r="Q265" s="211">
        <v>0.0067499999999999999</v>
      </c>
      <c r="R265" s="211">
        <f>Q265*H265</f>
        <v>0.0067499999999999999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181</v>
      </c>
      <c r="AT265" s="213" t="s">
        <v>215</v>
      </c>
      <c r="AU265" s="213" t="s">
        <v>82</v>
      </c>
      <c r="AY265" s="19" t="s">
        <v>114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80</v>
      </c>
      <c r="BK265" s="214">
        <f>ROUND(I265*H265,2)</f>
        <v>0</v>
      </c>
      <c r="BL265" s="19" t="s">
        <v>121</v>
      </c>
      <c r="BM265" s="213" t="s">
        <v>392</v>
      </c>
    </row>
    <row r="266" s="2" customFormat="1">
      <c r="A266" s="40"/>
      <c r="B266" s="41"/>
      <c r="C266" s="42"/>
      <c r="D266" s="215" t="s">
        <v>123</v>
      </c>
      <c r="E266" s="42"/>
      <c r="F266" s="216" t="s">
        <v>391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123</v>
      </c>
      <c r="AU266" s="19" t="s">
        <v>82</v>
      </c>
    </row>
    <row r="267" s="2" customFormat="1" ht="16.5" customHeight="1">
      <c r="A267" s="40"/>
      <c r="B267" s="41"/>
      <c r="C267" s="202" t="s">
        <v>393</v>
      </c>
      <c r="D267" s="202" t="s">
        <v>116</v>
      </c>
      <c r="E267" s="203" t="s">
        <v>394</v>
      </c>
      <c r="F267" s="204" t="s">
        <v>395</v>
      </c>
      <c r="G267" s="205" t="s">
        <v>269</v>
      </c>
      <c r="H267" s="206">
        <v>1</v>
      </c>
      <c r="I267" s="207"/>
      <c r="J267" s="208">
        <f>ROUND(I267*H267,2)</f>
        <v>0</v>
      </c>
      <c r="K267" s="204" t="s">
        <v>120</v>
      </c>
      <c r="L267" s="46"/>
      <c r="M267" s="209" t="s">
        <v>19</v>
      </c>
      <c r="N267" s="210" t="s">
        <v>43</v>
      </c>
      <c r="O267" s="86"/>
      <c r="P267" s="211">
        <f>O267*H267</f>
        <v>0</v>
      </c>
      <c r="Q267" s="211">
        <v>0.0013600000000000001</v>
      </c>
      <c r="R267" s="211">
        <f>Q267*H267</f>
        <v>0.0013600000000000001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121</v>
      </c>
      <c r="AT267" s="213" t="s">
        <v>116</v>
      </c>
      <c r="AU267" s="213" t="s">
        <v>82</v>
      </c>
      <c r="AY267" s="19" t="s">
        <v>114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80</v>
      </c>
      <c r="BK267" s="214">
        <f>ROUND(I267*H267,2)</f>
        <v>0</v>
      </c>
      <c r="BL267" s="19" t="s">
        <v>121</v>
      </c>
      <c r="BM267" s="213" t="s">
        <v>396</v>
      </c>
    </row>
    <row r="268" s="2" customFormat="1">
      <c r="A268" s="40"/>
      <c r="B268" s="41"/>
      <c r="C268" s="42"/>
      <c r="D268" s="215" t="s">
        <v>123</v>
      </c>
      <c r="E268" s="42"/>
      <c r="F268" s="216" t="s">
        <v>397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123</v>
      </c>
      <c r="AU268" s="19" t="s">
        <v>82</v>
      </c>
    </row>
    <row r="269" s="2" customFormat="1">
      <c r="A269" s="40"/>
      <c r="B269" s="41"/>
      <c r="C269" s="42"/>
      <c r="D269" s="220" t="s">
        <v>125</v>
      </c>
      <c r="E269" s="42"/>
      <c r="F269" s="221" t="s">
        <v>398</v>
      </c>
      <c r="G269" s="42"/>
      <c r="H269" s="42"/>
      <c r="I269" s="217"/>
      <c r="J269" s="42"/>
      <c r="K269" s="42"/>
      <c r="L269" s="46"/>
      <c r="M269" s="218"/>
      <c r="N269" s="219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125</v>
      </c>
      <c r="AU269" s="19" t="s">
        <v>82</v>
      </c>
    </row>
    <row r="270" s="2" customFormat="1" ht="16.5" customHeight="1">
      <c r="A270" s="40"/>
      <c r="B270" s="41"/>
      <c r="C270" s="254" t="s">
        <v>399</v>
      </c>
      <c r="D270" s="254" t="s">
        <v>215</v>
      </c>
      <c r="E270" s="255" t="s">
        <v>400</v>
      </c>
      <c r="F270" s="256" t="s">
        <v>401</v>
      </c>
      <c r="G270" s="257" t="s">
        <v>269</v>
      </c>
      <c r="H270" s="258">
        <v>1</v>
      </c>
      <c r="I270" s="259"/>
      <c r="J270" s="260">
        <f>ROUND(I270*H270,2)</f>
        <v>0</v>
      </c>
      <c r="K270" s="256" t="s">
        <v>120</v>
      </c>
      <c r="L270" s="261"/>
      <c r="M270" s="262" t="s">
        <v>19</v>
      </c>
      <c r="N270" s="263" t="s">
        <v>43</v>
      </c>
      <c r="O270" s="86"/>
      <c r="P270" s="211">
        <f>O270*H270</f>
        <v>0</v>
      </c>
      <c r="Q270" s="211">
        <v>0.037499999999999999</v>
      </c>
      <c r="R270" s="211">
        <f>Q270*H270</f>
        <v>0.037499999999999999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181</v>
      </c>
      <c r="AT270" s="213" t="s">
        <v>215</v>
      </c>
      <c r="AU270" s="213" t="s">
        <v>82</v>
      </c>
      <c r="AY270" s="19" t="s">
        <v>114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80</v>
      </c>
      <c r="BK270" s="214">
        <f>ROUND(I270*H270,2)</f>
        <v>0</v>
      </c>
      <c r="BL270" s="19" t="s">
        <v>121</v>
      </c>
      <c r="BM270" s="213" t="s">
        <v>402</v>
      </c>
    </row>
    <row r="271" s="2" customFormat="1">
      <c r="A271" s="40"/>
      <c r="B271" s="41"/>
      <c r="C271" s="42"/>
      <c r="D271" s="215" t="s">
        <v>123</v>
      </c>
      <c r="E271" s="42"/>
      <c r="F271" s="216" t="s">
        <v>401</v>
      </c>
      <c r="G271" s="42"/>
      <c r="H271" s="42"/>
      <c r="I271" s="217"/>
      <c r="J271" s="42"/>
      <c r="K271" s="42"/>
      <c r="L271" s="46"/>
      <c r="M271" s="218"/>
      <c r="N271" s="21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123</v>
      </c>
      <c r="AU271" s="19" t="s">
        <v>82</v>
      </c>
    </row>
    <row r="272" s="2" customFormat="1" ht="16.5" customHeight="1">
      <c r="A272" s="40"/>
      <c r="B272" s="41"/>
      <c r="C272" s="202" t="s">
        <v>403</v>
      </c>
      <c r="D272" s="202" t="s">
        <v>116</v>
      </c>
      <c r="E272" s="203" t="s">
        <v>404</v>
      </c>
      <c r="F272" s="204" t="s">
        <v>405</v>
      </c>
      <c r="G272" s="205" t="s">
        <v>269</v>
      </c>
      <c r="H272" s="206">
        <v>1</v>
      </c>
      <c r="I272" s="207"/>
      <c r="J272" s="208">
        <f>ROUND(I272*H272,2)</f>
        <v>0</v>
      </c>
      <c r="K272" s="204" t="s">
        <v>120</v>
      </c>
      <c r="L272" s="46"/>
      <c r="M272" s="209" t="s">
        <v>19</v>
      </c>
      <c r="N272" s="210" t="s">
        <v>43</v>
      </c>
      <c r="O272" s="86"/>
      <c r="P272" s="211">
        <f>O272*H272</f>
        <v>0</v>
      </c>
      <c r="Q272" s="211">
        <v>0.0018500000000000001</v>
      </c>
      <c r="R272" s="211">
        <f>Q272*H272</f>
        <v>0.0018500000000000001</v>
      </c>
      <c r="S272" s="211">
        <v>0</v>
      </c>
      <c r="T272" s="21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3" t="s">
        <v>121</v>
      </c>
      <c r="AT272" s="213" t="s">
        <v>116</v>
      </c>
      <c r="AU272" s="213" t="s">
        <v>82</v>
      </c>
      <c r="AY272" s="19" t="s">
        <v>114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9" t="s">
        <v>80</v>
      </c>
      <c r="BK272" s="214">
        <f>ROUND(I272*H272,2)</f>
        <v>0</v>
      </c>
      <c r="BL272" s="19" t="s">
        <v>121</v>
      </c>
      <c r="BM272" s="213" t="s">
        <v>406</v>
      </c>
    </row>
    <row r="273" s="2" customFormat="1">
      <c r="A273" s="40"/>
      <c r="B273" s="41"/>
      <c r="C273" s="42"/>
      <c r="D273" s="215" t="s">
        <v>123</v>
      </c>
      <c r="E273" s="42"/>
      <c r="F273" s="216" t="s">
        <v>407</v>
      </c>
      <c r="G273" s="42"/>
      <c r="H273" s="42"/>
      <c r="I273" s="217"/>
      <c r="J273" s="42"/>
      <c r="K273" s="42"/>
      <c r="L273" s="46"/>
      <c r="M273" s="218"/>
      <c r="N273" s="219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123</v>
      </c>
      <c r="AU273" s="19" t="s">
        <v>82</v>
      </c>
    </row>
    <row r="274" s="2" customFormat="1">
      <c r="A274" s="40"/>
      <c r="B274" s="41"/>
      <c r="C274" s="42"/>
      <c r="D274" s="220" t="s">
        <v>125</v>
      </c>
      <c r="E274" s="42"/>
      <c r="F274" s="221" t="s">
        <v>408</v>
      </c>
      <c r="G274" s="42"/>
      <c r="H274" s="42"/>
      <c r="I274" s="217"/>
      <c r="J274" s="42"/>
      <c r="K274" s="42"/>
      <c r="L274" s="46"/>
      <c r="M274" s="218"/>
      <c r="N274" s="21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125</v>
      </c>
      <c r="AU274" s="19" t="s">
        <v>82</v>
      </c>
    </row>
    <row r="275" s="2" customFormat="1" ht="16.5" customHeight="1">
      <c r="A275" s="40"/>
      <c r="B275" s="41"/>
      <c r="C275" s="254" t="s">
        <v>409</v>
      </c>
      <c r="D275" s="254" t="s">
        <v>215</v>
      </c>
      <c r="E275" s="255" t="s">
        <v>410</v>
      </c>
      <c r="F275" s="256" t="s">
        <v>411</v>
      </c>
      <c r="G275" s="257" t="s">
        <v>269</v>
      </c>
      <c r="H275" s="258">
        <v>1</v>
      </c>
      <c r="I275" s="259"/>
      <c r="J275" s="260">
        <f>ROUND(I275*H275,2)</f>
        <v>0</v>
      </c>
      <c r="K275" s="256" t="s">
        <v>120</v>
      </c>
      <c r="L275" s="261"/>
      <c r="M275" s="262" t="s">
        <v>19</v>
      </c>
      <c r="N275" s="263" t="s">
        <v>43</v>
      </c>
      <c r="O275" s="86"/>
      <c r="P275" s="211">
        <f>O275*H275</f>
        <v>0</v>
      </c>
      <c r="Q275" s="211">
        <v>0.025999999999999999</v>
      </c>
      <c r="R275" s="211">
        <f>Q275*H275</f>
        <v>0.025999999999999999</v>
      </c>
      <c r="S275" s="211">
        <v>0</v>
      </c>
      <c r="T275" s="21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3" t="s">
        <v>181</v>
      </c>
      <c r="AT275" s="213" t="s">
        <v>215</v>
      </c>
      <c r="AU275" s="213" t="s">
        <v>82</v>
      </c>
      <c r="AY275" s="19" t="s">
        <v>114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9" t="s">
        <v>80</v>
      </c>
      <c r="BK275" s="214">
        <f>ROUND(I275*H275,2)</f>
        <v>0</v>
      </c>
      <c r="BL275" s="19" t="s">
        <v>121</v>
      </c>
      <c r="BM275" s="213" t="s">
        <v>412</v>
      </c>
    </row>
    <row r="276" s="2" customFormat="1">
      <c r="A276" s="40"/>
      <c r="B276" s="41"/>
      <c r="C276" s="42"/>
      <c r="D276" s="215" t="s">
        <v>123</v>
      </c>
      <c r="E276" s="42"/>
      <c r="F276" s="216" t="s">
        <v>411</v>
      </c>
      <c r="G276" s="42"/>
      <c r="H276" s="42"/>
      <c r="I276" s="217"/>
      <c r="J276" s="42"/>
      <c r="K276" s="42"/>
      <c r="L276" s="46"/>
      <c r="M276" s="218"/>
      <c r="N276" s="21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123</v>
      </c>
      <c r="AU276" s="19" t="s">
        <v>82</v>
      </c>
    </row>
    <row r="277" s="2" customFormat="1" ht="16.5" customHeight="1">
      <c r="A277" s="40"/>
      <c r="B277" s="41"/>
      <c r="C277" s="202" t="s">
        <v>413</v>
      </c>
      <c r="D277" s="202" t="s">
        <v>116</v>
      </c>
      <c r="E277" s="203" t="s">
        <v>414</v>
      </c>
      <c r="F277" s="204" t="s">
        <v>415</v>
      </c>
      <c r="G277" s="205" t="s">
        <v>269</v>
      </c>
      <c r="H277" s="206">
        <v>1</v>
      </c>
      <c r="I277" s="207"/>
      <c r="J277" s="208">
        <f>ROUND(I277*H277,2)</f>
        <v>0</v>
      </c>
      <c r="K277" s="204" t="s">
        <v>120</v>
      </c>
      <c r="L277" s="46"/>
      <c r="M277" s="209" t="s">
        <v>19</v>
      </c>
      <c r="N277" s="210" t="s">
        <v>43</v>
      </c>
      <c r="O277" s="86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3" t="s">
        <v>121</v>
      </c>
      <c r="AT277" s="213" t="s">
        <v>116</v>
      </c>
      <c r="AU277" s="213" t="s">
        <v>82</v>
      </c>
      <c r="AY277" s="19" t="s">
        <v>114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9" t="s">
        <v>80</v>
      </c>
      <c r="BK277" s="214">
        <f>ROUND(I277*H277,2)</f>
        <v>0</v>
      </c>
      <c r="BL277" s="19" t="s">
        <v>121</v>
      </c>
      <c r="BM277" s="213" t="s">
        <v>416</v>
      </c>
    </row>
    <row r="278" s="2" customFormat="1">
      <c r="A278" s="40"/>
      <c r="B278" s="41"/>
      <c r="C278" s="42"/>
      <c r="D278" s="215" t="s">
        <v>123</v>
      </c>
      <c r="E278" s="42"/>
      <c r="F278" s="216" t="s">
        <v>417</v>
      </c>
      <c r="G278" s="42"/>
      <c r="H278" s="42"/>
      <c r="I278" s="217"/>
      <c r="J278" s="42"/>
      <c r="K278" s="42"/>
      <c r="L278" s="46"/>
      <c r="M278" s="218"/>
      <c r="N278" s="219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123</v>
      </c>
      <c r="AU278" s="19" t="s">
        <v>82</v>
      </c>
    </row>
    <row r="279" s="2" customFormat="1">
      <c r="A279" s="40"/>
      <c r="B279" s="41"/>
      <c r="C279" s="42"/>
      <c r="D279" s="220" t="s">
        <v>125</v>
      </c>
      <c r="E279" s="42"/>
      <c r="F279" s="221" t="s">
        <v>418</v>
      </c>
      <c r="G279" s="42"/>
      <c r="H279" s="42"/>
      <c r="I279" s="217"/>
      <c r="J279" s="42"/>
      <c r="K279" s="42"/>
      <c r="L279" s="46"/>
      <c r="M279" s="218"/>
      <c r="N279" s="21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125</v>
      </c>
      <c r="AU279" s="19" t="s">
        <v>82</v>
      </c>
    </row>
    <row r="280" s="13" customFormat="1">
      <c r="A280" s="13"/>
      <c r="B280" s="222"/>
      <c r="C280" s="223"/>
      <c r="D280" s="215" t="s">
        <v>127</v>
      </c>
      <c r="E280" s="224" t="s">
        <v>19</v>
      </c>
      <c r="F280" s="225" t="s">
        <v>419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127</v>
      </c>
      <c r="AU280" s="231" t="s">
        <v>82</v>
      </c>
      <c r="AV280" s="13" t="s">
        <v>80</v>
      </c>
      <c r="AW280" s="13" t="s">
        <v>33</v>
      </c>
      <c r="AX280" s="13" t="s">
        <v>72</v>
      </c>
      <c r="AY280" s="231" t="s">
        <v>114</v>
      </c>
    </row>
    <row r="281" s="14" customFormat="1">
      <c r="A281" s="14"/>
      <c r="B281" s="232"/>
      <c r="C281" s="233"/>
      <c r="D281" s="215" t="s">
        <v>127</v>
      </c>
      <c r="E281" s="234" t="s">
        <v>19</v>
      </c>
      <c r="F281" s="235" t="s">
        <v>80</v>
      </c>
      <c r="G281" s="233"/>
      <c r="H281" s="236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127</v>
      </c>
      <c r="AU281" s="242" t="s">
        <v>82</v>
      </c>
      <c r="AV281" s="14" t="s">
        <v>82</v>
      </c>
      <c r="AW281" s="14" t="s">
        <v>33</v>
      </c>
      <c r="AX281" s="14" t="s">
        <v>80</v>
      </c>
      <c r="AY281" s="242" t="s">
        <v>114</v>
      </c>
    </row>
    <row r="282" s="2" customFormat="1" ht="16.5" customHeight="1">
      <c r="A282" s="40"/>
      <c r="B282" s="41"/>
      <c r="C282" s="254" t="s">
        <v>420</v>
      </c>
      <c r="D282" s="254" t="s">
        <v>215</v>
      </c>
      <c r="E282" s="255" t="s">
        <v>421</v>
      </c>
      <c r="F282" s="256" t="s">
        <v>422</v>
      </c>
      <c r="G282" s="257" t="s">
        <v>269</v>
      </c>
      <c r="H282" s="258">
        <v>1</v>
      </c>
      <c r="I282" s="259"/>
      <c r="J282" s="260">
        <f>ROUND(I282*H282,2)</f>
        <v>0</v>
      </c>
      <c r="K282" s="256" t="s">
        <v>120</v>
      </c>
      <c r="L282" s="261"/>
      <c r="M282" s="262" t="s">
        <v>19</v>
      </c>
      <c r="N282" s="263" t="s">
        <v>43</v>
      </c>
      <c r="O282" s="86"/>
      <c r="P282" s="211">
        <f>O282*H282</f>
        <v>0</v>
      </c>
      <c r="Q282" s="211">
        <v>0.01</v>
      </c>
      <c r="R282" s="211">
        <f>Q282*H282</f>
        <v>0.01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181</v>
      </c>
      <c r="AT282" s="213" t="s">
        <v>215</v>
      </c>
      <c r="AU282" s="213" t="s">
        <v>82</v>
      </c>
      <c r="AY282" s="19" t="s">
        <v>114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80</v>
      </c>
      <c r="BK282" s="214">
        <f>ROUND(I282*H282,2)</f>
        <v>0</v>
      </c>
      <c r="BL282" s="19" t="s">
        <v>121</v>
      </c>
      <c r="BM282" s="213" t="s">
        <v>423</v>
      </c>
    </row>
    <row r="283" s="2" customFormat="1">
      <c r="A283" s="40"/>
      <c r="B283" s="41"/>
      <c r="C283" s="42"/>
      <c r="D283" s="215" t="s">
        <v>123</v>
      </c>
      <c r="E283" s="42"/>
      <c r="F283" s="216" t="s">
        <v>422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123</v>
      </c>
      <c r="AU283" s="19" t="s">
        <v>82</v>
      </c>
    </row>
    <row r="284" s="2" customFormat="1" ht="16.5" customHeight="1">
      <c r="A284" s="40"/>
      <c r="B284" s="41"/>
      <c r="C284" s="202" t="s">
        <v>424</v>
      </c>
      <c r="D284" s="202" t="s">
        <v>116</v>
      </c>
      <c r="E284" s="203" t="s">
        <v>425</v>
      </c>
      <c r="F284" s="204" t="s">
        <v>426</v>
      </c>
      <c r="G284" s="205" t="s">
        <v>119</v>
      </c>
      <c r="H284" s="206">
        <v>121.5</v>
      </c>
      <c r="I284" s="207"/>
      <c r="J284" s="208">
        <f>ROUND(I284*H284,2)</f>
        <v>0</v>
      </c>
      <c r="K284" s="204" t="s">
        <v>120</v>
      </c>
      <c r="L284" s="46"/>
      <c r="M284" s="209" t="s">
        <v>19</v>
      </c>
      <c r="N284" s="210" t="s">
        <v>43</v>
      </c>
      <c r="O284" s="86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121</v>
      </c>
      <c r="AT284" s="213" t="s">
        <v>116</v>
      </c>
      <c r="AU284" s="213" t="s">
        <v>82</v>
      </c>
      <c r="AY284" s="19" t="s">
        <v>114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80</v>
      </c>
      <c r="BK284" s="214">
        <f>ROUND(I284*H284,2)</f>
        <v>0</v>
      </c>
      <c r="BL284" s="19" t="s">
        <v>121</v>
      </c>
      <c r="BM284" s="213" t="s">
        <v>427</v>
      </c>
    </row>
    <row r="285" s="2" customFormat="1">
      <c r="A285" s="40"/>
      <c r="B285" s="41"/>
      <c r="C285" s="42"/>
      <c r="D285" s="215" t="s">
        <v>123</v>
      </c>
      <c r="E285" s="42"/>
      <c r="F285" s="216" t="s">
        <v>428</v>
      </c>
      <c r="G285" s="42"/>
      <c r="H285" s="42"/>
      <c r="I285" s="217"/>
      <c r="J285" s="42"/>
      <c r="K285" s="42"/>
      <c r="L285" s="46"/>
      <c r="M285" s="218"/>
      <c r="N285" s="21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123</v>
      </c>
      <c r="AU285" s="19" t="s">
        <v>82</v>
      </c>
    </row>
    <row r="286" s="2" customFormat="1">
      <c r="A286" s="40"/>
      <c r="B286" s="41"/>
      <c r="C286" s="42"/>
      <c r="D286" s="220" t="s">
        <v>125</v>
      </c>
      <c r="E286" s="42"/>
      <c r="F286" s="221" t="s">
        <v>429</v>
      </c>
      <c r="G286" s="42"/>
      <c r="H286" s="42"/>
      <c r="I286" s="217"/>
      <c r="J286" s="42"/>
      <c r="K286" s="42"/>
      <c r="L286" s="46"/>
      <c r="M286" s="218"/>
      <c r="N286" s="219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125</v>
      </c>
      <c r="AU286" s="19" t="s">
        <v>82</v>
      </c>
    </row>
    <row r="287" s="2" customFormat="1" ht="16.5" customHeight="1">
      <c r="A287" s="40"/>
      <c r="B287" s="41"/>
      <c r="C287" s="202" t="s">
        <v>430</v>
      </c>
      <c r="D287" s="202" t="s">
        <v>116</v>
      </c>
      <c r="E287" s="203" t="s">
        <v>431</v>
      </c>
      <c r="F287" s="204" t="s">
        <v>432</v>
      </c>
      <c r="G287" s="205" t="s">
        <v>119</v>
      </c>
      <c r="H287" s="206">
        <v>121.5</v>
      </c>
      <c r="I287" s="207"/>
      <c r="J287" s="208">
        <f>ROUND(I287*H287,2)</f>
        <v>0</v>
      </c>
      <c r="K287" s="204" t="s">
        <v>120</v>
      </c>
      <c r="L287" s="46"/>
      <c r="M287" s="209" t="s">
        <v>19</v>
      </c>
      <c r="N287" s="210" t="s">
        <v>43</v>
      </c>
      <c r="O287" s="86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3" t="s">
        <v>121</v>
      </c>
      <c r="AT287" s="213" t="s">
        <v>116</v>
      </c>
      <c r="AU287" s="213" t="s">
        <v>82</v>
      </c>
      <c r="AY287" s="19" t="s">
        <v>114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9" t="s">
        <v>80</v>
      </c>
      <c r="BK287" s="214">
        <f>ROUND(I287*H287,2)</f>
        <v>0</v>
      </c>
      <c r="BL287" s="19" t="s">
        <v>121</v>
      </c>
      <c r="BM287" s="213" t="s">
        <v>433</v>
      </c>
    </row>
    <row r="288" s="2" customFormat="1">
      <c r="A288" s="40"/>
      <c r="B288" s="41"/>
      <c r="C288" s="42"/>
      <c r="D288" s="215" t="s">
        <v>123</v>
      </c>
      <c r="E288" s="42"/>
      <c r="F288" s="216" t="s">
        <v>432</v>
      </c>
      <c r="G288" s="42"/>
      <c r="H288" s="42"/>
      <c r="I288" s="217"/>
      <c r="J288" s="42"/>
      <c r="K288" s="42"/>
      <c r="L288" s="46"/>
      <c r="M288" s="218"/>
      <c r="N288" s="219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123</v>
      </c>
      <c r="AU288" s="19" t="s">
        <v>82</v>
      </c>
    </row>
    <row r="289" s="2" customFormat="1">
      <c r="A289" s="40"/>
      <c r="B289" s="41"/>
      <c r="C289" s="42"/>
      <c r="D289" s="220" t="s">
        <v>125</v>
      </c>
      <c r="E289" s="42"/>
      <c r="F289" s="221" t="s">
        <v>434</v>
      </c>
      <c r="G289" s="42"/>
      <c r="H289" s="42"/>
      <c r="I289" s="217"/>
      <c r="J289" s="42"/>
      <c r="K289" s="42"/>
      <c r="L289" s="46"/>
      <c r="M289" s="218"/>
      <c r="N289" s="21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125</v>
      </c>
      <c r="AU289" s="19" t="s">
        <v>82</v>
      </c>
    </row>
    <row r="290" s="2" customFormat="1" ht="16.5" customHeight="1">
      <c r="A290" s="40"/>
      <c r="B290" s="41"/>
      <c r="C290" s="202" t="s">
        <v>435</v>
      </c>
      <c r="D290" s="202" t="s">
        <v>116</v>
      </c>
      <c r="E290" s="203" t="s">
        <v>436</v>
      </c>
      <c r="F290" s="204" t="s">
        <v>437</v>
      </c>
      <c r="G290" s="205" t="s">
        <v>269</v>
      </c>
      <c r="H290" s="206">
        <v>2</v>
      </c>
      <c r="I290" s="207"/>
      <c r="J290" s="208">
        <f>ROUND(I290*H290,2)</f>
        <v>0</v>
      </c>
      <c r="K290" s="204" t="s">
        <v>120</v>
      </c>
      <c r="L290" s="46"/>
      <c r="M290" s="209" t="s">
        <v>19</v>
      </c>
      <c r="N290" s="210" t="s">
        <v>43</v>
      </c>
      <c r="O290" s="86"/>
      <c r="P290" s="211">
        <f>O290*H290</f>
        <v>0</v>
      </c>
      <c r="Q290" s="211">
        <v>0.45937</v>
      </c>
      <c r="R290" s="211">
        <f>Q290*H290</f>
        <v>0.91874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121</v>
      </c>
      <c r="AT290" s="213" t="s">
        <v>116</v>
      </c>
      <c r="AU290" s="213" t="s">
        <v>82</v>
      </c>
      <c r="AY290" s="19" t="s">
        <v>114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9" t="s">
        <v>80</v>
      </c>
      <c r="BK290" s="214">
        <f>ROUND(I290*H290,2)</f>
        <v>0</v>
      </c>
      <c r="BL290" s="19" t="s">
        <v>121</v>
      </c>
      <c r="BM290" s="213" t="s">
        <v>438</v>
      </c>
    </row>
    <row r="291" s="2" customFormat="1">
      <c r="A291" s="40"/>
      <c r="B291" s="41"/>
      <c r="C291" s="42"/>
      <c r="D291" s="215" t="s">
        <v>123</v>
      </c>
      <c r="E291" s="42"/>
      <c r="F291" s="216" t="s">
        <v>439</v>
      </c>
      <c r="G291" s="42"/>
      <c r="H291" s="42"/>
      <c r="I291" s="217"/>
      <c r="J291" s="42"/>
      <c r="K291" s="42"/>
      <c r="L291" s="46"/>
      <c r="M291" s="218"/>
      <c r="N291" s="219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123</v>
      </c>
      <c r="AU291" s="19" t="s">
        <v>82</v>
      </c>
    </row>
    <row r="292" s="2" customFormat="1">
      <c r="A292" s="40"/>
      <c r="B292" s="41"/>
      <c r="C292" s="42"/>
      <c r="D292" s="220" t="s">
        <v>125</v>
      </c>
      <c r="E292" s="42"/>
      <c r="F292" s="221" t="s">
        <v>440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125</v>
      </c>
      <c r="AU292" s="19" t="s">
        <v>82</v>
      </c>
    </row>
    <row r="293" s="2" customFormat="1" ht="16.5" customHeight="1">
      <c r="A293" s="40"/>
      <c r="B293" s="41"/>
      <c r="C293" s="202" t="s">
        <v>441</v>
      </c>
      <c r="D293" s="202" t="s">
        <v>116</v>
      </c>
      <c r="E293" s="203" t="s">
        <v>442</v>
      </c>
      <c r="F293" s="204" t="s">
        <v>443</v>
      </c>
      <c r="G293" s="205" t="s">
        <v>269</v>
      </c>
      <c r="H293" s="206">
        <v>1</v>
      </c>
      <c r="I293" s="207"/>
      <c r="J293" s="208">
        <f>ROUND(I293*H293,2)</f>
        <v>0</v>
      </c>
      <c r="K293" s="204" t="s">
        <v>120</v>
      </c>
      <c r="L293" s="46"/>
      <c r="M293" s="209" t="s">
        <v>19</v>
      </c>
      <c r="N293" s="210" t="s">
        <v>43</v>
      </c>
      <c r="O293" s="86"/>
      <c r="P293" s="211">
        <f>O293*H293</f>
        <v>0</v>
      </c>
      <c r="Q293" s="211">
        <v>0.040000000000000001</v>
      </c>
      <c r="R293" s="211">
        <f>Q293*H293</f>
        <v>0.040000000000000001</v>
      </c>
      <c r="S293" s="211">
        <v>0</v>
      </c>
      <c r="T293" s="212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3" t="s">
        <v>121</v>
      </c>
      <c r="AT293" s="213" t="s">
        <v>116</v>
      </c>
      <c r="AU293" s="213" t="s">
        <v>82</v>
      </c>
      <c r="AY293" s="19" t="s">
        <v>114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9" t="s">
        <v>80</v>
      </c>
      <c r="BK293" s="214">
        <f>ROUND(I293*H293,2)</f>
        <v>0</v>
      </c>
      <c r="BL293" s="19" t="s">
        <v>121</v>
      </c>
      <c r="BM293" s="213" t="s">
        <v>444</v>
      </c>
    </row>
    <row r="294" s="2" customFormat="1">
      <c r="A294" s="40"/>
      <c r="B294" s="41"/>
      <c r="C294" s="42"/>
      <c r="D294" s="215" t="s">
        <v>123</v>
      </c>
      <c r="E294" s="42"/>
      <c r="F294" s="216" t="s">
        <v>443</v>
      </c>
      <c r="G294" s="42"/>
      <c r="H294" s="42"/>
      <c r="I294" s="217"/>
      <c r="J294" s="42"/>
      <c r="K294" s="42"/>
      <c r="L294" s="46"/>
      <c r="M294" s="218"/>
      <c r="N294" s="219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123</v>
      </c>
      <c r="AU294" s="19" t="s">
        <v>82</v>
      </c>
    </row>
    <row r="295" s="2" customFormat="1">
      <c r="A295" s="40"/>
      <c r="B295" s="41"/>
      <c r="C295" s="42"/>
      <c r="D295" s="220" t="s">
        <v>125</v>
      </c>
      <c r="E295" s="42"/>
      <c r="F295" s="221" t="s">
        <v>445</v>
      </c>
      <c r="G295" s="42"/>
      <c r="H295" s="42"/>
      <c r="I295" s="217"/>
      <c r="J295" s="42"/>
      <c r="K295" s="42"/>
      <c r="L295" s="46"/>
      <c r="M295" s="218"/>
      <c r="N295" s="21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125</v>
      </c>
      <c r="AU295" s="19" t="s">
        <v>82</v>
      </c>
    </row>
    <row r="296" s="2" customFormat="1" ht="16.5" customHeight="1">
      <c r="A296" s="40"/>
      <c r="B296" s="41"/>
      <c r="C296" s="254" t="s">
        <v>446</v>
      </c>
      <c r="D296" s="254" t="s">
        <v>215</v>
      </c>
      <c r="E296" s="255" t="s">
        <v>447</v>
      </c>
      <c r="F296" s="256" t="s">
        <v>448</v>
      </c>
      <c r="G296" s="257" t="s">
        <v>269</v>
      </c>
      <c r="H296" s="258">
        <v>1</v>
      </c>
      <c r="I296" s="259"/>
      <c r="J296" s="260">
        <f>ROUND(I296*H296,2)</f>
        <v>0</v>
      </c>
      <c r="K296" s="256" t="s">
        <v>120</v>
      </c>
      <c r="L296" s="261"/>
      <c r="M296" s="262" t="s">
        <v>19</v>
      </c>
      <c r="N296" s="263" t="s">
        <v>43</v>
      </c>
      <c r="O296" s="86"/>
      <c r="P296" s="211">
        <f>O296*H296</f>
        <v>0</v>
      </c>
      <c r="Q296" s="211">
        <v>0.013299999999999999</v>
      </c>
      <c r="R296" s="211">
        <f>Q296*H296</f>
        <v>0.013299999999999999</v>
      </c>
      <c r="S296" s="211">
        <v>0</v>
      </c>
      <c r="T296" s="212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3" t="s">
        <v>181</v>
      </c>
      <c r="AT296" s="213" t="s">
        <v>215</v>
      </c>
      <c r="AU296" s="213" t="s">
        <v>82</v>
      </c>
      <c r="AY296" s="19" t="s">
        <v>114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9" t="s">
        <v>80</v>
      </c>
      <c r="BK296" s="214">
        <f>ROUND(I296*H296,2)</f>
        <v>0</v>
      </c>
      <c r="BL296" s="19" t="s">
        <v>121</v>
      </c>
      <c r="BM296" s="213" t="s">
        <v>449</v>
      </c>
    </row>
    <row r="297" s="2" customFormat="1">
      <c r="A297" s="40"/>
      <c r="B297" s="41"/>
      <c r="C297" s="42"/>
      <c r="D297" s="215" t="s">
        <v>123</v>
      </c>
      <c r="E297" s="42"/>
      <c r="F297" s="216" t="s">
        <v>448</v>
      </c>
      <c r="G297" s="42"/>
      <c r="H297" s="42"/>
      <c r="I297" s="217"/>
      <c r="J297" s="42"/>
      <c r="K297" s="42"/>
      <c r="L297" s="46"/>
      <c r="M297" s="218"/>
      <c r="N297" s="219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123</v>
      </c>
      <c r="AU297" s="19" t="s">
        <v>82</v>
      </c>
    </row>
    <row r="298" s="2" customFormat="1" ht="16.5" customHeight="1">
      <c r="A298" s="40"/>
      <c r="B298" s="41"/>
      <c r="C298" s="202" t="s">
        <v>450</v>
      </c>
      <c r="D298" s="202" t="s">
        <v>116</v>
      </c>
      <c r="E298" s="203" t="s">
        <v>451</v>
      </c>
      <c r="F298" s="204" t="s">
        <v>452</v>
      </c>
      <c r="G298" s="205" t="s">
        <v>269</v>
      </c>
      <c r="H298" s="206">
        <v>1</v>
      </c>
      <c r="I298" s="207"/>
      <c r="J298" s="208">
        <f>ROUND(I298*H298,2)</f>
        <v>0</v>
      </c>
      <c r="K298" s="204" t="s">
        <v>120</v>
      </c>
      <c r="L298" s="46"/>
      <c r="M298" s="209" t="s">
        <v>19</v>
      </c>
      <c r="N298" s="210" t="s">
        <v>43</v>
      </c>
      <c r="O298" s="86"/>
      <c r="P298" s="211">
        <f>O298*H298</f>
        <v>0</v>
      </c>
      <c r="Q298" s="211">
        <v>0.050000000000000003</v>
      </c>
      <c r="R298" s="211">
        <f>Q298*H298</f>
        <v>0.050000000000000003</v>
      </c>
      <c r="S298" s="211">
        <v>0</v>
      </c>
      <c r="T298" s="212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3" t="s">
        <v>121</v>
      </c>
      <c r="AT298" s="213" t="s">
        <v>116</v>
      </c>
      <c r="AU298" s="213" t="s">
        <v>82</v>
      </c>
      <c r="AY298" s="19" t="s">
        <v>114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9" t="s">
        <v>80</v>
      </c>
      <c r="BK298" s="214">
        <f>ROUND(I298*H298,2)</f>
        <v>0</v>
      </c>
      <c r="BL298" s="19" t="s">
        <v>121</v>
      </c>
      <c r="BM298" s="213" t="s">
        <v>453</v>
      </c>
    </row>
    <row r="299" s="2" customFormat="1">
      <c r="A299" s="40"/>
      <c r="B299" s="41"/>
      <c r="C299" s="42"/>
      <c r="D299" s="215" t="s">
        <v>123</v>
      </c>
      <c r="E299" s="42"/>
      <c r="F299" s="216" t="s">
        <v>452</v>
      </c>
      <c r="G299" s="42"/>
      <c r="H299" s="42"/>
      <c r="I299" s="217"/>
      <c r="J299" s="42"/>
      <c r="K299" s="42"/>
      <c r="L299" s="46"/>
      <c r="M299" s="218"/>
      <c r="N299" s="219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123</v>
      </c>
      <c r="AU299" s="19" t="s">
        <v>82</v>
      </c>
    </row>
    <row r="300" s="2" customFormat="1">
      <c r="A300" s="40"/>
      <c r="B300" s="41"/>
      <c r="C300" s="42"/>
      <c r="D300" s="220" t="s">
        <v>125</v>
      </c>
      <c r="E300" s="42"/>
      <c r="F300" s="221" t="s">
        <v>454</v>
      </c>
      <c r="G300" s="42"/>
      <c r="H300" s="42"/>
      <c r="I300" s="217"/>
      <c r="J300" s="42"/>
      <c r="K300" s="42"/>
      <c r="L300" s="46"/>
      <c r="M300" s="218"/>
      <c r="N300" s="219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125</v>
      </c>
      <c r="AU300" s="19" t="s">
        <v>82</v>
      </c>
    </row>
    <row r="301" s="2" customFormat="1" ht="16.5" customHeight="1">
      <c r="A301" s="40"/>
      <c r="B301" s="41"/>
      <c r="C301" s="254" t="s">
        <v>455</v>
      </c>
      <c r="D301" s="254" t="s">
        <v>215</v>
      </c>
      <c r="E301" s="255" t="s">
        <v>456</v>
      </c>
      <c r="F301" s="256" t="s">
        <v>457</v>
      </c>
      <c r="G301" s="257" t="s">
        <v>269</v>
      </c>
      <c r="H301" s="258">
        <v>1</v>
      </c>
      <c r="I301" s="259"/>
      <c r="J301" s="260">
        <f>ROUND(I301*H301,2)</f>
        <v>0</v>
      </c>
      <c r="K301" s="256" t="s">
        <v>120</v>
      </c>
      <c r="L301" s="261"/>
      <c r="M301" s="262" t="s">
        <v>19</v>
      </c>
      <c r="N301" s="263" t="s">
        <v>43</v>
      </c>
      <c r="O301" s="86"/>
      <c r="P301" s="211">
        <f>O301*H301</f>
        <v>0</v>
      </c>
      <c r="Q301" s="211">
        <v>0.029499999999999998</v>
      </c>
      <c r="R301" s="211">
        <f>Q301*H301</f>
        <v>0.029499999999999998</v>
      </c>
      <c r="S301" s="211">
        <v>0</v>
      </c>
      <c r="T301" s="212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3" t="s">
        <v>181</v>
      </c>
      <c r="AT301" s="213" t="s">
        <v>215</v>
      </c>
      <c r="AU301" s="213" t="s">
        <v>82</v>
      </c>
      <c r="AY301" s="19" t="s">
        <v>114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9" t="s">
        <v>80</v>
      </c>
      <c r="BK301" s="214">
        <f>ROUND(I301*H301,2)</f>
        <v>0</v>
      </c>
      <c r="BL301" s="19" t="s">
        <v>121</v>
      </c>
      <c r="BM301" s="213" t="s">
        <v>458</v>
      </c>
    </row>
    <row r="302" s="2" customFormat="1">
      <c r="A302" s="40"/>
      <c r="B302" s="41"/>
      <c r="C302" s="42"/>
      <c r="D302" s="215" t="s">
        <v>123</v>
      </c>
      <c r="E302" s="42"/>
      <c r="F302" s="216" t="s">
        <v>457</v>
      </c>
      <c r="G302" s="42"/>
      <c r="H302" s="42"/>
      <c r="I302" s="217"/>
      <c r="J302" s="42"/>
      <c r="K302" s="42"/>
      <c r="L302" s="46"/>
      <c r="M302" s="218"/>
      <c r="N302" s="219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123</v>
      </c>
      <c r="AU302" s="19" t="s">
        <v>82</v>
      </c>
    </row>
    <row r="303" s="2" customFormat="1" ht="16.5" customHeight="1">
      <c r="A303" s="40"/>
      <c r="B303" s="41"/>
      <c r="C303" s="202" t="s">
        <v>459</v>
      </c>
      <c r="D303" s="202" t="s">
        <v>116</v>
      </c>
      <c r="E303" s="203" t="s">
        <v>460</v>
      </c>
      <c r="F303" s="204" t="s">
        <v>461</v>
      </c>
      <c r="G303" s="205" t="s">
        <v>119</v>
      </c>
      <c r="H303" s="206">
        <v>99.5</v>
      </c>
      <c r="I303" s="207"/>
      <c r="J303" s="208">
        <f>ROUND(I303*H303,2)</f>
        <v>0</v>
      </c>
      <c r="K303" s="204" t="s">
        <v>120</v>
      </c>
      <c r="L303" s="46"/>
      <c r="M303" s="209" t="s">
        <v>19</v>
      </c>
      <c r="N303" s="210" t="s">
        <v>43</v>
      </c>
      <c r="O303" s="86"/>
      <c r="P303" s="211">
        <f>O303*H303</f>
        <v>0</v>
      </c>
      <c r="Q303" s="211">
        <v>0.00019000000000000001</v>
      </c>
      <c r="R303" s="211">
        <f>Q303*H303</f>
        <v>0.018905000000000002</v>
      </c>
      <c r="S303" s="211">
        <v>0</v>
      </c>
      <c r="T303" s="212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3" t="s">
        <v>121</v>
      </c>
      <c r="AT303" s="213" t="s">
        <v>116</v>
      </c>
      <c r="AU303" s="213" t="s">
        <v>82</v>
      </c>
      <c r="AY303" s="19" t="s">
        <v>114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9" t="s">
        <v>80</v>
      </c>
      <c r="BK303" s="214">
        <f>ROUND(I303*H303,2)</f>
        <v>0</v>
      </c>
      <c r="BL303" s="19" t="s">
        <v>121</v>
      </c>
      <c r="BM303" s="213" t="s">
        <v>462</v>
      </c>
    </row>
    <row r="304" s="2" customFormat="1">
      <c r="A304" s="40"/>
      <c r="B304" s="41"/>
      <c r="C304" s="42"/>
      <c r="D304" s="215" t="s">
        <v>123</v>
      </c>
      <c r="E304" s="42"/>
      <c r="F304" s="216" t="s">
        <v>463</v>
      </c>
      <c r="G304" s="42"/>
      <c r="H304" s="42"/>
      <c r="I304" s="217"/>
      <c r="J304" s="42"/>
      <c r="K304" s="42"/>
      <c r="L304" s="46"/>
      <c r="M304" s="218"/>
      <c r="N304" s="219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123</v>
      </c>
      <c r="AU304" s="19" t="s">
        <v>82</v>
      </c>
    </row>
    <row r="305" s="2" customFormat="1">
      <c r="A305" s="40"/>
      <c r="B305" s="41"/>
      <c r="C305" s="42"/>
      <c r="D305" s="220" t="s">
        <v>125</v>
      </c>
      <c r="E305" s="42"/>
      <c r="F305" s="221" t="s">
        <v>464</v>
      </c>
      <c r="G305" s="42"/>
      <c r="H305" s="42"/>
      <c r="I305" s="217"/>
      <c r="J305" s="42"/>
      <c r="K305" s="42"/>
      <c r="L305" s="46"/>
      <c r="M305" s="218"/>
      <c r="N305" s="219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125</v>
      </c>
      <c r="AU305" s="19" t="s">
        <v>82</v>
      </c>
    </row>
    <row r="306" s="14" customFormat="1">
      <c r="A306" s="14"/>
      <c r="B306" s="232"/>
      <c r="C306" s="233"/>
      <c r="D306" s="215" t="s">
        <v>127</v>
      </c>
      <c r="E306" s="234" t="s">
        <v>19</v>
      </c>
      <c r="F306" s="235" t="s">
        <v>465</v>
      </c>
      <c r="G306" s="233"/>
      <c r="H306" s="236">
        <v>99.5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2" t="s">
        <v>127</v>
      </c>
      <c r="AU306" s="242" t="s">
        <v>82</v>
      </c>
      <c r="AV306" s="14" t="s">
        <v>82</v>
      </c>
      <c r="AW306" s="14" t="s">
        <v>33</v>
      </c>
      <c r="AX306" s="14" t="s">
        <v>80</v>
      </c>
      <c r="AY306" s="242" t="s">
        <v>114</v>
      </c>
    </row>
    <row r="307" s="2" customFormat="1" ht="16.5" customHeight="1">
      <c r="A307" s="40"/>
      <c r="B307" s="41"/>
      <c r="C307" s="202" t="s">
        <v>466</v>
      </c>
      <c r="D307" s="202" t="s">
        <v>116</v>
      </c>
      <c r="E307" s="203" t="s">
        <v>467</v>
      </c>
      <c r="F307" s="204" t="s">
        <v>468</v>
      </c>
      <c r="G307" s="205" t="s">
        <v>119</v>
      </c>
      <c r="H307" s="206">
        <v>99.5</v>
      </c>
      <c r="I307" s="207"/>
      <c r="J307" s="208">
        <f>ROUND(I307*H307,2)</f>
        <v>0</v>
      </c>
      <c r="K307" s="204" t="s">
        <v>120</v>
      </c>
      <c r="L307" s="46"/>
      <c r="M307" s="209" t="s">
        <v>19</v>
      </c>
      <c r="N307" s="210" t="s">
        <v>43</v>
      </c>
      <c r="O307" s="86"/>
      <c r="P307" s="211">
        <f>O307*H307</f>
        <v>0</v>
      </c>
      <c r="Q307" s="211">
        <v>6.0000000000000002E-05</v>
      </c>
      <c r="R307" s="211">
        <f>Q307*H307</f>
        <v>0.0059700000000000005</v>
      </c>
      <c r="S307" s="211">
        <v>0</v>
      </c>
      <c r="T307" s="212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3" t="s">
        <v>121</v>
      </c>
      <c r="AT307" s="213" t="s">
        <v>116</v>
      </c>
      <c r="AU307" s="213" t="s">
        <v>82</v>
      </c>
      <c r="AY307" s="19" t="s">
        <v>114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9" t="s">
        <v>80</v>
      </c>
      <c r="BK307" s="214">
        <f>ROUND(I307*H307,2)</f>
        <v>0</v>
      </c>
      <c r="BL307" s="19" t="s">
        <v>121</v>
      </c>
      <c r="BM307" s="213" t="s">
        <v>469</v>
      </c>
    </row>
    <row r="308" s="2" customFormat="1">
      <c r="A308" s="40"/>
      <c r="B308" s="41"/>
      <c r="C308" s="42"/>
      <c r="D308" s="215" t="s">
        <v>123</v>
      </c>
      <c r="E308" s="42"/>
      <c r="F308" s="216" t="s">
        <v>470</v>
      </c>
      <c r="G308" s="42"/>
      <c r="H308" s="42"/>
      <c r="I308" s="217"/>
      <c r="J308" s="42"/>
      <c r="K308" s="42"/>
      <c r="L308" s="46"/>
      <c r="M308" s="218"/>
      <c r="N308" s="219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123</v>
      </c>
      <c r="AU308" s="19" t="s">
        <v>82</v>
      </c>
    </row>
    <row r="309" s="2" customFormat="1">
      <c r="A309" s="40"/>
      <c r="B309" s="41"/>
      <c r="C309" s="42"/>
      <c r="D309" s="220" t="s">
        <v>125</v>
      </c>
      <c r="E309" s="42"/>
      <c r="F309" s="221" t="s">
        <v>471</v>
      </c>
      <c r="G309" s="42"/>
      <c r="H309" s="42"/>
      <c r="I309" s="217"/>
      <c r="J309" s="42"/>
      <c r="K309" s="42"/>
      <c r="L309" s="46"/>
      <c r="M309" s="218"/>
      <c r="N309" s="219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125</v>
      </c>
      <c r="AU309" s="19" t="s">
        <v>82</v>
      </c>
    </row>
    <row r="310" s="12" customFormat="1" ht="22.8" customHeight="1">
      <c r="A310" s="12"/>
      <c r="B310" s="186"/>
      <c r="C310" s="187"/>
      <c r="D310" s="188" t="s">
        <v>71</v>
      </c>
      <c r="E310" s="200" t="s">
        <v>472</v>
      </c>
      <c r="F310" s="200" t="s">
        <v>473</v>
      </c>
      <c r="G310" s="187"/>
      <c r="H310" s="187"/>
      <c r="I310" s="190"/>
      <c r="J310" s="201">
        <f>BK310</f>
        <v>0</v>
      </c>
      <c r="K310" s="187"/>
      <c r="L310" s="192"/>
      <c r="M310" s="193"/>
      <c r="N310" s="194"/>
      <c r="O310" s="194"/>
      <c r="P310" s="195">
        <f>SUM(P311:P313)</f>
        <v>0</v>
      </c>
      <c r="Q310" s="194"/>
      <c r="R310" s="195">
        <f>SUM(R311:R313)</f>
        <v>0</v>
      </c>
      <c r="S310" s="194"/>
      <c r="T310" s="196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7" t="s">
        <v>80</v>
      </c>
      <c r="AT310" s="198" t="s">
        <v>71</v>
      </c>
      <c r="AU310" s="198" t="s">
        <v>80</v>
      </c>
      <c r="AY310" s="197" t="s">
        <v>114</v>
      </c>
      <c r="BK310" s="199">
        <f>SUM(BK311:BK313)</f>
        <v>0</v>
      </c>
    </row>
    <row r="311" s="2" customFormat="1" ht="16.5" customHeight="1">
      <c r="A311" s="40"/>
      <c r="B311" s="41"/>
      <c r="C311" s="202" t="s">
        <v>474</v>
      </c>
      <c r="D311" s="202" t="s">
        <v>116</v>
      </c>
      <c r="E311" s="203" t="s">
        <v>475</v>
      </c>
      <c r="F311" s="204" t="s">
        <v>476</v>
      </c>
      <c r="G311" s="205" t="s">
        <v>192</v>
      </c>
      <c r="H311" s="206">
        <v>2.085</v>
      </c>
      <c r="I311" s="207"/>
      <c r="J311" s="208">
        <f>ROUND(I311*H311,2)</f>
        <v>0</v>
      </c>
      <c r="K311" s="204" t="s">
        <v>120</v>
      </c>
      <c r="L311" s="46"/>
      <c r="M311" s="209" t="s">
        <v>19</v>
      </c>
      <c r="N311" s="210" t="s">
        <v>43</v>
      </c>
      <c r="O311" s="86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3" t="s">
        <v>121</v>
      </c>
      <c r="AT311" s="213" t="s">
        <v>116</v>
      </c>
      <c r="AU311" s="213" t="s">
        <v>82</v>
      </c>
      <c r="AY311" s="19" t="s">
        <v>114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9" t="s">
        <v>80</v>
      </c>
      <c r="BK311" s="214">
        <f>ROUND(I311*H311,2)</f>
        <v>0</v>
      </c>
      <c r="BL311" s="19" t="s">
        <v>121</v>
      </c>
      <c r="BM311" s="213" t="s">
        <v>477</v>
      </c>
    </row>
    <row r="312" s="2" customFormat="1">
      <c r="A312" s="40"/>
      <c r="B312" s="41"/>
      <c r="C312" s="42"/>
      <c r="D312" s="215" t="s">
        <v>123</v>
      </c>
      <c r="E312" s="42"/>
      <c r="F312" s="216" t="s">
        <v>478</v>
      </c>
      <c r="G312" s="42"/>
      <c r="H312" s="42"/>
      <c r="I312" s="217"/>
      <c r="J312" s="42"/>
      <c r="K312" s="42"/>
      <c r="L312" s="46"/>
      <c r="M312" s="218"/>
      <c r="N312" s="219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123</v>
      </c>
      <c r="AU312" s="19" t="s">
        <v>82</v>
      </c>
    </row>
    <row r="313" s="2" customFormat="1">
      <c r="A313" s="40"/>
      <c r="B313" s="41"/>
      <c r="C313" s="42"/>
      <c r="D313" s="220" t="s">
        <v>125</v>
      </c>
      <c r="E313" s="42"/>
      <c r="F313" s="221" t="s">
        <v>479</v>
      </c>
      <c r="G313" s="42"/>
      <c r="H313" s="42"/>
      <c r="I313" s="217"/>
      <c r="J313" s="42"/>
      <c r="K313" s="42"/>
      <c r="L313" s="46"/>
      <c r="M313" s="218"/>
      <c r="N313" s="219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125</v>
      </c>
      <c r="AU313" s="19" t="s">
        <v>82</v>
      </c>
    </row>
    <row r="314" s="12" customFormat="1" ht="25.92" customHeight="1">
      <c r="A314" s="12"/>
      <c r="B314" s="186"/>
      <c r="C314" s="187"/>
      <c r="D314" s="188" t="s">
        <v>71</v>
      </c>
      <c r="E314" s="189" t="s">
        <v>480</v>
      </c>
      <c r="F314" s="189" t="s">
        <v>481</v>
      </c>
      <c r="G314" s="187"/>
      <c r="H314" s="187"/>
      <c r="I314" s="190"/>
      <c r="J314" s="191">
        <f>BK314</f>
        <v>0</v>
      </c>
      <c r="K314" s="187"/>
      <c r="L314" s="192"/>
      <c r="M314" s="193"/>
      <c r="N314" s="194"/>
      <c r="O314" s="194"/>
      <c r="P314" s="195">
        <f>P315+P326</f>
        <v>0</v>
      </c>
      <c r="Q314" s="194"/>
      <c r="R314" s="195">
        <f>R315+R326</f>
        <v>0</v>
      </c>
      <c r="S314" s="194"/>
      <c r="T314" s="196">
        <f>T315+T326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7" t="s">
        <v>157</v>
      </c>
      <c r="AT314" s="198" t="s">
        <v>71</v>
      </c>
      <c r="AU314" s="198" t="s">
        <v>72</v>
      </c>
      <c r="AY314" s="197" t="s">
        <v>114</v>
      </c>
      <c r="BK314" s="199">
        <f>BK315+BK326</f>
        <v>0</v>
      </c>
    </row>
    <row r="315" s="12" customFormat="1" ht="22.8" customHeight="1">
      <c r="A315" s="12"/>
      <c r="B315" s="186"/>
      <c r="C315" s="187"/>
      <c r="D315" s="188" t="s">
        <v>71</v>
      </c>
      <c r="E315" s="200" t="s">
        <v>482</v>
      </c>
      <c r="F315" s="200" t="s">
        <v>483</v>
      </c>
      <c r="G315" s="187"/>
      <c r="H315" s="187"/>
      <c r="I315" s="190"/>
      <c r="J315" s="201">
        <f>BK315</f>
        <v>0</v>
      </c>
      <c r="K315" s="187"/>
      <c r="L315" s="192"/>
      <c r="M315" s="193"/>
      <c r="N315" s="194"/>
      <c r="O315" s="194"/>
      <c r="P315" s="195">
        <f>SUM(P316:P325)</f>
        <v>0</v>
      </c>
      <c r="Q315" s="194"/>
      <c r="R315" s="195">
        <f>SUM(R316:R325)</f>
        <v>0</v>
      </c>
      <c r="S315" s="194"/>
      <c r="T315" s="196">
        <f>SUM(T316:T325)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7" t="s">
        <v>157</v>
      </c>
      <c r="AT315" s="198" t="s">
        <v>71</v>
      </c>
      <c r="AU315" s="198" t="s">
        <v>80</v>
      </c>
      <c r="AY315" s="197" t="s">
        <v>114</v>
      </c>
      <c r="BK315" s="199">
        <f>SUM(BK316:BK325)</f>
        <v>0</v>
      </c>
    </row>
    <row r="316" s="2" customFormat="1" ht="16.5" customHeight="1">
      <c r="A316" s="40"/>
      <c r="B316" s="41"/>
      <c r="C316" s="202" t="s">
        <v>484</v>
      </c>
      <c r="D316" s="202" t="s">
        <v>116</v>
      </c>
      <c r="E316" s="203" t="s">
        <v>485</v>
      </c>
      <c r="F316" s="204" t="s">
        <v>486</v>
      </c>
      <c r="G316" s="205" t="s">
        <v>322</v>
      </c>
      <c r="H316" s="206">
        <v>1</v>
      </c>
      <c r="I316" s="207"/>
      <c r="J316" s="208">
        <f>ROUND(I316*H316,2)</f>
        <v>0</v>
      </c>
      <c r="K316" s="204" t="s">
        <v>120</v>
      </c>
      <c r="L316" s="46"/>
      <c r="M316" s="209" t="s">
        <v>19</v>
      </c>
      <c r="N316" s="210" t="s">
        <v>43</v>
      </c>
      <c r="O316" s="86"/>
      <c r="P316" s="211">
        <f>O316*H316</f>
        <v>0</v>
      </c>
      <c r="Q316" s="211">
        <v>0</v>
      </c>
      <c r="R316" s="211">
        <f>Q316*H316</f>
        <v>0</v>
      </c>
      <c r="S316" s="211">
        <v>0</v>
      </c>
      <c r="T316" s="212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3" t="s">
        <v>487</v>
      </c>
      <c r="AT316" s="213" t="s">
        <v>116</v>
      </c>
      <c r="AU316" s="213" t="s">
        <v>82</v>
      </c>
      <c r="AY316" s="19" t="s">
        <v>114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9" t="s">
        <v>80</v>
      </c>
      <c r="BK316" s="214">
        <f>ROUND(I316*H316,2)</f>
        <v>0</v>
      </c>
      <c r="BL316" s="19" t="s">
        <v>487</v>
      </c>
      <c r="BM316" s="213" t="s">
        <v>488</v>
      </c>
    </row>
    <row r="317" s="2" customFormat="1">
      <c r="A317" s="40"/>
      <c r="B317" s="41"/>
      <c r="C317" s="42"/>
      <c r="D317" s="215" t="s">
        <v>123</v>
      </c>
      <c r="E317" s="42"/>
      <c r="F317" s="216" t="s">
        <v>486</v>
      </c>
      <c r="G317" s="42"/>
      <c r="H317" s="42"/>
      <c r="I317" s="217"/>
      <c r="J317" s="42"/>
      <c r="K317" s="42"/>
      <c r="L317" s="46"/>
      <c r="M317" s="218"/>
      <c r="N317" s="219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123</v>
      </c>
      <c r="AU317" s="19" t="s">
        <v>82</v>
      </c>
    </row>
    <row r="318" s="2" customFormat="1">
      <c r="A318" s="40"/>
      <c r="B318" s="41"/>
      <c r="C318" s="42"/>
      <c r="D318" s="220" t="s">
        <v>125</v>
      </c>
      <c r="E318" s="42"/>
      <c r="F318" s="221" t="s">
        <v>489</v>
      </c>
      <c r="G318" s="42"/>
      <c r="H318" s="42"/>
      <c r="I318" s="217"/>
      <c r="J318" s="42"/>
      <c r="K318" s="42"/>
      <c r="L318" s="46"/>
      <c r="M318" s="218"/>
      <c r="N318" s="219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125</v>
      </c>
      <c r="AU318" s="19" t="s">
        <v>82</v>
      </c>
    </row>
    <row r="319" s="13" customFormat="1">
      <c r="A319" s="13"/>
      <c r="B319" s="222"/>
      <c r="C319" s="223"/>
      <c r="D319" s="215" t="s">
        <v>127</v>
      </c>
      <c r="E319" s="224" t="s">
        <v>19</v>
      </c>
      <c r="F319" s="225" t="s">
        <v>490</v>
      </c>
      <c r="G319" s="223"/>
      <c r="H319" s="224" t="s">
        <v>19</v>
      </c>
      <c r="I319" s="226"/>
      <c r="J319" s="223"/>
      <c r="K319" s="223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127</v>
      </c>
      <c r="AU319" s="231" t="s">
        <v>82</v>
      </c>
      <c r="AV319" s="13" t="s">
        <v>80</v>
      </c>
      <c r="AW319" s="13" t="s">
        <v>33</v>
      </c>
      <c r="AX319" s="13" t="s">
        <v>72</v>
      </c>
      <c r="AY319" s="231" t="s">
        <v>114</v>
      </c>
    </row>
    <row r="320" s="14" customFormat="1">
      <c r="A320" s="14"/>
      <c r="B320" s="232"/>
      <c r="C320" s="233"/>
      <c r="D320" s="215" t="s">
        <v>127</v>
      </c>
      <c r="E320" s="234" t="s">
        <v>19</v>
      </c>
      <c r="F320" s="235" t="s">
        <v>80</v>
      </c>
      <c r="G320" s="233"/>
      <c r="H320" s="236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2" t="s">
        <v>127</v>
      </c>
      <c r="AU320" s="242" t="s">
        <v>82</v>
      </c>
      <c r="AV320" s="14" t="s">
        <v>82</v>
      </c>
      <c r="AW320" s="14" t="s">
        <v>33</v>
      </c>
      <c r="AX320" s="14" t="s">
        <v>80</v>
      </c>
      <c r="AY320" s="242" t="s">
        <v>114</v>
      </c>
    </row>
    <row r="321" s="2" customFormat="1" ht="16.5" customHeight="1">
      <c r="A321" s="40"/>
      <c r="B321" s="41"/>
      <c r="C321" s="202" t="s">
        <v>491</v>
      </c>
      <c r="D321" s="202" t="s">
        <v>116</v>
      </c>
      <c r="E321" s="203" t="s">
        <v>492</v>
      </c>
      <c r="F321" s="204" t="s">
        <v>493</v>
      </c>
      <c r="G321" s="205" t="s">
        <v>322</v>
      </c>
      <c r="H321" s="206">
        <v>1</v>
      </c>
      <c r="I321" s="207"/>
      <c r="J321" s="208">
        <f>ROUND(I321*H321,2)</f>
        <v>0</v>
      </c>
      <c r="K321" s="204" t="s">
        <v>19</v>
      </c>
      <c r="L321" s="46"/>
      <c r="M321" s="209" t="s">
        <v>19</v>
      </c>
      <c r="N321" s="210" t="s">
        <v>43</v>
      </c>
      <c r="O321" s="86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487</v>
      </c>
      <c r="AT321" s="213" t="s">
        <v>116</v>
      </c>
      <c r="AU321" s="213" t="s">
        <v>82</v>
      </c>
      <c r="AY321" s="19" t="s">
        <v>114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9" t="s">
        <v>80</v>
      </c>
      <c r="BK321" s="214">
        <f>ROUND(I321*H321,2)</f>
        <v>0</v>
      </c>
      <c r="BL321" s="19" t="s">
        <v>487</v>
      </c>
      <c r="BM321" s="213" t="s">
        <v>494</v>
      </c>
    </row>
    <row r="322" s="2" customFormat="1">
      <c r="A322" s="40"/>
      <c r="B322" s="41"/>
      <c r="C322" s="42"/>
      <c r="D322" s="215" t="s">
        <v>123</v>
      </c>
      <c r="E322" s="42"/>
      <c r="F322" s="216" t="s">
        <v>493</v>
      </c>
      <c r="G322" s="42"/>
      <c r="H322" s="42"/>
      <c r="I322" s="217"/>
      <c r="J322" s="42"/>
      <c r="K322" s="42"/>
      <c r="L322" s="46"/>
      <c r="M322" s="218"/>
      <c r="N322" s="21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123</v>
      </c>
      <c r="AU322" s="19" t="s">
        <v>82</v>
      </c>
    </row>
    <row r="323" s="2" customFormat="1" ht="16.5" customHeight="1">
      <c r="A323" s="40"/>
      <c r="B323" s="41"/>
      <c r="C323" s="202" t="s">
        <v>495</v>
      </c>
      <c r="D323" s="202" t="s">
        <v>116</v>
      </c>
      <c r="E323" s="203" t="s">
        <v>496</v>
      </c>
      <c r="F323" s="204" t="s">
        <v>497</v>
      </c>
      <c r="G323" s="205" t="s">
        <v>322</v>
      </c>
      <c r="H323" s="206">
        <v>1</v>
      </c>
      <c r="I323" s="207"/>
      <c r="J323" s="208">
        <f>ROUND(I323*H323,2)</f>
        <v>0</v>
      </c>
      <c r="K323" s="204" t="s">
        <v>120</v>
      </c>
      <c r="L323" s="46"/>
      <c r="M323" s="209" t="s">
        <v>19</v>
      </c>
      <c r="N323" s="210" t="s">
        <v>43</v>
      </c>
      <c r="O323" s="86"/>
      <c r="P323" s="211">
        <f>O323*H323</f>
        <v>0</v>
      </c>
      <c r="Q323" s="211">
        <v>0</v>
      </c>
      <c r="R323" s="211">
        <f>Q323*H323</f>
        <v>0</v>
      </c>
      <c r="S323" s="211">
        <v>0</v>
      </c>
      <c r="T323" s="212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3" t="s">
        <v>487</v>
      </c>
      <c r="AT323" s="213" t="s">
        <v>116</v>
      </c>
      <c r="AU323" s="213" t="s">
        <v>82</v>
      </c>
      <c r="AY323" s="19" t="s">
        <v>114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9" t="s">
        <v>80</v>
      </c>
      <c r="BK323" s="214">
        <f>ROUND(I323*H323,2)</f>
        <v>0</v>
      </c>
      <c r="BL323" s="19" t="s">
        <v>487</v>
      </c>
      <c r="BM323" s="213" t="s">
        <v>498</v>
      </c>
    </row>
    <row r="324" s="2" customFormat="1">
      <c r="A324" s="40"/>
      <c r="B324" s="41"/>
      <c r="C324" s="42"/>
      <c r="D324" s="215" t="s">
        <v>123</v>
      </c>
      <c r="E324" s="42"/>
      <c r="F324" s="216" t="s">
        <v>497</v>
      </c>
      <c r="G324" s="42"/>
      <c r="H324" s="42"/>
      <c r="I324" s="217"/>
      <c r="J324" s="42"/>
      <c r="K324" s="42"/>
      <c r="L324" s="46"/>
      <c r="M324" s="218"/>
      <c r="N324" s="219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123</v>
      </c>
      <c r="AU324" s="19" t="s">
        <v>82</v>
      </c>
    </row>
    <row r="325" s="2" customFormat="1">
      <c r="A325" s="40"/>
      <c r="B325" s="41"/>
      <c r="C325" s="42"/>
      <c r="D325" s="220" t="s">
        <v>125</v>
      </c>
      <c r="E325" s="42"/>
      <c r="F325" s="221" t="s">
        <v>499</v>
      </c>
      <c r="G325" s="42"/>
      <c r="H325" s="42"/>
      <c r="I325" s="217"/>
      <c r="J325" s="42"/>
      <c r="K325" s="42"/>
      <c r="L325" s="46"/>
      <c r="M325" s="218"/>
      <c r="N325" s="219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125</v>
      </c>
      <c r="AU325" s="19" t="s">
        <v>82</v>
      </c>
    </row>
    <row r="326" s="12" customFormat="1" ht="22.8" customHeight="1">
      <c r="A326" s="12"/>
      <c r="B326" s="186"/>
      <c r="C326" s="187"/>
      <c r="D326" s="188" t="s">
        <v>71</v>
      </c>
      <c r="E326" s="200" t="s">
        <v>500</v>
      </c>
      <c r="F326" s="200" t="s">
        <v>501</v>
      </c>
      <c r="G326" s="187"/>
      <c r="H326" s="187"/>
      <c r="I326" s="190"/>
      <c r="J326" s="201">
        <f>BK326</f>
        <v>0</v>
      </c>
      <c r="K326" s="187"/>
      <c r="L326" s="192"/>
      <c r="M326" s="193"/>
      <c r="N326" s="194"/>
      <c r="O326" s="194"/>
      <c r="P326" s="195">
        <f>SUM(P327:P341)</f>
        <v>0</v>
      </c>
      <c r="Q326" s="194"/>
      <c r="R326" s="195">
        <f>SUM(R327:R341)</f>
        <v>0</v>
      </c>
      <c r="S326" s="194"/>
      <c r="T326" s="196">
        <f>SUM(T327:T341)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7" t="s">
        <v>157</v>
      </c>
      <c r="AT326" s="198" t="s">
        <v>71</v>
      </c>
      <c r="AU326" s="198" t="s">
        <v>80</v>
      </c>
      <c r="AY326" s="197" t="s">
        <v>114</v>
      </c>
      <c r="BK326" s="199">
        <f>SUM(BK327:BK341)</f>
        <v>0</v>
      </c>
    </row>
    <row r="327" s="2" customFormat="1" ht="16.5" customHeight="1">
      <c r="A327" s="40"/>
      <c r="B327" s="41"/>
      <c r="C327" s="202" t="s">
        <v>502</v>
      </c>
      <c r="D327" s="202" t="s">
        <v>116</v>
      </c>
      <c r="E327" s="203" t="s">
        <v>503</v>
      </c>
      <c r="F327" s="204" t="s">
        <v>504</v>
      </c>
      <c r="G327" s="205" t="s">
        <v>322</v>
      </c>
      <c r="H327" s="206">
        <v>1</v>
      </c>
      <c r="I327" s="207"/>
      <c r="J327" s="208">
        <f>ROUND(I327*H327,2)</f>
        <v>0</v>
      </c>
      <c r="K327" s="204" t="s">
        <v>19</v>
      </c>
      <c r="L327" s="46"/>
      <c r="M327" s="209" t="s">
        <v>19</v>
      </c>
      <c r="N327" s="210" t="s">
        <v>43</v>
      </c>
      <c r="O327" s="86"/>
      <c r="P327" s="211">
        <f>O327*H327</f>
        <v>0</v>
      </c>
      <c r="Q327" s="211">
        <v>0</v>
      </c>
      <c r="R327" s="211">
        <f>Q327*H327</f>
        <v>0</v>
      </c>
      <c r="S327" s="211">
        <v>0</v>
      </c>
      <c r="T327" s="212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3" t="s">
        <v>487</v>
      </c>
      <c r="AT327" s="213" t="s">
        <v>116</v>
      </c>
      <c r="AU327" s="213" t="s">
        <v>82</v>
      </c>
      <c r="AY327" s="19" t="s">
        <v>114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9" t="s">
        <v>80</v>
      </c>
      <c r="BK327" s="214">
        <f>ROUND(I327*H327,2)</f>
        <v>0</v>
      </c>
      <c r="BL327" s="19" t="s">
        <v>487</v>
      </c>
      <c r="BM327" s="213" t="s">
        <v>505</v>
      </c>
    </row>
    <row r="328" s="2" customFormat="1">
      <c r="A328" s="40"/>
      <c r="B328" s="41"/>
      <c r="C328" s="42"/>
      <c r="D328" s="215" t="s">
        <v>123</v>
      </c>
      <c r="E328" s="42"/>
      <c r="F328" s="216" t="s">
        <v>504</v>
      </c>
      <c r="G328" s="42"/>
      <c r="H328" s="42"/>
      <c r="I328" s="217"/>
      <c r="J328" s="42"/>
      <c r="K328" s="42"/>
      <c r="L328" s="46"/>
      <c r="M328" s="218"/>
      <c r="N328" s="219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123</v>
      </c>
      <c r="AU328" s="19" t="s">
        <v>82</v>
      </c>
    </row>
    <row r="329" s="13" customFormat="1">
      <c r="A329" s="13"/>
      <c r="B329" s="222"/>
      <c r="C329" s="223"/>
      <c r="D329" s="215" t="s">
        <v>127</v>
      </c>
      <c r="E329" s="224" t="s">
        <v>19</v>
      </c>
      <c r="F329" s="225" t="s">
        <v>506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127</v>
      </c>
      <c r="AU329" s="231" t="s">
        <v>82</v>
      </c>
      <c r="AV329" s="13" t="s">
        <v>80</v>
      </c>
      <c r="AW329" s="13" t="s">
        <v>33</v>
      </c>
      <c r="AX329" s="13" t="s">
        <v>72</v>
      </c>
      <c r="AY329" s="231" t="s">
        <v>114</v>
      </c>
    </row>
    <row r="330" s="13" customFormat="1">
      <c r="A330" s="13"/>
      <c r="B330" s="222"/>
      <c r="C330" s="223"/>
      <c r="D330" s="215" t="s">
        <v>127</v>
      </c>
      <c r="E330" s="224" t="s">
        <v>19</v>
      </c>
      <c r="F330" s="225" t="s">
        <v>507</v>
      </c>
      <c r="G330" s="223"/>
      <c r="H330" s="224" t="s">
        <v>19</v>
      </c>
      <c r="I330" s="226"/>
      <c r="J330" s="223"/>
      <c r="K330" s="223"/>
      <c r="L330" s="227"/>
      <c r="M330" s="228"/>
      <c r="N330" s="229"/>
      <c r="O330" s="229"/>
      <c r="P330" s="229"/>
      <c r="Q330" s="229"/>
      <c r="R330" s="229"/>
      <c r="S330" s="229"/>
      <c r="T330" s="23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1" t="s">
        <v>127</v>
      </c>
      <c r="AU330" s="231" t="s">
        <v>82</v>
      </c>
      <c r="AV330" s="13" t="s">
        <v>80</v>
      </c>
      <c r="AW330" s="13" t="s">
        <v>33</v>
      </c>
      <c r="AX330" s="13" t="s">
        <v>72</v>
      </c>
      <c r="AY330" s="231" t="s">
        <v>114</v>
      </c>
    </row>
    <row r="331" s="13" customFormat="1">
      <c r="A331" s="13"/>
      <c r="B331" s="222"/>
      <c r="C331" s="223"/>
      <c r="D331" s="215" t="s">
        <v>127</v>
      </c>
      <c r="E331" s="224" t="s">
        <v>19</v>
      </c>
      <c r="F331" s="225" t="s">
        <v>508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127</v>
      </c>
      <c r="AU331" s="231" t="s">
        <v>82</v>
      </c>
      <c r="AV331" s="13" t="s">
        <v>80</v>
      </c>
      <c r="AW331" s="13" t="s">
        <v>33</v>
      </c>
      <c r="AX331" s="13" t="s">
        <v>72</v>
      </c>
      <c r="AY331" s="231" t="s">
        <v>114</v>
      </c>
    </row>
    <row r="332" s="13" customFormat="1">
      <c r="A332" s="13"/>
      <c r="B332" s="222"/>
      <c r="C332" s="223"/>
      <c r="D332" s="215" t="s">
        <v>127</v>
      </c>
      <c r="E332" s="224" t="s">
        <v>19</v>
      </c>
      <c r="F332" s="225" t="s">
        <v>509</v>
      </c>
      <c r="G332" s="223"/>
      <c r="H332" s="224" t="s">
        <v>19</v>
      </c>
      <c r="I332" s="226"/>
      <c r="J332" s="223"/>
      <c r="K332" s="223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127</v>
      </c>
      <c r="AU332" s="231" t="s">
        <v>82</v>
      </c>
      <c r="AV332" s="13" t="s">
        <v>80</v>
      </c>
      <c r="AW332" s="13" t="s">
        <v>33</v>
      </c>
      <c r="AX332" s="13" t="s">
        <v>72</v>
      </c>
      <c r="AY332" s="231" t="s">
        <v>114</v>
      </c>
    </row>
    <row r="333" s="13" customFormat="1">
      <c r="A333" s="13"/>
      <c r="B333" s="222"/>
      <c r="C333" s="223"/>
      <c r="D333" s="215" t="s">
        <v>127</v>
      </c>
      <c r="E333" s="224" t="s">
        <v>19</v>
      </c>
      <c r="F333" s="225" t="s">
        <v>510</v>
      </c>
      <c r="G333" s="223"/>
      <c r="H333" s="224" t="s">
        <v>19</v>
      </c>
      <c r="I333" s="226"/>
      <c r="J333" s="223"/>
      <c r="K333" s="223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127</v>
      </c>
      <c r="AU333" s="231" t="s">
        <v>82</v>
      </c>
      <c r="AV333" s="13" t="s">
        <v>80</v>
      </c>
      <c r="AW333" s="13" t="s">
        <v>33</v>
      </c>
      <c r="AX333" s="13" t="s">
        <v>72</v>
      </c>
      <c r="AY333" s="231" t="s">
        <v>114</v>
      </c>
    </row>
    <row r="334" s="13" customFormat="1">
      <c r="A334" s="13"/>
      <c r="B334" s="222"/>
      <c r="C334" s="223"/>
      <c r="D334" s="215" t="s">
        <v>127</v>
      </c>
      <c r="E334" s="224" t="s">
        <v>19</v>
      </c>
      <c r="F334" s="225" t="s">
        <v>511</v>
      </c>
      <c r="G334" s="223"/>
      <c r="H334" s="224" t="s">
        <v>19</v>
      </c>
      <c r="I334" s="226"/>
      <c r="J334" s="223"/>
      <c r="K334" s="223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127</v>
      </c>
      <c r="AU334" s="231" t="s">
        <v>82</v>
      </c>
      <c r="AV334" s="13" t="s">
        <v>80</v>
      </c>
      <c r="AW334" s="13" t="s">
        <v>33</v>
      </c>
      <c r="AX334" s="13" t="s">
        <v>72</v>
      </c>
      <c r="AY334" s="231" t="s">
        <v>114</v>
      </c>
    </row>
    <row r="335" s="13" customFormat="1">
      <c r="A335" s="13"/>
      <c r="B335" s="222"/>
      <c r="C335" s="223"/>
      <c r="D335" s="215" t="s">
        <v>127</v>
      </c>
      <c r="E335" s="224" t="s">
        <v>19</v>
      </c>
      <c r="F335" s="225" t="s">
        <v>512</v>
      </c>
      <c r="G335" s="223"/>
      <c r="H335" s="224" t="s">
        <v>19</v>
      </c>
      <c r="I335" s="226"/>
      <c r="J335" s="223"/>
      <c r="K335" s="223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127</v>
      </c>
      <c r="AU335" s="231" t="s">
        <v>82</v>
      </c>
      <c r="AV335" s="13" t="s">
        <v>80</v>
      </c>
      <c r="AW335" s="13" t="s">
        <v>33</v>
      </c>
      <c r="AX335" s="13" t="s">
        <v>72</v>
      </c>
      <c r="AY335" s="231" t="s">
        <v>114</v>
      </c>
    </row>
    <row r="336" s="13" customFormat="1">
      <c r="A336" s="13"/>
      <c r="B336" s="222"/>
      <c r="C336" s="223"/>
      <c r="D336" s="215" t="s">
        <v>127</v>
      </c>
      <c r="E336" s="224" t="s">
        <v>19</v>
      </c>
      <c r="F336" s="225" t="s">
        <v>513</v>
      </c>
      <c r="G336" s="223"/>
      <c r="H336" s="224" t="s">
        <v>19</v>
      </c>
      <c r="I336" s="226"/>
      <c r="J336" s="223"/>
      <c r="K336" s="223"/>
      <c r="L336" s="227"/>
      <c r="M336" s="228"/>
      <c r="N336" s="229"/>
      <c r="O336" s="229"/>
      <c r="P336" s="229"/>
      <c r="Q336" s="229"/>
      <c r="R336" s="229"/>
      <c r="S336" s="229"/>
      <c r="T336" s="23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1" t="s">
        <v>127</v>
      </c>
      <c r="AU336" s="231" t="s">
        <v>82</v>
      </c>
      <c r="AV336" s="13" t="s">
        <v>80</v>
      </c>
      <c r="AW336" s="13" t="s">
        <v>33</v>
      </c>
      <c r="AX336" s="13" t="s">
        <v>72</v>
      </c>
      <c r="AY336" s="231" t="s">
        <v>114</v>
      </c>
    </row>
    <row r="337" s="13" customFormat="1">
      <c r="A337" s="13"/>
      <c r="B337" s="222"/>
      <c r="C337" s="223"/>
      <c r="D337" s="215" t="s">
        <v>127</v>
      </c>
      <c r="E337" s="224" t="s">
        <v>19</v>
      </c>
      <c r="F337" s="225" t="s">
        <v>514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127</v>
      </c>
      <c r="AU337" s="231" t="s">
        <v>82</v>
      </c>
      <c r="AV337" s="13" t="s">
        <v>80</v>
      </c>
      <c r="AW337" s="13" t="s">
        <v>33</v>
      </c>
      <c r="AX337" s="13" t="s">
        <v>72</v>
      </c>
      <c r="AY337" s="231" t="s">
        <v>114</v>
      </c>
    </row>
    <row r="338" s="13" customFormat="1">
      <c r="A338" s="13"/>
      <c r="B338" s="222"/>
      <c r="C338" s="223"/>
      <c r="D338" s="215" t="s">
        <v>127</v>
      </c>
      <c r="E338" s="224" t="s">
        <v>19</v>
      </c>
      <c r="F338" s="225" t="s">
        <v>515</v>
      </c>
      <c r="G338" s="223"/>
      <c r="H338" s="224" t="s">
        <v>19</v>
      </c>
      <c r="I338" s="226"/>
      <c r="J338" s="223"/>
      <c r="K338" s="223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127</v>
      </c>
      <c r="AU338" s="231" t="s">
        <v>82</v>
      </c>
      <c r="AV338" s="13" t="s">
        <v>80</v>
      </c>
      <c r="AW338" s="13" t="s">
        <v>33</v>
      </c>
      <c r="AX338" s="13" t="s">
        <v>72</v>
      </c>
      <c r="AY338" s="231" t="s">
        <v>114</v>
      </c>
    </row>
    <row r="339" s="13" customFormat="1">
      <c r="A339" s="13"/>
      <c r="B339" s="222"/>
      <c r="C339" s="223"/>
      <c r="D339" s="215" t="s">
        <v>127</v>
      </c>
      <c r="E339" s="224" t="s">
        <v>19</v>
      </c>
      <c r="F339" s="225" t="s">
        <v>516</v>
      </c>
      <c r="G339" s="223"/>
      <c r="H339" s="224" t="s">
        <v>19</v>
      </c>
      <c r="I339" s="226"/>
      <c r="J339" s="223"/>
      <c r="K339" s="223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127</v>
      </c>
      <c r="AU339" s="231" t="s">
        <v>82</v>
      </c>
      <c r="AV339" s="13" t="s">
        <v>80</v>
      </c>
      <c r="AW339" s="13" t="s">
        <v>33</v>
      </c>
      <c r="AX339" s="13" t="s">
        <v>72</v>
      </c>
      <c r="AY339" s="231" t="s">
        <v>114</v>
      </c>
    </row>
    <row r="340" s="13" customFormat="1">
      <c r="A340" s="13"/>
      <c r="B340" s="222"/>
      <c r="C340" s="223"/>
      <c r="D340" s="215" t="s">
        <v>127</v>
      </c>
      <c r="E340" s="224" t="s">
        <v>19</v>
      </c>
      <c r="F340" s="225" t="s">
        <v>517</v>
      </c>
      <c r="G340" s="223"/>
      <c r="H340" s="224" t="s">
        <v>19</v>
      </c>
      <c r="I340" s="226"/>
      <c r="J340" s="223"/>
      <c r="K340" s="223"/>
      <c r="L340" s="227"/>
      <c r="M340" s="228"/>
      <c r="N340" s="229"/>
      <c r="O340" s="229"/>
      <c r="P340" s="229"/>
      <c r="Q340" s="229"/>
      <c r="R340" s="229"/>
      <c r="S340" s="229"/>
      <c r="T340" s="23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1" t="s">
        <v>127</v>
      </c>
      <c r="AU340" s="231" t="s">
        <v>82</v>
      </c>
      <c r="AV340" s="13" t="s">
        <v>80</v>
      </c>
      <c r="AW340" s="13" t="s">
        <v>33</v>
      </c>
      <c r="AX340" s="13" t="s">
        <v>72</v>
      </c>
      <c r="AY340" s="231" t="s">
        <v>114</v>
      </c>
    </row>
    <row r="341" s="14" customFormat="1">
      <c r="A341" s="14"/>
      <c r="B341" s="232"/>
      <c r="C341" s="233"/>
      <c r="D341" s="215" t="s">
        <v>127</v>
      </c>
      <c r="E341" s="234" t="s">
        <v>19</v>
      </c>
      <c r="F341" s="235" t="s">
        <v>80</v>
      </c>
      <c r="G341" s="233"/>
      <c r="H341" s="236">
        <v>1</v>
      </c>
      <c r="I341" s="237"/>
      <c r="J341" s="233"/>
      <c r="K341" s="233"/>
      <c r="L341" s="238"/>
      <c r="M341" s="264"/>
      <c r="N341" s="265"/>
      <c r="O341" s="265"/>
      <c r="P341" s="265"/>
      <c r="Q341" s="265"/>
      <c r="R341" s="265"/>
      <c r="S341" s="265"/>
      <c r="T341" s="26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127</v>
      </c>
      <c r="AU341" s="242" t="s">
        <v>82</v>
      </c>
      <c r="AV341" s="14" t="s">
        <v>82</v>
      </c>
      <c r="AW341" s="14" t="s">
        <v>33</v>
      </c>
      <c r="AX341" s="14" t="s">
        <v>80</v>
      </c>
      <c r="AY341" s="242" t="s">
        <v>114</v>
      </c>
    </row>
    <row r="342" s="2" customFormat="1" ht="6.96" customHeight="1">
      <c r="A342" s="40"/>
      <c r="B342" s="61"/>
      <c r="C342" s="62"/>
      <c r="D342" s="62"/>
      <c r="E342" s="62"/>
      <c r="F342" s="62"/>
      <c r="G342" s="62"/>
      <c r="H342" s="62"/>
      <c r="I342" s="62"/>
      <c r="J342" s="62"/>
      <c r="K342" s="62"/>
      <c r="L342" s="46"/>
      <c r="M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</row>
  </sheetData>
  <sheetProtection sheet="1" autoFilter="0" formatColumns="0" formatRows="0" objects="1" scenarios="1" spinCount="100000" saltValue="IgK0x4yUnu4LZ4elv5vCuZqYPCEqOGZ6nBqpQSGekcI2lgRxKORLM5a/W6eC/y3IlsXUeOYuMGFr3M9LGNArdw==" hashValue="Vw6362xqyvKvKkahRM/YS8uYSxI6NoNLNvi3eIZrOsCzsAJUVAoYc51b/G4/OuC7PmG+uc7zRtLZaR3GdhVFwA==" algorithmName="SHA-512" password="CC35"/>
  <autoFilter ref="C86:K34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19001405"/>
    <hyperlink ref="F100" r:id="rId2" display="https://podminky.urs.cz/item/CS_URS_2023_02/119001421"/>
    <hyperlink ref="F105" r:id="rId3" display="https://podminky.urs.cz/item/CS_URS_2023_02/132254203"/>
    <hyperlink ref="F113" r:id="rId4" display="https://podminky.urs.cz/item/CS_URS_2023_02/132254204"/>
    <hyperlink ref="F118" r:id="rId5" display="https://podminky.urs.cz/item/CS_URS_2023_02/139001101"/>
    <hyperlink ref="F128" r:id="rId6" display="https://podminky.urs.cz/item/CS_URS_2023_02/151101101"/>
    <hyperlink ref="F132" r:id="rId7" display="https://podminky.urs.cz/item/CS_URS_2023_02/151101111"/>
    <hyperlink ref="F135" r:id="rId8" display="https://podminky.urs.cz/item/CS_URS_2023_02/162651112"/>
    <hyperlink ref="F143" r:id="rId9" display="https://podminky.urs.cz/item/CS_URS_2023_02/171251201"/>
    <hyperlink ref="F146" r:id="rId10" display="https://podminky.urs.cz/item/CS_URS_2023_02/174151101"/>
    <hyperlink ref="F160" r:id="rId11" display="https://podminky.urs.cz/item/CS_URS_2023_02/175151101"/>
    <hyperlink ref="F171" r:id="rId12" display="https://podminky.urs.cz/item/CS_URS_2023_02/181912112"/>
    <hyperlink ref="F177" r:id="rId13" display="https://podminky.urs.cz/item/CS_URS_2023_02/451572111"/>
    <hyperlink ref="F181" r:id="rId14" display="https://podminky.urs.cz/item/CS_URS_2023_02/452313141"/>
    <hyperlink ref="F189" r:id="rId15" display="https://podminky.urs.cz/item/CS_URS_2023_02/452353101"/>
    <hyperlink ref="F194" r:id="rId16" display="https://podminky.urs.cz/item/CS_URS_2023_02/852241122"/>
    <hyperlink ref="F200" r:id="rId17" display="https://podminky.urs.cz/item/CS_URS_2023_02/857242122"/>
    <hyperlink ref="F205" r:id="rId18" display="https://podminky.urs.cz/item/CS_URS_2023_02/871251211"/>
    <hyperlink ref="F215" r:id="rId19" display="https://podminky.urs.cz/item/CS_URS_2023_02/871251501"/>
    <hyperlink ref="F235" r:id="rId20" display="https://podminky.urs.cz/item/CS_URS_2023_02/877241201"/>
    <hyperlink ref="F240" r:id="rId21" display="https://podminky.urs.cz/item/CS_URS_2023_02/877251101"/>
    <hyperlink ref="F252" r:id="rId22" display="https://podminky.urs.cz/item/CS_URS_2023_02/877251110"/>
    <hyperlink ref="F257" r:id="rId23" display="https://podminky.urs.cz/item/CS_URS_2023_02/877251113"/>
    <hyperlink ref="F262" r:id="rId24" display="https://podminky.urs.cz/item/CS_URS_2023_02/891241112"/>
    <hyperlink ref="F269" r:id="rId25" display="https://podminky.urs.cz/item/CS_URS_2023_02/891247112"/>
    <hyperlink ref="F274" r:id="rId26" display="https://podminky.urs.cz/item/CS_URS_2023_02/891263321"/>
    <hyperlink ref="F279" r:id="rId27" display="https://podminky.urs.cz/item/CS_URS_2023_02/891269961"/>
    <hyperlink ref="F286" r:id="rId28" display="https://podminky.urs.cz/item/CS_URS_2023_02/892271111"/>
    <hyperlink ref="F289" r:id="rId29" display="https://podminky.urs.cz/item/CS_URS_2023_02/892273122"/>
    <hyperlink ref="F292" r:id="rId30" display="https://podminky.urs.cz/item/CS_URS_2023_02/892372111"/>
    <hyperlink ref="F295" r:id="rId31" display="https://podminky.urs.cz/item/CS_URS_2023_02/899401112"/>
    <hyperlink ref="F300" r:id="rId32" display="https://podminky.urs.cz/item/CS_URS_2023_02/899401113"/>
    <hyperlink ref="F305" r:id="rId33" display="https://podminky.urs.cz/item/CS_URS_2023_02/899721111"/>
    <hyperlink ref="F309" r:id="rId34" display="https://podminky.urs.cz/item/CS_URS_2023_02/899722111"/>
    <hyperlink ref="F313" r:id="rId35" display="https://podminky.urs.cz/item/CS_URS_2023_02/998276101"/>
    <hyperlink ref="F318" r:id="rId36" display="https://podminky.urs.cz/item/CS_URS_2023_02/012002000"/>
    <hyperlink ref="F325" r:id="rId37" display="https://podminky.urs.cz/item/CS_URS_2023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518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519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520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521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522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523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524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525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526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527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528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529</v>
      </c>
      <c r="F18" s="278" t="s">
        <v>530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79</v>
      </c>
      <c r="F19" s="278" t="s">
        <v>531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532</v>
      </c>
      <c r="F20" s="278" t="s">
        <v>533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534</v>
      </c>
      <c r="F21" s="278" t="s">
        <v>535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536</v>
      </c>
      <c r="F22" s="278" t="s">
        <v>537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538</v>
      </c>
      <c r="F23" s="278" t="s">
        <v>539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540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541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542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543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544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545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546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547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548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100</v>
      </c>
      <c r="F36" s="278"/>
      <c r="G36" s="278" t="s">
        <v>549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550</v>
      </c>
      <c r="F37" s="278"/>
      <c r="G37" s="278" t="s">
        <v>551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552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553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101</v>
      </c>
      <c r="F40" s="278"/>
      <c r="G40" s="278" t="s">
        <v>554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102</v>
      </c>
      <c r="F41" s="278"/>
      <c r="G41" s="278" t="s">
        <v>555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556</v>
      </c>
      <c r="F42" s="278"/>
      <c r="G42" s="278" t="s">
        <v>557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558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559</v>
      </c>
      <c r="F44" s="278"/>
      <c r="G44" s="278" t="s">
        <v>560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104</v>
      </c>
      <c r="F45" s="278"/>
      <c r="G45" s="278" t="s">
        <v>561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562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563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564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565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566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567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568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569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570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571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572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573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574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575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576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577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578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579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580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581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582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583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584</v>
      </c>
      <c r="D76" s="296"/>
      <c r="E76" s="296"/>
      <c r="F76" s="296" t="s">
        <v>585</v>
      </c>
      <c r="G76" s="297"/>
      <c r="H76" s="296" t="s">
        <v>54</v>
      </c>
      <c r="I76" s="296" t="s">
        <v>57</v>
      </c>
      <c r="J76" s="296" t="s">
        <v>586</v>
      </c>
      <c r="K76" s="295"/>
    </row>
    <row r="77" s="1" customFormat="1" ht="17.25" customHeight="1">
      <c r="B77" s="293"/>
      <c r="C77" s="298" t="s">
        <v>587</v>
      </c>
      <c r="D77" s="298"/>
      <c r="E77" s="298"/>
      <c r="F77" s="299" t="s">
        <v>588</v>
      </c>
      <c r="G77" s="300"/>
      <c r="H77" s="298"/>
      <c r="I77" s="298"/>
      <c r="J77" s="298" t="s">
        <v>589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590</v>
      </c>
      <c r="G79" s="305"/>
      <c r="H79" s="281" t="s">
        <v>591</v>
      </c>
      <c r="I79" s="281" t="s">
        <v>592</v>
      </c>
      <c r="J79" s="281">
        <v>20</v>
      </c>
      <c r="K79" s="295"/>
    </row>
    <row r="80" s="1" customFormat="1" ht="15" customHeight="1">
      <c r="B80" s="293"/>
      <c r="C80" s="281" t="s">
        <v>593</v>
      </c>
      <c r="D80" s="281"/>
      <c r="E80" s="281"/>
      <c r="F80" s="304" t="s">
        <v>590</v>
      </c>
      <c r="G80" s="305"/>
      <c r="H80" s="281" t="s">
        <v>594</v>
      </c>
      <c r="I80" s="281" t="s">
        <v>592</v>
      </c>
      <c r="J80" s="281">
        <v>120</v>
      </c>
      <c r="K80" s="295"/>
    </row>
    <row r="81" s="1" customFormat="1" ht="15" customHeight="1">
      <c r="B81" s="306"/>
      <c r="C81" s="281" t="s">
        <v>595</v>
      </c>
      <c r="D81" s="281"/>
      <c r="E81" s="281"/>
      <c r="F81" s="304" t="s">
        <v>596</v>
      </c>
      <c r="G81" s="305"/>
      <c r="H81" s="281" t="s">
        <v>597</v>
      </c>
      <c r="I81" s="281" t="s">
        <v>592</v>
      </c>
      <c r="J81" s="281">
        <v>50</v>
      </c>
      <c r="K81" s="295"/>
    </row>
    <row r="82" s="1" customFormat="1" ht="15" customHeight="1">
      <c r="B82" s="306"/>
      <c r="C82" s="281" t="s">
        <v>598</v>
      </c>
      <c r="D82" s="281"/>
      <c r="E82" s="281"/>
      <c r="F82" s="304" t="s">
        <v>590</v>
      </c>
      <c r="G82" s="305"/>
      <c r="H82" s="281" t="s">
        <v>599</v>
      </c>
      <c r="I82" s="281" t="s">
        <v>600</v>
      </c>
      <c r="J82" s="281"/>
      <c r="K82" s="295"/>
    </row>
    <row r="83" s="1" customFormat="1" ht="15" customHeight="1">
      <c r="B83" s="306"/>
      <c r="C83" s="307" t="s">
        <v>601</v>
      </c>
      <c r="D83" s="307"/>
      <c r="E83" s="307"/>
      <c r="F83" s="308" t="s">
        <v>596</v>
      </c>
      <c r="G83" s="307"/>
      <c r="H83" s="307" t="s">
        <v>602</v>
      </c>
      <c r="I83" s="307" t="s">
        <v>592</v>
      </c>
      <c r="J83" s="307">
        <v>15</v>
      </c>
      <c r="K83" s="295"/>
    </row>
    <row r="84" s="1" customFormat="1" ht="15" customHeight="1">
      <c r="B84" s="306"/>
      <c r="C84" s="307" t="s">
        <v>603</v>
      </c>
      <c r="D84" s="307"/>
      <c r="E84" s="307"/>
      <c r="F84" s="308" t="s">
        <v>596</v>
      </c>
      <c r="G84" s="307"/>
      <c r="H84" s="307" t="s">
        <v>604</v>
      </c>
      <c r="I84" s="307" t="s">
        <v>592</v>
      </c>
      <c r="J84" s="307">
        <v>15</v>
      </c>
      <c r="K84" s="295"/>
    </row>
    <row r="85" s="1" customFormat="1" ht="15" customHeight="1">
      <c r="B85" s="306"/>
      <c r="C85" s="307" t="s">
        <v>605</v>
      </c>
      <c r="D85" s="307"/>
      <c r="E85" s="307"/>
      <c r="F85" s="308" t="s">
        <v>596</v>
      </c>
      <c r="G85" s="307"/>
      <c r="H85" s="307" t="s">
        <v>606</v>
      </c>
      <c r="I85" s="307" t="s">
        <v>592</v>
      </c>
      <c r="J85" s="307">
        <v>20</v>
      </c>
      <c r="K85" s="295"/>
    </row>
    <row r="86" s="1" customFormat="1" ht="15" customHeight="1">
      <c r="B86" s="306"/>
      <c r="C86" s="307" t="s">
        <v>607</v>
      </c>
      <c r="D86" s="307"/>
      <c r="E86" s="307"/>
      <c r="F86" s="308" t="s">
        <v>596</v>
      </c>
      <c r="G86" s="307"/>
      <c r="H86" s="307" t="s">
        <v>608</v>
      </c>
      <c r="I86" s="307" t="s">
        <v>592</v>
      </c>
      <c r="J86" s="307">
        <v>20</v>
      </c>
      <c r="K86" s="295"/>
    </row>
    <row r="87" s="1" customFormat="1" ht="15" customHeight="1">
      <c r="B87" s="306"/>
      <c r="C87" s="281" t="s">
        <v>609</v>
      </c>
      <c r="D87" s="281"/>
      <c r="E87" s="281"/>
      <c r="F87" s="304" t="s">
        <v>596</v>
      </c>
      <c r="G87" s="305"/>
      <c r="H87" s="281" t="s">
        <v>610</v>
      </c>
      <c r="I87" s="281" t="s">
        <v>592</v>
      </c>
      <c r="J87" s="281">
        <v>50</v>
      </c>
      <c r="K87" s="295"/>
    </row>
    <row r="88" s="1" customFormat="1" ht="15" customHeight="1">
      <c r="B88" s="306"/>
      <c r="C88" s="281" t="s">
        <v>611</v>
      </c>
      <c r="D88" s="281"/>
      <c r="E88" s="281"/>
      <c r="F88" s="304" t="s">
        <v>596</v>
      </c>
      <c r="G88" s="305"/>
      <c r="H88" s="281" t="s">
        <v>612</v>
      </c>
      <c r="I88" s="281" t="s">
        <v>592</v>
      </c>
      <c r="J88" s="281">
        <v>20</v>
      </c>
      <c r="K88" s="295"/>
    </row>
    <row r="89" s="1" customFormat="1" ht="15" customHeight="1">
      <c r="B89" s="306"/>
      <c r="C89" s="281" t="s">
        <v>613</v>
      </c>
      <c r="D89" s="281"/>
      <c r="E89" s="281"/>
      <c r="F89" s="304" t="s">
        <v>596</v>
      </c>
      <c r="G89" s="305"/>
      <c r="H89" s="281" t="s">
        <v>614</v>
      </c>
      <c r="I89" s="281" t="s">
        <v>592</v>
      </c>
      <c r="J89" s="281">
        <v>20</v>
      </c>
      <c r="K89" s="295"/>
    </row>
    <row r="90" s="1" customFormat="1" ht="15" customHeight="1">
      <c r="B90" s="306"/>
      <c r="C90" s="281" t="s">
        <v>615</v>
      </c>
      <c r="D90" s="281"/>
      <c r="E90" s="281"/>
      <c r="F90" s="304" t="s">
        <v>596</v>
      </c>
      <c r="G90" s="305"/>
      <c r="H90" s="281" t="s">
        <v>616</v>
      </c>
      <c r="I90" s="281" t="s">
        <v>592</v>
      </c>
      <c r="J90" s="281">
        <v>50</v>
      </c>
      <c r="K90" s="295"/>
    </row>
    <row r="91" s="1" customFormat="1" ht="15" customHeight="1">
      <c r="B91" s="306"/>
      <c r="C91" s="281" t="s">
        <v>617</v>
      </c>
      <c r="D91" s="281"/>
      <c r="E91" s="281"/>
      <c r="F91" s="304" t="s">
        <v>596</v>
      </c>
      <c r="G91" s="305"/>
      <c r="H91" s="281" t="s">
        <v>617</v>
      </c>
      <c r="I91" s="281" t="s">
        <v>592</v>
      </c>
      <c r="J91" s="281">
        <v>50</v>
      </c>
      <c r="K91" s="295"/>
    </row>
    <row r="92" s="1" customFormat="1" ht="15" customHeight="1">
      <c r="B92" s="306"/>
      <c r="C92" s="281" t="s">
        <v>618</v>
      </c>
      <c r="D92" s="281"/>
      <c r="E92" s="281"/>
      <c r="F92" s="304" t="s">
        <v>596</v>
      </c>
      <c r="G92" s="305"/>
      <c r="H92" s="281" t="s">
        <v>619</v>
      </c>
      <c r="I92" s="281" t="s">
        <v>592</v>
      </c>
      <c r="J92" s="281">
        <v>255</v>
      </c>
      <c r="K92" s="295"/>
    </row>
    <row r="93" s="1" customFormat="1" ht="15" customHeight="1">
      <c r="B93" s="306"/>
      <c r="C93" s="281" t="s">
        <v>620</v>
      </c>
      <c r="D93" s="281"/>
      <c r="E93" s="281"/>
      <c r="F93" s="304" t="s">
        <v>590</v>
      </c>
      <c r="G93" s="305"/>
      <c r="H93" s="281" t="s">
        <v>621</v>
      </c>
      <c r="I93" s="281" t="s">
        <v>622</v>
      </c>
      <c r="J93" s="281"/>
      <c r="K93" s="295"/>
    </row>
    <row r="94" s="1" customFormat="1" ht="15" customHeight="1">
      <c r="B94" s="306"/>
      <c r="C94" s="281" t="s">
        <v>623</v>
      </c>
      <c r="D94" s="281"/>
      <c r="E94" s="281"/>
      <c r="F94" s="304" t="s">
        <v>590</v>
      </c>
      <c r="G94" s="305"/>
      <c r="H94" s="281" t="s">
        <v>624</v>
      </c>
      <c r="I94" s="281" t="s">
        <v>625</v>
      </c>
      <c r="J94" s="281"/>
      <c r="K94" s="295"/>
    </row>
    <row r="95" s="1" customFormat="1" ht="15" customHeight="1">
      <c r="B95" s="306"/>
      <c r="C95" s="281" t="s">
        <v>626</v>
      </c>
      <c r="D95" s="281"/>
      <c r="E95" s="281"/>
      <c r="F95" s="304" t="s">
        <v>590</v>
      </c>
      <c r="G95" s="305"/>
      <c r="H95" s="281" t="s">
        <v>626</v>
      </c>
      <c r="I95" s="281" t="s">
        <v>625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590</v>
      </c>
      <c r="G96" s="305"/>
      <c r="H96" s="281" t="s">
        <v>627</v>
      </c>
      <c r="I96" s="281" t="s">
        <v>625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590</v>
      </c>
      <c r="G97" s="305"/>
      <c r="H97" s="281" t="s">
        <v>628</v>
      </c>
      <c r="I97" s="281" t="s">
        <v>625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629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584</v>
      </c>
      <c r="D103" s="296"/>
      <c r="E103" s="296"/>
      <c r="F103" s="296" t="s">
        <v>585</v>
      </c>
      <c r="G103" s="297"/>
      <c r="H103" s="296" t="s">
        <v>54</v>
      </c>
      <c r="I103" s="296" t="s">
        <v>57</v>
      </c>
      <c r="J103" s="296" t="s">
        <v>586</v>
      </c>
      <c r="K103" s="295"/>
    </row>
    <row r="104" s="1" customFormat="1" ht="17.25" customHeight="1">
      <c r="B104" s="293"/>
      <c r="C104" s="298" t="s">
        <v>587</v>
      </c>
      <c r="D104" s="298"/>
      <c r="E104" s="298"/>
      <c r="F104" s="299" t="s">
        <v>588</v>
      </c>
      <c r="G104" s="300"/>
      <c r="H104" s="298"/>
      <c r="I104" s="298"/>
      <c r="J104" s="298" t="s">
        <v>589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590</v>
      </c>
      <c r="G106" s="281"/>
      <c r="H106" s="281" t="s">
        <v>630</v>
      </c>
      <c r="I106" s="281" t="s">
        <v>592</v>
      </c>
      <c r="J106" s="281">
        <v>20</v>
      </c>
      <c r="K106" s="295"/>
    </row>
    <row r="107" s="1" customFormat="1" ht="15" customHeight="1">
      <c r="B107" s="293"/>
      <c r="C107" s="281" t="s">
        <v>593</v>
      </c>
      <c r="D107" s="281"/>
      <c r="E107" s="281"/>
      <c r="F107" s="304" t="s">
        <v>590</v>
      </c>
      <c r="G107" s="281"/>
      <c r="H107" s="281" t="s">
        <v>630</v>
      </c>
      <c r="I107" s="281" t="s">
        <v>592</v>
      </c>
      <c r="J107" s="281">
        <v>120</v>
      </c>
      <c r="K107" s="295"/>
    </row>
    <row r="108" s="1" customFormat="1" ht="15" customHeight="1">
      <c r="B108" s="306"/>
      <c r="C108" s="281" t="s">
        <v>595</v>
      </c>
      <c r="D108" s="281"/>
      <c r="E108" s="281"/>
      <c r="F108" s="304" t="s">
        <v>596</v>
      </c>
      <c r="G108" s="281"/>
      <c r="H108" s="281" t="s">
        <v>630</v>
      </c>
      <c r="I108" s="281" t="s">
        <v>592</v>
      </c>
      <c r="J108" s="281">
        <v>50</v>
      </c>
      <c r="K108" s="295"/>
    </row>
    <row r="109" s="1" customFormat="1" ht="15" customHeight="1">
      <c r="B109" s="306"/>
      <c r="C109" s="281" t="s">
        <v>598</v>
      </c>
      <c r="D109" s="281"/>
      <c r="E109" s="281"/>
      <c r="F109" s="304" t="s">
        <v>590</v>
      </c>
      <c r="G109" s="281"/>
      <c r="H109" s="281" t="s">
        <v>630</v>
      </c>
      <c r="I109" s="281" t="s">
        <v>600</v>
      </c>
      <c r="J109" s="281"/>
      <c r="K109" s="295"/>
    </row>
    <row r="110" s="1" customFormat="1" ht="15" customHeight="1">
      <c r="B110" s="306"/>
      <c r="C110" s="281" t="s">
        <v>609</v>
      </c>
      <c r="D110" s="281"/>
      <c r="E110" s="281"/>
      <c r="F110" s="304" t="s">
        <v>596</v>
      </c>
      <c r="G110" s="281"/>
      <c r="H110" s="281" t="s">
        <v>630</v>
      </c>
      <c r="I110" s="281" t="s">
        <v>592</v>
      </c>
      <c r="J110" s="281">
        <v>50</v>
      </c>
      <c r="K110" s="295"/>
    </row>
    <row r="111" s="1" customFormat="1" ht="15" customHeight="1">
      <c r="B111" s="306"/>
      <c r="C111" s="281" t="s">
        <v>617</v>
      </c>
      <c r="D111" s="281"/>
      <c r="E111" s="281"/>
      <c r="F111" s="304" t="s">
        <v>596</v>
      </c>
      <c r="G111" s="281"/>
      <c r="H111" s="281" t="s">
        <v>630</v>
      </c>
      <c r="I111" s="281" t="s">
        <v>592</v>
      </c>
      <c r="J111" s="281">
        <v>50</v>
      </c>
      <c r="K111" s="295"/>
    </row>
    <row r="112" s="1" customFormat="1" ht="15" customHeight="1">
      <c r="B112" s="306"/>
      <c r="C112" s="281" t="s">
        <v>615</v>
      </c>
      <c r="D112" s="281"/>
      <c r="E112" s="281"/>
      <c r="F112" s="304" t="s">
        <v>596</v>
      </c>
      <c r="G112" s="281"/>
      <c r="H112" s="281" t="s">
        <v>630</v>
      </c>
      <c r="I112" s="281" t="s">
        <v>592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590</v>
      </c>
      <c r="G113" s="281"/>
      <c r="H113" s="281" t="s">
        <v>631</v>
      </c>
      <c r="I113" s="281" t="s">
        <v>592</v>
      </c>
      <c r="J113" s="281">
        <v>20</v>
      </c>
      <c r="K113" s="295"/>
    </row>
    <row r="114" s="1" customFormat="1" ht="15" customHeight="1">
      <c r="B114" s="306"/>
      <c r="C114" s="281" t="s">
        <v>632</v>
      </c>
      <c r="D114" s="281"/>
      <c r="E114" s="281"/>
      <c r="F114" s="304" t="s">
        <v>590</v>
      </c>
      <c r="G114" s="281"/>
      <c r="H114" s="281" t="s">
        <v>633</v>
      </c>
      <c r="I114" s="281" t="s">
        <v>592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590</v>
      </c>
      <c r="G115" s="281"/>
      <c r="H115" s="281" t="s">
        <v>634</v>
      </c>
      <c r="I115" s="281" t="s">
        <v>625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590</v>
      </c>
      <c r="G116" s="281"/>
      <c r="H116" s="281" t="s">
        <v>635</v>
      </c>
      <c r="I116" s="281" t="s">
        <v>625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590</v>
      </c>
      <c r="G117" s="281"/>
      <c r="H117" s="281" t="s">
        <v>636</v>
      </c>
      <c r="I117" s="281" t="s">
        <v>637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638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584</v>
      </c>
      <c r="D123" s="296"/>
      <c r="E123" s="296"/>
      <c r="F123" s="296" t="s">
        <v>585</v>
      </c>
      <c r="G123" s="297"/>
      <c r="H123" s="296" t="s">
        <v>54</v>
      </c>
      <c r="I123" s="296" t="s">
        <v>57</v>
      </c>
      <c r="J123" s="296" t="s">
        <v>586</v>
      </c>
      <c r="K123" s="325"/>
    </row>
    <row r="124" s="1" customFormat="1" ht="17.25" customHeight="1">
      <c r="B124" s="324"/>
      <c r="C124" s="298" t="s">
        <v>587</v>
      </c>
      <c r="D124" s="298"/>
      <c r="E124" s="298"/>
      <c r="F124" s="299" t="s">
        <v>588</v>
      </c>
      <c r="G124" s="300"/>
      <c r="H124" s="298"/>
      <c r="I124" s="298"/>
      <c r="J124" s="298" t="s">
        <v>589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593</v>
      </c>
      <c r="D126" s="303"/>
      <c r="E126" s="303"/>
      <c r="F126" s="304" t="s">
        <v>590</v>
      </c>
      <c r="G126" s="281"/>
      <c r="H126" s="281" t="s">
        <v>630</v>
      </c>
      <c r="I126" s="281" t="s">
        <v>592</v>
      </c>
      <c r="J126" s="281">
        <v>120</v>
      </c>
      <c r="K126" s="329"/>
    </row>
    <row r="127" s="1" customFormat="1" ht="15" customHeight="1">
      <c r="B127" s="326"/>
      <c r="C127" s="281" t="s">
        <v>639</v>
      </c>
      <c r="D127" s="281"/>
      <c r="E127" s="281"/>
      <c r="F127" s="304" t="s">
        <v>590</v>
      </c>
      <c r="G127" s="281"/>
      <c r="H127" s="281" t="s">
        <v>640</v>
      </c>
      <c r="I127" s="281" t="s">
        <v>592</v>
      </c>
      <c r="J127" s="281" t="s">
        <v>641</v>
      </c>
      <c r="K127" s="329"/>
    </row>
    <row r="128" s="1" customFormat="1" ht="15" customHeight="1">
      <c r="B128" s="326"/>
      <c r="C128" s="281" t="s">
        <v>538</v>
      </c>
      <c r="D128" s="281"/>
      <c r="E128" s="281"/>
      <c r="F128" s="304" t="s">
        <v>590</v>
      </c>
      <c r="G128" s="281"/>
      <c r="H128" s="281" t="s">
        <v>642</v>
      </c>
      <c r="I128" s="281" t="s">
        <v>592</v>
      </c>
      <c r="J128" s="281" t="s">
        <v>641</v>
      </c>
      <c r="K128" s="329"/>
    </row>
    <row r="129" s="1" customFormat="1" ht="15" customHeight="1">
      <c r="B129" s="326"/>
      <c r="C129" s="281" t="s">
        <v>601</v>
      </c>
      <c r="D129" s="281"/>
      <c r="E129" s="281"/>
      <c r="F129" s="304" t="s">
        <v>596</v>
      </c>
      <c r="G129" s="281"/>
      <c r="H129" s="281" t="s">
        <v>602</v>
      </c>
      <c r="I129" s="281" t="s">
        <v>592</v>
      </c>
      <c r="J129" s="281">
        <v>15</v>
      </c>
      <c r="K129" s="329"/>
    </row>
    <row r="130" s="1" customFormat="1" ht="15" customHeight="1">
      <c r="B130" s="326"/>
      <c r="C130" s="307" t="s">
        <v>603</v>
      </c>
      <c r="D130" s="307"/>
      <c r="E130" s="307"/>
      <c r="F130" s="308" t="s">
        <v>596</v>
      </c>
      <c r="G130" s="307"/>
      <c r="H130" s="307" t="s">
        <v>604</v>
      </c>
      <c r="I130" s="307" t="s">
        <v>592</v>
      </c>
      <c r="J130" s="307">
        <v>15</v>
      </c>
      <c r="K130" s="329"/>
    </row>
    <row r="131" s="1" customFormat="1" ht="15" customHeight="1">
      <c r="B131" s="326"/>
      <c r="C131" s="307" t="s">
        <v>605</v>
      </c>
      <c r="D131" s="307"/>
      <c r="E131" s="307"/>
      <c r="F131" s="308" t="s">
        <v>596</v>
      </c>
      <c r="G131" s="307"/>
      <c r="H131" s="307" t="s">
        <v>606</v>
      </c>
      <c r="I131" s="307" t="s">
        <v>592</v>
      </c>
      <c r="J131" s="307">
        <v>20</v>
      </c>
      <c r="K131" s="329"/>
    </row>
    <row r="132" s="1" customFormat="1" ht="15" customHeight="1">
      <c r="B132" s="326"/>
      <c r="C132" s="307" t="s">
        <v>607</v>
      </c>
      <c r="D132" s="307"/>
      <c r="E132" s="307"/>
      <c r="F132" s="308" t="s">
        <v>596</v>
      </c>
      <c r="G132" s="307"/>
      <c r="H132" s="307" t="s">
        <v>608</v>
      </c>
      <c r="I132" s="307" t="s">
        <v>592</v>
      </c>
      <c r="J132" s="307">
        <v>20</v>
      </c>
      <c r="K132" s="329"/>
    </row>
    <row r="133" s="1" customFormat="1" ht="15" customHeight="1">
      <c r="B133" s="326"/>
      <c r="C133" s="281" t="s">
        <v>595</v>
      </c>
      <c r="D133" s="281"/>
      <c r="E133" s="281"/>
      <c r="F133" s="304" t="s">
        <v>596</v>
      </c>
      <c r="G133" s="281"/>
      <c r="H133" s="281" t="s">
        <v>630</v>
      </c>
      <c r="I133" s="281" t="s">
        <v>592</v>
      </c>
      <c r="J133" s="281">
        <v>50</v>
      </c>
      <c r="K133" s="329"/>
    </row>
    <row r="134" s="1" customFormat="1" ht="15" customHeight="1">
      <c r="B134" s="326"/>
      <c r="C134" s="281" t="s">
        <v>609</v>
      </c>
      <c r="D134" s="281"/>
      <c r="E134" s="281"/>
      <c r="F134" s="304" t="s">
        <v>596</v>
      </c>
      <c r="G134" s="281"/>
      <c r="H134" s="281" t="s">
        <v>630</v>
      </c>
      <c r="I134" s="281" t="s">
        <v>592</v>
      </c>
      <c r="J134" s="281">
        <v>50</v>
      </c>
      <c r="K134" s="329"/>
    </row>
    <row r="135" s="1" customFormat="1" ht="15" customHeight="1">
      <c r="B135" s="326"/>
      <c r="C135" s="281" t="s">
        <v>615</v>
      </c>
      <c r="D135" s="281"/>
      <c r="E135" s="281"/>
      <c r="F135" s="304" t="s">
        <v>596</v>
      </c>
      <c r="G135" s="281"/>
      <c r="H135" s="281" t="s">
        <v>630</v>
      </c>
      <c r="I135" s="281" t="s">
        <v>592</v>
      </c>
      <c r="J135" s="281">
        <v>50</v>
      </c>
      <c r="K135" s="329"/>
    </row>
    <row r="136" s="1" customFormat="1" ht="15" customHeight="1">
      <c r="B136" s="326"/>
      <c r="C136" s="281" t="s">
        <v>617</v>
      </c>
      <c r="D136" s="281"/>
      <c r="E136" s="281"/>
      <c r="F136" s="304" t="s">
        <v>596</v>
      </c>
      <c r="G136" s="281"/>
      <c r="H136" s="281" t="s">
        <v>630</v>
      </c>
      <c r="I136" s="281" t="s">
        <v>592</v>
      </c>
      <c r="J136" s="281">
        <v>50</v>
      </c>
      <c r="K136" s="329"/>
    </row>
    <row r="137" s="1" customFormat="1" ht="15" customHeight="1">
      <c r="B137" s="326"/>
      <c r="C137" s="281" t="s">
        <v>618</v>
      </c>
      <c r="D137" s="281"/>
      <c r="E137" s="281"/>
      <c r="F137" s="304" t="s">
        <v>596</v>
      </c>
      <c r="G137" s="281"/>
      <c r="H137" s="281" t="s">
        <v>643</v>
      </c>
      <c r="I137" s="281" t="s">
        <v>592</v>
      </c>
      <c r="J137" s="281">
        <v>255</v>
      </c>
      <c r="K137" s="329"/>
    </row>
    <row r="138" s="1" customFormat="1" ht="15" customHeight="1">
      <c r="B138" s="326"/>
      <c r="C138" s="281" t="s">
        <v>620</v>
      </c>
      <c r="D138" s="281"/>
      <c r="E138" s="281"/>
      <c r="F138" s="304" t="s">
        <v>590</v>
      </c>
      <c r="G138" s="281"/>
      <c r="H138" s="281" t="s">
        <v>644</v>
      </c>
      <c r="I138" s="281" t="s">
        <v>622</v>
      </c>
      <c r="J138" s="281"/>
      <c r="K138" s="329"/>
    </row>
    <row r="139" s="1" customFormat="1" ht="15" customHeight="1">
      <c r="B139" s="326"/>
      <c r="C139" s="281" t="s">
        <v>623</v>
      </c>
      <c r="D139" s="281"/>
      <c r="E139" s="281"/>
      <c r="F139" s="304" t="s">
        <v>590</v>
      </c>
      <c r="G139" s="281"/>
      <c r="H139" s="281" t="s">
        <v>645</v>
      </c>
      <c r="I139" s="281" t="s">
        <v>625</v>
      </c>
      <c r="J139" s="281"/>
      <c r="K139" s="329"/>
    </row>
    <row r="140" s="1" customFormat="1" ht="15" customHeight="1">
      <c r="B140" s="326"/>
      <c r="C140" s="281" t="s">
        <v>626</v>
      </c>
      <c r="D140" s="281"/>
      <c r="E140" s="281"/>
      <c r="F140" s="304" t="s">
        <v>590</v>
      </c>
      <c r="G140" s="281"/>
      <c r="H140" s="281" t="s">
        <v>626</v>
      </c>
      <c r="I140" s="281" t="s">
        <v>625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590</v>
      </c>
      <c r="G141" s="281"/>
      <c r="H141" s="281" t="s">
        <v>646</v>
      </c>
      <c r="I141" s="281" t="s">
        <v>625</v>
      </c>
      <c r="J141" s="281"/>
      <c r="K141" s="329"/>
    </row>
    <row r="142" s="1" customFormat="1" ht="15" customHeight="1">
      <c r="B142" s="326"/>
      <c r="C142" s="281" t="s">
        <v>647</v>
      </c>
      <c r="D142" s="281"/>
      <c r="E142" s="281"/>
      <c r="F142" s="304" t="s">
        <v>590</v>
      </c>
      <c r="G142" s="281"/>
      <c r="H142" s="281" t="s">
        <v>648</v>
      </c>
      <c r="I142" s="281" t="s">
        <v>625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649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584</v>
      </c>
      <c r="D148" s="296"/>
      <c r="E148" s="296"/>
      <c r="F148" s="296" t="s">
        <v>585</v>
      </c>
      <c r="G148" s="297"/>
      <c r="H148" s="296" t="s">
        <v>54</v>
      </c>
      <c r="I148" s="296" t="s">
        <v>57</v>
      </c>
      <c r="J148" s="296" t="s">
        <v>586</v>
      </c>
      <c r="K148" s="295"/>
    </row>
    <row r="149" s="1" customFormat="1" ht="17.25" customHeight="1">
      <c r="B149" s="293"/>
      <c r="C149" s="298" t="s">
        <v>587</v>
      </c>
      <c r="D149" s="298"/>
      <c r="E149" s="298"/>
      <c r="F149" s="299" t="s">
        <v>588</v>
      </c>
      <c r="G149" s="300"/>
      <c r="H149" s="298"/>
      <c r="I149" s="298"/>
      <c r="J149" s="298" t="s">
        <v>589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593</v>
      </c>
      <c r="D151" s="281"/>
      <c r="E151" s="281"/>
      <c r="F151" s="334" t="s">
        <v>590</v>
      </c>
      <c r="G151" s="281"/>
      <c r="H151" s="333" t="s">
        <v>630</v>
      </c>
      <c r="I151" s="333" t="s">
        <v>592</v>
      </c>
      <c r="J151" s="333">
        <v>120</v>
      </c>
      <c r="K151" s="329"/>
    </row>
    <row r="152" s="1" customFormat="1" ht="15" customHeight="1">
      <c r="B152" s="306"/>
      <c r="C152" s="333" t="s">
        <v>639</v>
      </c>
      <c r="D152" s="281"/>
      <c r="E152" s="281"/>
      <c r="F152" s="334" t="s">
        <v>590</v>
      </c>
      <c r="G152" s="281"/>
      <c r="H152" s="333" t="s">
        <v>650</v>
      </c>
      <c r="I152" s="333" t="s">
        <v>592</v>
      </c>
      <c r="J152" s="333" t="s">
        <v>641</v>
      </c>
      <c r="K152" s="329"/>
    </row>
    <row r="153" s="1" customFormat="1" ht="15" customHeight="1">
      <c r="B153" s="306"/>
      <c r="C153" s="333" t="s">
        <v>538</v>
      </c>
      <c r="D153" s="281"/>
      <c r="E153" s="281"/>
      <c r="F153" s="334" t="s">
        <v>590</v>
      </c>
      <c r="G153" s="281"/>
      <c r="H153" s="333" t="s">
        <v>651</v>
      </c>
      <c r="I153" s="333" t="s">
        <v>592</v>
      </c>
      <c r="J153" s="333" t="s">
        <v>641</v>
      </c>
      <c r="K153" s="329"/>
    </row>
    <row r="154" s="1" customFormat="1" ht="15" customHeight="1">
      <c r="B154" s="306"/>
      <c r="C154" s="333" t="s">
        <v>595</v>
      </c>
      <c r="D154" s="281"/>
      <c r="E154" s="281"/>
      <c r="F154" s="334" t="s">
        <v>596</v>
      </c>
      <c r="G154" s="281"/>
      <c r="H154" s="333" t="s">
        <v>630</v>
      </c>
      <c r="I154" s="333" t="s">
        <v>592</v>
      </c>
      <c r="J154" s="333">
        <v>50</v>
      </c>
      <c r="K154" s="329"/>
    </row>
    <row r="155" s="1" customFormat="1" ht="15" customHeight="1">
      <c r="B155" s="306"/>
      <c r="C155" s="333" t="s">
        <v>598</v>
      </c>
      <c r="D155" s="281"/>
      <c r="E155" s="281"/>
      <c r="F155" s="334" t="s">
        <v>590</v>
      </c>
      <c r="G155" s="281"/>
      <c r="H155" s="333" t="s">
        <v>630</v>
      </c>
      <c r="I155" s="333" t="s">
        <v>600</v>
      </c>
      <c r="J155" s="333"/>
      <c r="K155" s="329"/>
    </row>
    <row r="156" s="1" customFormat="1" ht="15" customHeight="1">
      <c r="B156" s="306"/>
      <c r="C156" s="333" t="s">
        <v>609</v>
      </c>
      <c r="D156" s="281"/>
      <c r="E156" s="281"/>
      <c r="F156" s="334" t="s">
        <v>596</v>
      </c>
      <c r="G156" s="281"/>
      <c r="H156" s="333" t="s">
        <v>630</v>
      </c>
      <c r="I156" s="333" t="s">
        <v>592</v>
      </c>
      <c r="J156" s="333">
        <v>50</v>
      </c>
      <c r="K156" s="329"/>
    </row>
    <row r="157" s="1" customFormat="1" ht="15" customHeight="1">
      <c r="B157" s="306"/>
      <c r="C157" s="333" t="s">
        <v>617</v>
      </c>
      <c r="D157" s="281"/>
      <c r="E157" s="281"/>
      <c r="F157" s="334" t="s">
        <v>596</v>
      </c>
      <c r="G157" s="281"/>
      <c r="H157" s="333" t="s">
        <v>630</v>
      </c>
      <c r="I157" s="333" t="s">
        <v>592</v>
      </c>
      <c r="J157" s="333">
        <v>50</v>
      </c>
      <c r="K157" s="329"/>
    </row>
    <row r="158" s="1" customFormat="1" ht="15" customHeight="1">
      <c r="B158" s="306"/>
      <c r="C158" s="333" t="s">
        <v>615</v>
      </c>
      <c r="D158" s="281"/>
      <c r="E158" s="281"/>
      <c r="F158" s="334" t="s">
        <v>596</v>
      </c>
      <c r="G158" s="281"/>
      <c r="H158" s="333" t="s">
        <v>630</v>
      </c>
      <c r="I158" s="333" t="s">
        <v>592</v>
      </c>
      <c r="J158" s="333">
        <v>50</v>
      </c>
      <c r="K158" s="329"/>
    </row>
    <row r="159" s="1" customFormat="1" ht="15" customHeight="1">
      <c r="B159" s="306"/>
      <c r="C159" s="333" t="s">
        <v>88</v>
      </c>
      <c r="D159" s="281"/>
      <c r="E159" s="281"/>
      <c r="F159" s="334" t="s">
        <v>590</v>
      </c>
      <c r="G159" s="281"/>
      <c r="H159" s="333" t="s">
        <v>652</v>
      </c>
      <c r="I159" s="333" t="s">
        <v>592</v>
      </c>
      <c r="J159" s="333" t="s">
        <v>653</v>
      </c>
      <c r="K159" s="329"/>
    </row>
    <row r="160" s="1" customFormat="1" ht="15" customHeight="1">
      <c r="B160" s="306"/>
      <c r="C160" s="333" t="s">
        <v>654</v>
      </c>
      <c r="D160" s="281"/>
      <c r="E160" s="281"/>
      <c r="F160" s="334" t="s">
        <v>590</v>
      </c>
      <c r="G160" s="281"/>
      <c r="H160" s="333" t="s">
        <v>655</v>
      </c>
      <c r="I160" s="333" t="s">
        <v>625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656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584</v>
      </c>
      <c r="D166" s="296"/>
      <c r="E166" s="296"/>
      <c r="F166" s="296" t="s">
        <v>585</v>
      </c>
      <c r="G166" s="338"/>
      <c r="H166" s="339" t="s">
        <v>54</v>
      </c>
      <c r="I166" s="339" t="s">
        <v>57</v>
      </c>
      <c r="J166" s="296" t="s">
        <v>586</v>
      </c>
      <c r="K166" s="273"/>
    </row>
    <row r="167" s="1" customFormat="1" ht="17.25" customHeight="1">
      <c r="B167" s="274"/>
      <c r="C167" s="298" t="s">
        <v>587</v>
      </c>
      <c r="D167" s="298"/>
      <c r="E167" s="298"/>
      <c r="F167" s="299" t="s">
        <v>588</v>
      </c>
      <c r="G167" s="340"/>
      <c r="H167" s="341"/>
      <c r="I167" s="341"/>
      <c r="J167" s="298" t="s">
        <v>589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593</v>
      </c>
      <c r="D169" s="281"/>
      <c r="E169" s="281"/>
      <c r="F169" s="304" t="s">
        <v>590</v>
      </c>
      <c r="G169" s="281"/>
      <c r="H169" s="281" t="s">
        <v>630</v>
      </c>
      <c r="I169" s="281" t="s">
        <v>592</v>
      </c>
      <c r="J169" s="281">
        <v>120</v>
      </c>
      <c r="K169" s="329"/>
    </row>
    <row r="170" s="1" customFormat="1" ht="15" customHeight="1">
      <c r="B170" s="306"/>
      <c r="C170" s="281" t="s">
        <v>639</v>
      </c>
      <c r="D170" s="281"/>
      <c r="E170" s="281"/>
      <c r="F170" s="304" t="s">
        <v>590</v>
      </c>
      <c r="G170" s="281"/>
      <c r="H170" s="281" t="s">
        <v>640</v>
      </c>
      <c r="I170" s="281" t="s">
        <v>592</v>
      </c>
      <c r="J170" s="281" t="s">
        <v>641</v>
      </c>
      <c r="K170" s="329"/>
    </row>
    <row r="171" s="1" customFormat="1" ht="15" customHeight="1">
      <c r="B171" s="306"/>
      <c r="C171" s="281" t="s">
        <v>538</v>
      </c>
      <c r="D171" s="281"/>
      <c r="E171" s="281"/>
      <c r="F171" s="304" t="s">
        <v>590</v>
      </c>
      <c r="G171" s="281"/>
      <c r="H171" s="281" t="s">
        <v>657</v>
      </c>
      <c r="I171" s="281" t="s">
        <v>592</v>
      </c>
      <c r="J171" s="281" t="s">
        <v>641</v>
      </c>
      <c r="K171" s="329"/>
    </row>
    <row r="172" s="1" customFormat="1" ht="15" customHeight="1">
      <c r="B172" s="306"/>
      <c r="C172" s="281" t="s">
        <v>595</v>
      </c>
      <c r="D172" s="281"/>
      <c r="E172" s="281"/>
      <c r="F172" s="304" t="s">
        <v>596</v>
      </c>
      <c r="G172" s="281"/>
      <c r="H172" s="281" t="s">
        <v>657</v>
      </c>
      <c r="I172" s="281" t="s">
        <v>592</v>
      </c>
      <c r="J172" s="281">
        <v>50</v>
      </c>
      <c r="K172" s="329"/>
    </row>
    <row r="173" s="1" customFormat="1" ht="15" customHeight="1">
      <c r="B173" s="306"/>
      <c r="C173" s="281" t="s">
        <v>598</v>
      </c>
      <c r="D173" s="281"/>
      <c r="E173" s="281"/>
      <c r="F173" s="304" t="s">
        <v>590</v>
      </c>
      <c r="G173" s="281"/>
      <c r="H173" s="281" t="s">
        <v>657</v>
      </c>
      <c r="I173" s="281" t="s">
        <v>600</v>
      </c>
      <c r="J173" s="281"/>
      <c r="K173" s="329"/>
    </row>
    <row r="174" s="1" customFormat="1" ht="15" customHeight="1">
      <c r="B174" s="306"/>
      <c r="C174" s="281" t="s">
        <v>609</v>
      </c>
      <c r="D174" s="281"/>
      <c r="E174" s="281"/>
      <c r="F174" s="304" t="s">
        <v>596</v>
      </c>
      <c r="G174" s="281"/>
      <c r="H174" s="281" t="s">
        <v>657</v>
      </c>
      <c r="I174" s="281" t="s">
        <v>592</v>
      </c>
      <c r="J174" s="281">
        <v>50</v>
      </c>
      <c r="K174" s="329"/>
    </row>
    <row r="175" s="1" customFormat="1" ht="15" customHeight="1">
      <c r="B175" s="306"/>
      <c r="C175" s="281" t="s">
        <v>617</v>
      </c>
      <c r="D175" s="281"/>
      <c r="E175" s="281"/>
      <c r="F175" s="304" t="s">
        <v>596</v>
      </c>
      <c r="G175" s="281"/>
      <c r="H175" s="281" t="s">
        <v>657</v>
      </c>
      <c r="I175" s="281" t="s">
        <v>592</v>
      </c>
      <c r="J175" s="281">
        <v>50</v>
      </c>
      <c r="K175" s="329"/>
    </row>
    <row r="176" s="1" customFormat="1" ht="15" customHeight="1">
      <c r="B176" s="306"/>
      <c r="C176" s="281" t="s">
        <v>615</v>
      </c>
      <c r="D176" s="281"/>
      <c r="E176" s="281"/>
      <c r="F176" s="304" t="s">
        <v>596</v>
      </c>
      <c r="G176" s="281"/>
      <c r="H176" s="281" t="s">
        <v>657</v>
      </c>
      <c r="I176" s="281" t="s">
        <v>592</v>
      </c>
      <c r="J176" s="281">
        <v>50</v>
      </c>
      <c r="K176" s="329"/>
    </row>
    <row r="177" s="1" customFormat="1" ht="15" customHeight="1">
      <c r="B177" s="306"/>
      <c r="C177" s="281" t="s">
        <v>100</v>
      </c>
      <c r="D177" s="281"/>
      <c r="E177" s="281"/>
      <c r="F177" s="304" t="s">
        <v>590</v>
      </c>
      <c r="G177" s="281"/>
      <c r="H177" s="281" t="s">
        <v>658</v>
      </c>
      <c r="I177" s="281" t="s">
        <v>659</v>
      </c>
      <c r="J177" s="281"/>
      <c r="K177" s="329"/>
    </row>
    <row r="178" s="1" customFormat="1" ht="15" customHeight="1">
      <c r="B178" s="306"/>
      <c r="C178" s="281" t="s">
        <v>57</v>
      </c>
      <c r="D178" s="281"/>
      <c r="E178" s="281"/>
      <c r="F178" s="304" t="s">
        <v>590</v>
      </c>
      <c r="G178" s="281"/>
      <c r="H178" s="281" t="s">
        <v>660</v>
      </c>
      <c r="I178" s="281" t="s">
        <v>661</v>
      </c>
      <c r="J178" s="281">
        <v>1</v>
      </c>
      <c r="K178" s="329"/>
    </row>
    <row r="179" s="1" customFormat="1" ht="15" customHeight="1">
      <c r="B179" s="306"/>
      <c r="C179" s="281" t="s">
        <v>53</v>
      </c>
      <c r="D179" s="281"/>
      <c r="E179" s="281"/>
      <c r="F179" s="304" t="s">
        <v>590</v>
      </c>
      <c r="G179" s="281"/>
      <c r="H179" s="281" t="s">
        <v>662</v>
      </c>
      <c r="I179" s="281" t="s">
        <v>592</v>
      </c>
      <c r="J179" s="281">
        <v>20</v>
      </c>
      <c r="K179" s="329"/>
    </row>
    <row r="180" s="1" customFormat="1" ht="15" customHeight="1">
      <c r="B180" s="306"/>
      <c r="C180" s="281" t="s">
        <v>54</v>
      </c>
      <c r="D180" s="281"/>
      <c r="E180" s="281"/>
      <c r="F180" s="304" t="s">
        <v>590</v>
      </c>
      <c r="G180" s="281"/>
      <c r="H180" s="281" t="s">
        <v>663</v>
      </c>
      <c r="I180" s="281" t="s">
        <v>592</v>
      </c>
      <c r="J180" s="281">
        <v>255</v>
      </c>
      <c r="K180" s="329"/>
    </row>
    <row r="181" s="1" customFormat="1" ht="15" customHeight="1">
      <c r="B181" s="306"/>
      <c r="C181" s="281" t="s">
        <v>101</v>
      </c>
      <c r="D181" s="281"/>
      <c r="E181" s="281"/>
      <c r="F181" s="304" t="s">
        <v>590</v>
      </c>
      <c r="G181" s="281"/>
      <c r="H181" s="281" t="s">
        <v>554</v>
      </c>
      <c r="I181" s="281" t="s">
        <v>592</v>
      </c>
      <c r="J181" s="281">
        <v>10</v>
      </c>
      <c r="K181" s="329"/>
    </row>
    <row r="182" s="1" customFormat="1" ht="15" customHeight="1">
      <c r="B182" s="306"/>
      <c r="C182" s="281" t="s">
        <v>102</v>
      </c>
      <c r="D182" s="281"/>
      <c r="E182" s="281"/>
      <c r="F182" s="304" t="s">
        <v>590</v>
      </c>
      <c r="G182" s="281"/>
      <c r="H182" s="281" t="s">
        <v>664</v>
      </c>
      <c r="I182" s="281" t="s">
        <v>625</v>
      </c>
      <c r="J182" s="281"/>
      <c r="K182" s="329"/>
    </row>
    <row r="183" s="1" customFormat="1" ht="15" customHeight="1">
      <c r="B183" s="306"/>
      <c r="C183" s="281" t="s">
        <v>665</v>
      </c>
      <c r="D183" s="281"/>
      <c r="E183" s="281"/>
      <c r="F183" s="304" t="s">
        <v>590</v>
      </c>
      <c r="G183" s="281"/>
      <c r="H183" s="281" t="s">
        <v>666</v>
      </c>
      <c r="I183" s="281" t="s">
        <v>625</v>
      </c>
      <c r="J183" s="281"/>
      <c r="K183" s="329"/>
    </row>
    <row r="184" s="1" customFormat="1" ht="15" customHeight="1">
      <c r="B184" s="306"/>
      <c r="C184" s="281" t="s">
        <v>654</v>
      </c>
      <c r="D184" s="281"/>
      <c r="E184" s="281"/>
      <c r="F184" s="304" t="s">
        <v>590</v>
      </c>
      <c r="G184" s="281"/>
      <c r="H184" s="281" t="s">
        <v>667</v>
      </c>
      <c r="I184" s="281" t="s">
        <v>625</v>
      </c>
      <c r="J184" s="281"/>
      <c r="K184" s="329"/>
    </row>
    <row r="185" s="1" customFormat="1" ht="15" customHeight="1">
      <c r="B185" s="306"/>
      <c r="C185" s="281" t="s">
        <v>104</v>
      </c>
      <c r="D185" s="281"/>
      <c r="E185" s="281"/>
      <c r="F185" s="304" t="s">
        <v>596</v>
      </c>
      <c r="G185" s="281"/>
      <c r="H185" s="281" t="s">
        <v>668</v>
      </c>
      <c r="I185" s="281" t="s">
        <v>592</v>
      </c>
      <c r="J185" s="281">
        <v>50</v>
      </c>
      <c r="K185" s="329"/>
    </row>
    <row r="186" s="1" customFormat="1" ht="15" customHeight="1">
      <c r="B186" s="306"/>
      <c r="C186" s="281" t="s">
        <v>669</v>
      </c>
      <c r="D186" s="281"/>
      <c r="E186" s="281"/>
      <c r="F186" s="304" t="s">
        <v>596</v>
      </c>
      <c r="G186" s="281"/>
      <c r="H186" s="281" t="s">
        <v>670</v>
      </c>
      <c r="I186" s="281" t="s">
        <v>671</v>
      </c>
      <c r="J186" s="281"/>
      <c r="K186" s="329"/>
    </row>
    <row r="187" s="1" customFormat="1" ht="15" customHeight="1">
      <c r="B187" s="306"/>
      <c r="C187" s="281" t="s">
        <v>672</v>
      </c>
      <c r="D187" s="281"/>
      <c r="E187" s="281"/>
      <c r="F187" s="304" t="s">
        <v>596</v>
      </c>
      <c r="G187" s="281"/>
      <c r="H187" s="281" t="s">
        <v>673</v>
      </c>
      <c r="I187" s="281" t="s">
        <v>671</v>
      </c>
      <c r="J187" s="281"/>
      <c r="K187" s="329"/>
    </row>
    <row r="188" s="1" customFormat="1" ht="15" customHeight="1">
      <c r="B188" s="306"/>
      <c r="C188" s="281" t="s">
        <v>674</v>
      </c>
      <c r="D188" s="281"/>
      <c r="E188" s="281"/>
      <c r="F188" s="304" t="s">
        <v>596</v>
      </c>
      <c r="G188" s="281"/>
      <c r="H188" s="281" t="s">
        <v>675</v>
      </c>
      <c r="I188" s="281" t="s">
        <v>671</v>
      </c>
      <c r="J188" s="281"/>
      <c r="K188" s="329"/>
    </row>
    <row r="189" s="1" customFormat="1" ht="15" customHeight="1">
      <c r="B189" s="306"/>
      <c r="C189" s="342" t="s">
        <v>676</v>
      </c>
      <c r="D189" s="281"/>
      <c r="E189" s="281"/>
      <c r="F189" s="304" t="s">
        <v>596</v>
      </c>
      <c r="G189" s="281"/>
      <c r="H189" s="281" t="s">
        <v>677</v>
      </c>
      <c r="I189" s="281" t="s">
        <v>678</v>
      </c>
      <c r="J189" s="343" t="s">
        <v>679</v>
      </c>
      <c r="K189" s="329"/>
    </row>
    <row r="190" s="17" customFormat="1" ht="15" customHeight="1">
      <c r="B190" s="344"/>
      <c r="C190" s="345" t="s">
        <v>680</v>
      </c>
      <c r="D190" s="346"/>
      <c r="E190" s="346"/>
      <c r="F190" s="347" t="s">
        <v>596</v>
      </c>
      <c r="G190" s="346"/>
      <c r="H190" s="346" t="s">
        <v>681</v>
      </c>
      <c r="I190" s="346" t="s">
        <v>678</v>
      </c>
      <c r="J190" s="348" t="s">
        <v>679</v>
      </c>
      <c r="K190" s="349"/>
    </row>
    <row r="191" s="1" customFormat="1" ht="15" customHeight="1">
      <c r="B191" s="306"/>
      <c r="C191" s="342" t="s">
        <v>42</v>
      </c>
      <c r="D191" s="281"/>
      <c r="E191" s="281"/>
      <c r="F191" s="304" t="s">
        <v>590</v>
      </c>
      <c r="G191" s="281"/>
      <c r="H191" s="278" t="s">
        <v>682</v>
      </c>
      <c r="I191" s="281" t="s">
        <v>683</v>
      </c>
      <c r="J191" s="281"/>
      <c r="K191" s="329"/>
    </row>
    <row r="192" s="1" customFormat="1" ht="15" customHeight="1">
      <c r="B192" s="306"/>
      <c r="C192" s="342" t="s">
        <v>684</v>
      </c>
      <c r="D192" s="281"/>
      <c r="E192" s="281"/>
      <c r="F192" s="304" t="s">
        <v>590</v>
      </c>
      <c r="G192" s="281"/>
      <c r="H192" s="281" t="s">
        <v>685</v>
      </c>
      <c r="I192" s="281" t="s">
        <v>625</v>
      </c>
      <c r="J192" s="281"/>
      <c r="K192" s="329"/>
    </row>
    <row r="193" s="1" customFormat="1" ht="15" customHeight="1">
      <c r="B193" s="306"/>
      <c r="C193" s="342" t="s">
        <v>686</v>
      </c>
      <c r="D193" s="281"/>
      <c r="E193" s="281"/>
      <c r="F193" s="304" t="s">
        <v>590</v>
      </c>
      <c r="G193" s="281"/>
      <c r="H193" s="281" t="s">
        <v>687</v>
      </c>
      <c r="I193" s="281" t="s">
        <v>625</v>
      </c>
      <c r="J193" s="281"/>
      <c r="K193" s="329"/>
    </row>
    <row r="194" s="1" customFormat="1" ht="15" customHeight="1">
      <c r="B194" s="306"/>
      <c r="C194" s="342" t="s">
        <v>688</v>
      </c>
      <c r="D194" s="281"/>
      <c r="E194" s="281"/>
      <c r="F194" s="304" t="s">
        <v>596</v>
      </c>
      <c r="G194" s="281"/>
      <c r="H194" s="281" t="s">
        <v>689</v>
      </c>
      <c r="I194" s="281" t="s">
        <v>625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690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691</v>
      </c>
      <c r="D201" s="351"/>
      <c r="E201" s="351"/>
      <c r="F201" s="351" t="s">
        <v>692</v>
      </c>
      <c r="G201" s="352"/>
      <c r="H201" s="351" t="s">
        <v>693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683</v>
      </c>
      <c r="D203" s="281"/>
      <c r="E203" s="281"/>
      <c r="F203" s="304" t="s">
        <v>43</v>
      </c>
      <c r="G203" s="281"/>
      <c r="H203" s="281" t="s">
        <v>694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44</v>
      </c>
      <c r="G204" s="281"/>
      <c r="H204" s="281" t="s">
        <v>695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47</v>
      </c>
      <c r="G205" s="281"/>
      <c r="H205" s="281" t="s">
        <v>696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45</v>
      </c>
      <c r="G206" s="281"/>
      <c r="H206" s="281" t="s">
        <v>697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46</v>
      </c>
      <c r="G207" s="281"/>
      <c r="H207" s="281" t="s">
        <v>698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637</v>
      </c>
      <c r="D209" s="281"/>
      <c r="E209" s="281"/>
      <c r="F209" s="304" t="s">
        <v>529</v>
      </c>
      <c r="G209" s="281"/>
      <c r="H209" s="281" t="s">
        <v>699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532</v>
      </c>
      <c r="G210" s="281"/>
      <c r="H210" s="281" t="s">
        <v>533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79</v>
      </c>
      <c r="G211" s="281"/>
      <c r="H211" s="281" t="s">
        <v>700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534</v>
      </c>
      <c r="G212" s="342"/>
      <c r="H212" s="333" t="s">
        <v>535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536</v>
      </c>
      <c r="G213" s="342"/>
      <c r="H213" s="333" t="s">
        <v>501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661</v>
      </c>
      <c r="D215" s="281"/>
      <c r="E215" s="281"/>
      <c r="F215" s="304">
        <v>1</v>
      </c>
      <c r="G215" s="342"/>
      <c r="H215" s="333" t="s">
        <v>701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702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703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704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DESKTOP-JQHGO4U\Pavlina</dc:creator>
  <cp:lastModifiedBy>DESKTOP-JQHGO4U\Pavlina</cp:lastModifiedBy>
  <dcterms:created xsi:type="dcterms:W3CDTF">2024-01-19T11:39:51Z</dcterms:created>
  <dcterms:modified xsi:type="dcterms:W3CDTF">2024-01-19T11:39:57Z</dcterms:modified>
</cp:coreProperties>
</file>