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zitkaj\Desktop\rozpočty\výstup\"/>
    </mc:Choice>
  </mc:AlternateContent>
  <bookViews>
    <workbookView xWindow="0" yWindow="0" windowWidth="0" windowHeight="0"/>
  </bookViews>
  <sheets>
    <sheet name="Rekapitulace stavby" sheetId="1" r:id="rId1"/>
    <sheet name="SO 301 - Dešťová kanaliza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301 - Dešťová kanaliza...'!$C$129:$K$836</definedName>
    <definedName name="_xlnm.Print_Area" localSheetId="1">'SO 301 - Dešťová kanaliza...'!$C$4:$J$39,'SO 301 - Dešťová kanaliza...'!$C$50:$J$76,'SO 301 - Dešťová kanaliza...'!$C$82:$J$111,'SO 301 - Dešťová kanaliza...'!$C$117:$K$836</definedName>
    <definedName name="_xlnm.Print_Titles" localSheetId="1">'SO 301 - Dešťová kanaliza...'!$129:$129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832"/>
  <c r="BH832"/>
  <c r="BG832"/>
  <c r="BF832"/>
  <c r="T832"/>
  <c r="T831"/>
  <c r="R832"/>
  <c r="R831"/>
  <c r="P832"/>
  <c r="P831"/>
  <c r="BI826"/>
  <c r="BH826"/>
  <c r="BG826"/>
  <c r="BF826"/>
  <c r="T826"/>
  <c r="T825"/>
  <c r="T824"/>
  <c r="R826"/>
  <c r="R825"/>
  <c r="R824"/>
  <c r="P826"/>
  <c r="P825"/>
  <c r="P824"/>
  <c r="BI819"/>
  <c r="BH819"/>
  <c r="BG819"/>
  <c r="BF819"/>
  <c r="T819"/>
  <c r="R819"/>
  <c r="P819"/>
  <c r="BI817"/>
  <c r="BH817"/>
  <c r="BG817"/>
  <c r="BF817"/>
  <c r="T817"/>
  <c r="R817"/>
  <c r="P817"/>
  <c r="BI811"/>
  <c r="BH811"/>
  <c r="BG811"/>
  <c r="BF811"/>
  <c r="T811"/>
  <c r="R811"/>
  <c r="P811"/>
  <c r="BI807"/>
  <c r="BH807"/>
  <c r="BG807"/>
  <c r="BF807"/>
  <c r="T807"/>
  <c r="T806"/>
  <c r="R807"/>
  <c r="R806"/>
  <c r="P807"/>
  <c r="P806"/>
  <c r="BI804"/>
  <c r="BH804"/>
  <c r="BG804"/>
  <c r="BF804"/>
  <c r="T804"/>
  <c r="R804"/>
  <c r="P804"/>
  <c r="BI802"/>
  <c r="BH802"/>
  <c r="BG802"/>
  <c r="BF802"/>
  <c r="T802"/>
  <c r="R802"/>
  <c r="P802"/>
  <c r="BI800"/>
  <c r="BH800"/>
  <c r="BG800"/>
  <c r="BF800"/>
  <c r="T800"/>
  <c r="R800"/>
  <c r="P800"/>
  <c r="BI796"/>
  <c r="BH796"/>
  <c r="BG796"/>
  <c r="BF796"/>
  <c r="T796"/>
  <c r="R796"/>
  <c r="P796"/>
  <c r="BI780"/>
  <c r="BH780"/>
  <c r="BG780"/>
  <c r="BF780"/>
  <c r="T780"/>
  <c r="R780"/>
  <c r="P780"/>
  <c r="BI766"/>
  <c r="BH766"/>
  <c r="BG766"/>
  <c r="BF766"/>
  <c r="T766"/>
  <c r="R766"/>
  <c r="P766"/>
  <c r="BI759"/>
  <c r="BH759"/>
  <c r="BG759"/>
  <c r="BF759"/>
  <c r="T759"/>
  <c r="R759"/>
  <c r="P759"/>
  <c r="BI757"/>
  <c r="BH757"/>
  <c r="BG757"/>
  <c r="BF757"/>
  <c r="T757"/>
  <c r="R757"/>
  <c r="P757"/>
  <c r="BI752"/>
  <c r="BH752"/>
  <c r="BG752"/>
  <c r="BF752"/>
  <c r="T752"/>
  <c r="R752"/>
  <c r="P752"/>
  <c r="BI746"/>
  <c r="BH746"/>
  <c r="BG746"/>
  <c r="BF746"/>
  <c r="T746"/>
  <c r="R746"/>
  <c r="P746"/>
  <c r="BI738"/>
  <c r="BH738"/>
  <c r="BG738"/>
  <c r="BF738"/>
  <c r="T738"/>
  <c r="R738"/>
  <c r="P738"/>
  <c r="BI730"/>
  <c r="BH730"/>
  <c r="BG730"/>
  <c r="BF730"/>
  <c r="T730"/>
  <c r="R730"/>
  <c r="P730"/>
  <c r="BI725"/>
  <c r="BH725"/>
  <c r="BG725"/>
  <c r="BF725"/>
  <c r="T725"/>
  <c r="R725"/>
  <c r="P725"/>
  <c r="BI720"/>
  <c r="BH720"/>
  <c r="BG720"/>
  <c r="BF720"/>
  <c r="T720"/>
  <c r="R720"/>
  <c r="P720"/>
  <c r="BI715"/>
  <c r="BH715"/>
  <c r="BG715"/>
  <c r="BF715"/>
  <c r="T715"/>
  <c r="R715"/>
  <c r="P715"/>
  <c r="BI710"/>
  <c r="BH710"/>
  <c r="BG710"/>
  <c r="BF710"/>
  <c r="T710"/>
  <c r="R710"/>
  <c r="P710"/>
  <c r="BI703"/>
  <c r="BH703"/>
  <c r="BG703"/>
  <c r="BF703"/>
  <c r="T703"/>
  <c r="R703"/>
  <c r="P703"/>
  <c r="BI697"/>
  <c r="BH697"/>
  <c r="BG697"/>
  <c r="BF697"/>
  <c r="T697"/>
  <c r="R697"/>
  <c r="P697"/>
  <c r="BI691"/>
  <c r="BH691"/>
  <c r="BG691"/>
  <c r="BF691"/>
  <c r="T691"/>
  <c r="R691"/>
  <c r="P691"/>
  <c r="BI686"/>
  <c r="BH686"/>
  <c r="BG686"/>
  <c r="BF686"/>
  <c r="T686"/>
  <c r="R686"/>
  <c r="P686"/>
  <c r="BI670"/>
  <c r="BH670"/>
  <c r="BG670"/>
  <c r="BF670"/>
  <c r="T670"/>
  <c r="R670"/>
  <c r="P670"/>
  <c r="BI658"/>
  <c r="BH658"/>
  <c r="BG658"/>
  <c r="BF658"/>
  <c r="T658"/>
  <c r="R658"/>
  <c r="P658"/>
  <c r="BI652"/>
  <c r="BH652"/>
  <c r="BG652"/>
  <c r="BF652"/>
  <c r="T652"/>
  <c r="R652"/>
  <c r="P652"/>
  <c r="BI644"/>
  <c r="BH644"/>
  <c r="BG644"/>
  <c r="BF644"/>
  <c r="T644"/>
  <c r="R644"/>
  <c r="P644"/>
  <c r="BI630"/>
  <c r="BH630"/>
  <c r="BG630"/>
  <c r="BF630"/>
  <c r="T630"/>
  <c r="R630"/>
  <c r="P630"/>
  <c r="BI625"/>
  <c r="BH625"/>
  <c r="BG625"/>
  <c r="BF625"/>
  <c r="T625"/>
  <c r="R625"/>
  <c r="P625"/>
  <c r="BI620"/>
  <c r="BH620"/>
  <c r="BG620"/>
  <c r="BF620"/>
  <c r="T620"/>
  <c r="R620"/>
  <c r="P620"/>
  <c r="BI613"/>
  <c r="BH613"/>
  <c r="BG613"/>
  <c r="BF613"/>
  <c r="T613"/>
  <c r="R613"/>
  <c r="P613"/>
  <c r="BI606"/>
  <c r="BH606"/>
  <c r="BG606"/>
  <c r="BF606"/>
  <c r="T606"/>
  <c r="R606"/>
  <c r="P606"/>
  <c r="BI601"/>
  <c r="BH601"/>
  <c r="BG601"/>
  <c r="BF601"/>
  <c r="T601"/>
  <c r="R601"/>
  <c r="P601"/>
  <c r="BI596"/>
  <c r="BH596"/>
  <c r="BG596"/>
  <c r="BF596"/>
  <c r="T596"/>
  <c r="R596"/>
  <c r="P596"/>
  <c r="BI594"/>
  <c r="BH594"/>
  <c r="BG594"/>
  <c r="BF594"/>
  <c r="T594"/>
  <c r="R594"/>
  <c r="P594"/>
  <c r="BI592"/>
  <c r="BH592"/>
  <c r="BG592"/>
  <c r="BF592"/>
  <c r="T592"/>
  <c r="R592"/>
  <c r="P592"/>
  <c r="BI590"/>
  <c r="BH590"/>
  <c r="BG590"/>
  <c r="BF590"/>
  <c r="T590"/>
  <c r="R590"/>
  <c r="P590"/>
  <c r="BI581"/>
  <c r="BH581"/>
  <c r="BG581"/>
  <c r="BF581"/>
  <c r="T581"/>
  <c r="R581"/>
  <c r="P581"/>
  <c r="BI570"/>
  <c r="BH570"/>
  <c r="BG570"/>
  <c r="BF570"/>
  <c r="T570"/>
  <c r="R570"/>
  <c r="P570"/>
  <c r="BI568"/>
  <c r="BH568"/>
  <c r="BG568"/>
  <c r="BF568"/>
  <c r="T568"/>
  <c r="R568"/>
  <c r="P568"/>
  <c r="BI553"/>
  <c r="BH553"/>
  <c r="BG553"/>
  <c r="BF553"/>
  <c r="T553"/>
  <c r="R553"/>
  <c r="P553"/>
  <c r="BI545"/>
  <c r="BH545"/>
  <c r="BG545"/>
  <c r="BF545"/>
  <c r="T545"/>
  <c r="R545"/>
  <c r="P545"/>
  <c r="BI533"/>
  <c r="BH533"/>
  <c r="BG533"/>
  <c r="BF533"/>
  <c r="T533"/>
  <c r="R533"/>
  <c r="P533"/>
  <c r="BI527"/>
  <c r="BH527"/>
  <c r="BG527"/>
  <c r="BF527"/>
  <c r="T527"/>
  <c r="R527"/>
  <c r="P527"/>
  <c r="BI525"/>
  <c r="BH525"/>
  <c r="BG525"/>
  <c r="BF525"/>
  <c r="T525"/>
  <c r="R525"/>
  <c r="P525"/>
  <c r="BI523"/>
  <c r="BH523"/>
  <c r="BG523"/>
  <c r="BF523"/>
  <c r="T523"/>
  <c r="R523"/>
  <c r="P523"/>
  <c r="BI516"/>
  <c r="BH516"/>
  <c r="BG516"/>
  <c r="BF516"/>
  <c r="T516"/>
  <c r="R516"/>
  <c r="P516"/>
  <c r="BI514"/>
  <c r="BH514"/>
  <c r="BG514"/>
  <c r="BF514"/>
  <c r="T514"/>
  <c r="R514"/>
  <c r="P514"/>
  <c r="BI510"/>
  <c r="BH510"/>
  <c r="BG510"/>
  <c r="BF510"/>
  <c r="T510"/>
  <c r="R510"/>
  <c r="P510"/>
  <c r="BI508"/>
  <c r="BH508"/>
  <c r="BG508"/>
  <c r="BF508"/>
  <c r="T508"/>
  <c r="R508"/>
  <c r="P508"/>
  <c r="BI506"/>
  <c r="BH506"/>
  <c r="BG506"/>
  <c r="BF506"/>
  <c r="T506"/>
  <c r="R506"/>
  <c r="P506"/>
  <c r="BI504"/>
  <c r="BH504"/>
  <c r="BG504"/>
  <c r="BF504"/>
  <c r="T504"/>
  <c r="R504"/>
  <c r="P504"/>
  <c r="BI499"/>
  <c r="BH499"/>
  <c r="BG499"/>
  <c r="BF499"/>
  <c r="T499"/>
  <c r="R499"/>
  <c r="P499"/>
  <c r="BI497"/>
  <c r="BH497"/>
  <c r="BG497"/>
  <c r="BF497"/>
  <c r="T497"/>
  <c r="R497"/>
  <c r="P497"/>
  <c r="BI490"/>
  <c r="BH490"/>
  <c r="BG490"/>
  <c r="BF490"/>
  <c r="T490"/>
  <c r="R490"/>
  <c r="P490"/>
  <c r="BI483"/>
  <c r="BH483"/>
  <c r="BG483"/>
  <c r="BF483"/>
  <c r="T483"/>
  <c r="R483"/>
  <c r="P483"/>
  <c r="BI476"/>
  <c r="BH476"/>
  <c r="BG476"/>
  <c r="BF476"/>
  <c r="T476"/>
  <c r="R476"/>
  <c r="P476"/>
  <c r="BI474"/>
  <c r="BH474"/>
  <c r="BG474"/>
  <c r="BF474"/>
  <c r="T474"/>
  <c r="R474"/>
  <c r="P474"/>
  <c r="BI470"/>
  <c r="BH470"/>
  <c r="BG470"/>
  <c r="BF470"/>
  <c r="T470"/>
  <c r="R470"/>
  <c r="P470"/>
  <c r="BI468"/>
  <c r="BH468"/>
  <c r="BG468"/>
  <c r="BF468"/>
  <c r="T468"/>
  <c r="R468"/>
  <c r="P468"/>
  <c r="BI463"/>
  <c r="BH463"/>
  <c r="BG463"/>
  <c r="BF463"/>
  <c r="T463"/>
  <c r="R463"/>
  <c r="P463"/>
  <c r="BI458"/>
  <c r="BH458"/>
  <c r="BG458"/>
  <c r="BF458"/>
  <c r="T458"/>
  <c r="R458"/>
  <c r="P458"/>
  <c r="BI456"/>
  <c r="BH456"/>
  <c r="BG456"/>
  <c r="BF456"/>
  <c r="T456"/>
  <c r="R456"/>
  <c r="P456"/>
  <c r="BI454"/>
  <c r="BH454"/>
  <c r="BG454"/>
  <c r="BF454"/>
  <c r="T454"/>
  <c r="R454"/>
  <c r="P454"/>
  <c r="BI452"/>
  <c r="BH452"/>
  <c r="BG452"/>
  <c r="BF452"/>
  <c r="T452"/>
  <c r="R452"/>
  <c r="P452"/>
  <c r="BI447"/>
  <c r="BH447"/>
  <c r="BG447"/>
  <c r="BF447"/>
  <c r="T447"/>
  <c r="R447"/>
  <c r="P447"/>
  <c r="BI445"/>
  <c r="BH445"/>
  <c r="BG445"/>
  <c r="BF445"/>
  <c r="T445"/>
  <c r="R445"/>
  <c r="P445"/>
  <c r="BI443"/>
  <c r="BH443"/>
  <c r="BG443"/>
  <c r="BF443"/>
  <c r="T443"/>
  <c r="R443"/>
  <c r="P443"/>
  <c r="BI441"/>
  <c r="BH441"/>
  <c r="BG441"/>
  <c r="BF441"/>
  <c r="T441"/>
  <c r="R441"/>
  <c r="P441"/>
  <c r="BI439"/>
  <c r="BH439"/>
  <c r="BG439"/>
  <c r="BF439"/>
  <c r="T439"/>
  <c r="R439"/>
  <c r="P439"/>
  <c r="BI437"/>
  <c r="BH437"/>
  <c r="BG437"/>
  <c r="BF437"/>
  <c r="T437"/>
  <c r="R437"/>
  <c r="P437"/>
  <c r="BI435"/>
  <c r="BH435"/>
  <c r="BG435"/>
  <c r="BF435"/>
  <c r="T435"/>
  <c r="R435"/>
  <c r="P435"/>
  <c r="BI433"/>
  <c r="BH433"/>
  <c r="BG433"/>
  <c r="BF433"/>
  <c r="T433"/>
  <c r="R433"/>
  <c r="P433"/>
  <c r="BI431"/>
  <c r="BH431"/>
  <c r="BG431"/>
  <c r="BF431"/>
  <c r="T431"/>
  <c r="R431"/>
  <c r="P431"/>
  <c r="BI429"/>
  <c r="BH429"/>
  <c r="BG429"/>
  <c r="BF429"/>
  <c r="T429"/>
  <c r="R429"/>
  <c r="P429"/>
  <c r="BI425"/>
  <c r="BH425"/>
  <c r="BG425"/>
  <c r="BF425"/>
  <c r="T425"/>
  <c r="R425"/>
  <c r="P425"/>
  <c r="BI418"/>
  <c r="BH418"/>
  <c r="BG418"/>
  <c r="BF418"/>
  <c r="T418"/>
  <c r="R418"/>
  <c r="P418"/>
  <c r="BI414"/>
  <c r="BH414"/>
  <c r="BG414"/>
  <c r="BF414"/>
  <c r="T414"/>
  <c r="R414"/>
  <c r="P414"/>
  <c r="BI407"/>
  <c r="BH407"/>
  <c r="BG407"/>
  <c r="BF407"/>
  <c r="T407"/>
  <c r="R407"/>
  <c r="P407"/>
  <c r="BI403"/>
  <c r="BH403"/>
  <c r="BG403"/>
  <c r="BF403"/>
  <c r="T403"/>
  <c r="R403"/>
  <c r="P403"/>
  <c r="BI398"/>
  <c r="BH398"/>
  <c r="BG398"/>
  <c r="BF398"/>
  <c r="T398"/>
  <c r="R398"/>
  <c r="P398"/>
  <c r="BI393"/>
  <c r="BH393"/>
  <c r="BG393"/>
  <c r="BF393"/>
  <c r="T393"/>
  <c r="R393"/>
  <c r="P393"/>
  <c r="BI389"/>
  <c r="BH389"/>
  <c r="BG389"/>
  <c r="BF389"/>
  <c r="T389"/>
  <c r="R389"/>
  <c r="P389"/>
  <c r="BI380"/>
  <c r="BH380"/>
  <c r="BG380"/>
  <c r="BF380"/>
  <c r="T380"/>
  <c r="R380"/>
  <c r="P380"/>
  <c r="BI374"/>
  <c r="BH374"/>
  <c r="BG374"/>
  <c r="BF374"/>
  <c r="T374"/>
  <c r="R374"/>
  <c r="P374"/>
  <c r="BI369"/>
  <c r="BH369"/>
  <c r="BG369"/>
  <c r="BF369"/>
  <c r="T369"/>
  <c r="R369"/>
  <c r="P369"/>
  <c r="BI360"/>
  <c r="BH360"/>
  <c r="BG360"/>
  <c r="BF360"/>
  <c r="T360"/>
  <c r="R360"/>
  <c r="P360"/>
  <c r="BI358"/>
  <c r="BH358"/>
  <c r="BG358"/>
  <c r="BF358"/>
  <c r="T358"/>
  <c r="R358"/>
  <c r="P358"/>
  <c r="BI353"/>
  <c r="BH353"/>
  <c r="BG353"/>
  <c r="BF353"/>
  <c r="T353"/>
  <c r="R353"/>
  <c r="P353"/>
  <c r="BI348"/>
  <c r="BH348"/>
  <c r="BG348"/>
  <c r="BF348"/>
  <c r="T348"/>
  <c r="R348"/>
  <c r="P348"/>
  <c r="BI343"/>
  <c r="BH343"/>
  <c r="BG343"/>
  <c r="BF343"/>
  <c r="T343"/>
  <c r="R343"/>
  <c r="P343"/>
  <c r="BI339"/>
  <c r="BH339"/>
  <c r="BG339"/>
  <c r="BF339"/>
  <c r="T339"/>
  <c r="R339"/>
  <c r="P339"/>
  <c r="BI334"/>
  <c r="BH334"/>
  <c r="BG334"/>
  <c r="BF334"/>
  <c r="T334"/>
  <c r="R334"/>
  <c r="P334"/>
  <c r="BI329"/>
  <c r="BH329"/>
  <c r="BG329"/>
  <c r="BF329"/>
  <c r="T329"/>
  <c r="R329"/>
  <c r="P329"/>
  <c r="BI322"/>
  <c r="BH322"/>
  <c r="BG322"/>
  <c r="BF322"/>
  <c r="T322"/>
  <c r="R322"/>
  <c r="P322"/>
  <c r="BI317"/>
  <c r="BH317"/>
  <c r="BG317"/>
  <c r="BF317"/>
  <c r="T317"/>
  <c r="R317"/>
  <c r="P317"/>
  <c r="BI313"/>
  <c r="BH313"/>
  <c r="BG313"/>
  <c r="BF313"/>
  <c r="T313"/>
  <c r="R313"/>
  <c r="P313"/>
  <c r="BI306"/>
  <c r="BH306"/>
  <c r="BG306"/>
  <c r="BF306"/>
  <c r="T306"/>
  <c r="R306"/>
  <c r="P306"/>
  <c r="BI299"/>
  <c r="BH299"/>
  <c r="BG299"/>
  <c r="BF299"/>
  <c r="T299"/>
  <c r="R299"/>
  <c r="P299"/>
  <c r="BI290"/>
  <c r="BH290"/>
  <c r="BG290"/>
  <c r="BF290"/>
  <c r="T290"/>
  <c r="R290"/>
  <c r="P290"/>
  <c r="BI286"/>
  <c r="BH286"/>
  <c r="BG286"/>
  <c r="BF286"/>
  <c r="T286"/>
  <c r="R286"/>
  <c r="P286"/>
  <c r="BI273"/>
  <c r="BH273"/>
  <c r="BG273"/>
  <c r="BF273"/>
  <c r="T273"/>
  <c r="R273"/>
  <c r="P273"/>
  <c r="BI269"/>
  <c r="BH269"/>
  <c r="BG269"/>
  <c r="BF269"/>
  <c r="T269"/>
  <c r="R269"/>
  <c r="P269"/>
  <c r="BI238"/>
  <c r="BH238"/>
  <c r="BG238"/>
  <c r="BF238"/>
  <c r="T238"/>
  <c r="R238"/>
  <c r="P238"/>
  <c r="BI236"/>
  <c r="BH236"/>
  <c r="BG236"/>
  <c r="BF236"/>
  <c r="T236"/>
  <c r="R236"/>
  <c r="P236"/>
  <c r="BI232"/>
  <c r="BH232"/>
  <c r="BG232"/>
  <c r="BF232"/>
  <c r="T232"/>
  <c r="R232"/>
  <c r="P232"/>
  <c r="BI222"/>
  <c r="BH222"/>
  <c r="BG222"/>
  <c r="BF222"/>
  <c r="T222"/>
  <c r="R222"/>
  <c r="P222"/>
  <c r="BI218"/>
  <c r="BH218"/>
  <c r="BG218"/>
  <c r="BF218"/>
  <c r="T218"/>
  <c r="R218"/>
  <c r="P218"/>
  <c r="BI213"/>
  <c r="BH213"/>
  <c r="BG213"/>
  <c r="BF213"/>
  <c r="T213"/>
  <c r="R213"/>
  <c r="P213"/>
  <c r="BI211"/>
  <c r="BH211"/>
  <c r="BG211"/>
  <c r="BF211"/>
  <c r="T211"/>
  <c r="R211"/>
  <c r="P211"/>
  <c r="BI202"/>
  <c r="BH202"/>
  <c r="BG202"/>
  <c r="BF202"/>
  <c r="T202"/>
  <c r="R202"/>
  <c r="P202"/>
  <c r="BI195"/>
  <c r="BH195"/>
  <c r="BG195"/>
  <c r="BF195"/>
  <c r="T195"/>
  <c r="R195"/>
  <c r="P195"/>
  <c r="BI188"/>
  <c r="BH188"/>
  <c r="BG188"/>
  <c r="BF188"/>
  <c r="T188"/>
  <c r="R188"/>
  <c r="P188"/>
  <c r="BI161"/>
  <c r="BH161"/>
  <c r="BG161"/>
  <c r="BF161"/>
  <c r="T161"/>
  <c r="R161"/>
  <c r="P161"/>
  <c r="BI155"/>
  <c r="BH155"/>
  <c r="BG155"/>
  <c r="BF155"/>
  <c r="T155"/>
  <c r="R155"/>
  <c r="P155"/>
  <c r="BI150"/>
  <c r="BH150"/>
  <c r="BG150"/>
  <c r="BF150"/>
  <c r="T150"/>
  <c r="R150"/>
  <c r="P150"/>
  <c r="BI145"/>
  <c r="BH145"/>
  <c r="BG145"/>
  <c r="BF145"/>
  <c r="T145"/>
  <c r="R145"/>
  <c r="P145"/>
  <c r="BI140"/>
  <c r="BH140"/>
  <c r="BG140"/>
  <c r="BF140"/>
  <c r="T140"/>
  <c r="R140"/>
  <c r="P140"/>
  <c r="BI138"/>
  <c r="BH138"/>
  <c r="BG138"/>
  <c r="BF138"/>
  <c r="T138"/>
  <c r="R138"/>
  <c r="P138"/>
  <c r="BI133"/>
  <c r="BH133"/>
  <c r="BG133"/>
  <c r="BF133"/>
  <c r="T133"/>
  <c r="R133"/>
  <c r="P133"/>
  <c r="J126"/>
  <c r="F124"/>
  <c r="E122"/>
  <c r="J91"/>
  <c r="F89"/>
  <c r="E87"/>
  <c r="J24"/>
  <c r="E24"/>
  <c r="J127"/>
  <c r="J23"/>
  <c r="J18"/>
  <c r="E18"/>
  <c r="F127"/>
  <c r="J17"/>
  <c r="J15"/>
  <c r="E15"/>
  <c r="F91"/>
  <c r="J14"/>
  <c r="J12"/>
  <c r="J124"/>
  <c r="E7"/>
  <c r="E120"/>
  <c i="1" r="L90"/>
  <c r="AM90"/>
  <c r="AM89"/>
  <c r="L89"/>
  <c r="AM87"/>
  <c r="L87"/>
  <c r="L85"/>
  <c r="L84"/>
  <c i="2" r="J766"/>
  <c r="J730"/>
  <c r="BK620"/>
  <c r="BK553"/>
  <c r="BK441"/>
  <c r="J398"/>
  <c r="BK358"/>
  <c r="BK273"/>
  <c r="BK752"/>
  <c r="BK596"/>
  <c r="J474"/>
  <c r="J403"/>
  <c r="J358"/>
  <c r="J317"/>
  <c r="J150"/>
  <c r="J691"/>
  <c r="BK533"/>
  <c r="J431"/>
  <c r="BK317"/>
  <c r="BK195"/>
  <c r="J780"/>
  <c r="J630"/>
  <c r="J504"/>
  <c r="BK439"/>
  <c r="J238"/>
  <c r="J832"/>
  <c r="BK766"/>
  <c r="J697"/>
  <c r="BK545"/>
  <c r="J454"/>
  <c r="BK570"/>
  <c r="BK474"/>
  <c r="BK670"/>
  <c r="J514"/>
  <c r="BK463"/>
  <c r="BK286"/>
  <c r="J140"/>
  <c r="BK746"/>
  <c r="BK652"/>
  <c r="J568"/>
  <c r="J353"/>
  <c r="BK138"/>
  <c r="BK811"/>
  <c r="J463"/>
  <c r="BK425"/>
  <c r="J393"/>
  <c r="J322"/>
  <c r="J802"/>
  <c r="BK568"/>
  <c r="BK456"/>
  <c r="J334"/>
  <c r="BK232"/>
  <c r="J807"/>
  <c r="BK730"/>
  <c r="J652"/>
  <c r="J525"/>
  <c r="J429"/>
  <c r="J329"/>
  <c r="BK145"/>
  <c r="J796"/>
  <c r="J686"/>
  <c r="BK458"/>
  <c r="J581"/>
  <c r="BK437"/>
  <c r="J596"/>
  <c r="J506"/>
  <c r="J299"/>
  <c r="J202"/>
  <c r="J133"/>
  <c r="BK759"/>
  <c r="BK738"/>
  <c r="J592"/>
  <c r="J523"/>
  <c r="BK445"/>
  <c r="J418"/>
  <c r="BK348"/>
  <c r="BK150"/>
  <c r="J817"/>
  <c r="J601"/>
  <c r="J452"/>
  <c r="BK414"/>
  <c r="BK369"/>
  <c r="BK329"/>
  <c r="BK222"/>
  <c i="1" r="AS94"/>
  <c i="2" r="J670"/>
  <c r="BK470"/>
  <c r="J380"/>
  <c r="J286"/>
  <c r="BK140"/>
  <c r="J759"/>
  <c r="BK592"/>
  <c r="BK508"/>
  <c r="BK443"/>
  <c r="BK334"/>
  <c r="J218"/>
  <c r="J826"/>
  <c r="J738"/>
  <c r="BK613"/>
  <c r="BK516"/>
  <c r="J443"/>
  <c r="BK499"/>
  <c r="J752"/>
  <c r="J533"/>
  <c r="J497"/>
  <c r="J211"/>
  <c r="J811"/>
  <c r="J710"/>
  <c r="BK581"/>
  <c r="BK497"/>
  <c r="J435"/>
  <c r="BK380"/>
  <c r="BK339"/>
  <c r="BK236"/>
  <c r="BK819"/>
  <c r="J658"/>
  <c r="BK490"/>
  <c r="BK429"/>
  <c r="BK398"/>
  <c r="J360"/>
  <c r="J339"/>
  <c r="BK269"/>
  <c r="BK188"/>
  <c r="J725"/>
  <c r="J516"/>
  <c r="BK403"/>
  <c r="BK299"/>
  <c r="J222"/>
  <c r="BK800"/>
  <c r="BK658"/>
  <c r="J527"/>
  <c r="BK454"/>
  <c r="BK360"/>
  <c r="BK213"/>
  <c r="BK817"/>
  <c r="BK757"/>
  <c r="BK601"/>
  <c r="J476"/>
  <c r="BK644"/>
  <c r="J508"/>
  <c r="J445"/>
  <c r="BK691"/>
  <c r="BK510"/>
  <c r="BK452"/>
  <c r="BK218"/>
  <c r="J757"/>
  <c r="BK630"/>
  <c r="BK514"/>
  <c r="J456"/>
  <c r="J433"/>
  <c r="BK393"/>
  <c r="BK306"/>
  <c r="J161"/>
  <c r="BK725"/>
  <c r="J545"/>
  <c r="BK435"/>
  <c r="BK389"/>
  <c r="BK343"/>
  <c r="J306"/>
  <c r="BK155"/>
  <c r="J800"/>
  <c r="BK594"/>
  <c r="J425"/>
  <c r="BK313"/>
  <c r="J155"/>
  <c r="BK804"/>
  <c r="BK686"/>
  <c r="J594"/>
  <c r="BK476"/>
  <c r="J369"/>
  <c r="BK211"/>
  <c r="BK807"/>
  <c r="BK703"/>
  <c r="BK590"/>
  <c r="J510"/>
  <c r="J625"/>
  <c r="BK506"/>
  <c r="J439"/>
  <c r="BK720"/>
  <c r="BK527"/>
  <c r="J437"/>
  <c r="J236"/>
  <c r="BK161"/>
  <c r="BK290"/>
  <c r="J145"/>
  <c r="BK802"/>
  <c r="J606"/>
  <c r="J483"/>
  <c r="BK418"/>
  <c r="BK374"/>
  <c r="J348"/>
  <c r="J313"/>
  <c r="J213"/>
  <c r="J720"/>
  <c r="J499"/>
  <c r="J389"/>
  <c r="J290"/>
  <c r="BK832"/>
  <c r="BK697"/>
  <c r="J590"/>
  <c r="J490"/>
  <c r="BK431"/>
  <c r="BK322"/>
  <c r="BK202"/>
  <c r="J804"/>
  <c r="J715"/>
  <c r="J620"/>
  <c r="BK525"/>
  <c r="BK447"/>
  <c r="BK523"/>
  <c r="J441"/>
  <c r="J746"/>
  <c r="J570"/>
  <c r="BK433"/>
  <c r="J188"/>
  <c r="BK715"/>
  <c r="BK483"/>
  <c r="J414"/>
  <c r="J374"/>
  <c r="J269"/>
  <c r="BK826"/>
  <c r="BK710"/>
  <c r="BK504"/>
  <c r="J447"/>
  <c r="BK407"/>
  <c r="BK353"/>
  <c r="J232"/>
  <c r="J138"/>
  <c r="J644"/>
  <c r="BK468"/>
  <c r="J343"/>
  <c r="BK238"/>
  <c r="J819"/>
  <c r="J703"/>
  <c r="J613"/>
  <c r="J458"/>
  <c r="J407"/>
  <c r="J273"/>
  <c r="BK133"/>
  <c r="BK780"/>
  <c r="BK625"/>
  <c r="J470"/>
  <c r="J553"/>
  <c r="BK796"/>
  <c r="BK606"/>
  <c r="J468"/>
  <c r="J195"/>
  <c l="1" r="P379"/>
  <c r="P132"/>
  <c r="BK298"/>
  <c r="J298"/>
  <c r="J99"/>
  <c r="R298"/>
  <c r="BK328"/>
  <c r="J328"/>
  <c r="J100"/>
  <c r="P328"/>
  <c r="T328"/>
  <c r="P338"/>
  <c r="T338"/>
  <c r="R669"/>
  <c r="T669"/>
  <c r="T132"/>
  <c r="P298"/>
  <c r="T298"/>
  <c r="R328"/>
  <c r="BK338"/>
  <c r="J338"/>
  <c r="J101"/>
  <c r="R338"/>
  <c r="BK669"/>
  <c r="J669"/>
  <c r="J103"/>
  <c r="T765"/>
  <c r="BK810"/>
  <c r="BK809"/>
  <c r="J809"/>
  <c r="J106"/>
  <c r="BK379"/>
  <c r="J379"/>
  <c r="J102"/>
  <c r="P669"/>
  <c r="BK765"/>
  <c r="J765"/>
  <c r="J104"/>
  <c r="T810"/>
  <c r="T809"/>
  <c r="R132"/>
  <c r="R379"/>
  <c r="P765"/>
  <c r="P810"/>
  <c r="P809"/>
  <c r="BK132"/>
  <c r="J132"/>
  <c r="J98"/>
  <c r="T379"/>
  <c r="R765"/>
  <c r="R810"/>
  <c r="R809"/>
  <c r="BK806"/>
  <c r="J806"/>
  <c r="J105"/>
  <c r="BK825"/>
  <c r="J825"/>
  <c r="J109"/>
  <c r="BK831"/>
  <c r="J831"/>
  <c r="J110"/>
  <c r="E85"/>
  <c r="J89"/>
  <c r="J92"/>
  <c r="F126"/>
  <c r="BE145"/>
  <c r="BE155"/>
  <c r="BE222"/>
  <c r="BE290"/>
  <c r="BE468"/>
  <c r="BE470"/>
  <c r="BE474"/>
  <c r="BE476"/>
  <c r="BE523"/>
  <c r="BE525"/>
  <c r="BE686"/>
  <c r="BE715"/>
  <c r="BE433"/>
  <c r="BE435"/>
  <c r="BE452"/>
  <c r="BE454"/>
  <c r="BE456"/>
  <c r="BE510"/>
  <c r="BE514"/>
  <c r="BE516"/>
  <c r="BE527"/>
  <c r="BE533"/>
  <c r="BE545"/>
  <c r="BE568"/>
  <c r="BE483"/>
  <c r="BE570"/>
  <c r="BE581"/>
  <c r="BE606"/>
  <c r="BE658"/>
  <c r="BE710"/>
  <c r="BE730"/>
  <c r="BE759"/>
  <c r="BE802"/>
  <c r="BE804"/>
  <c r="BE811"/>
  <c r="BE150"/>
  <c r="BE195"/>
  <c r="BE232"/>
  <c r="BE306"/>
  <c r="BE313"/>
  <c r="BE343"/>
  <c r="BE358"/>
  <c r="BE380"/>
  <c r="BE403"/>
  <c r="BE425"/>
  <c r="BE437"/>
  <c r="BE499"/>
  <c r="BE670"/>
  <c r="BE691"/>
  <c r="BE725"/>
  <c r="BE738"/>
  <c r="BE752"/>
  <c r="BE757"/>
  <c r="BE766"/>
  <c r="BE780"/>
  <c r="BE796"/>
  <c r="BE819"/>
  <c r="BE826"/>
  <c r="BE211"/>
  <c r="BE218"/>
  <c r="BE238"/>
  <c r="BE322"/>
  <c r="BE329"/>
  <c r="BE353"/>
  <c r="BE374"/>
  <c r="BE398"/>
  <c r="BE414"/>
  <c r="BE418"/>
  <c r="BE439"/>
  <c r="BE441"/>
  <c r="BE443"/>
  <c r="BE445"/>
  <c r="BE447"/>
  <c r="BE458"/>
  <c r="BE463"/>
  <c r="BE490"/>
  <c r="BE497"/>
  <c r="BE504"/>
  <c r="BE506"/>
  <c r="BE553"/>
  <c r="BE596"/>
  <c r="BE613"/>
  <c r="BE652"/>
  <c r="BE703"/>
  <c r="BE746"/>
  <c r="F92"/>
  <c r="BE133"/>
  <c r="BE161"/>
  <c r="BE202"/>
  <c r="BE213"/>
  <c r="BE236"/>
  <c r="BE269"/>
  <c r="BE273"/>
  <c r="BE286"/>
  <c r="BE339"/>
  <c r="BE348"/>
  <c r="BE393"/>
  <c r="BE590"/>
  <c r="BE592"/>
  <c r="BE594"/>
  <c r="BE620"/>
  <c r="BE625"/>
  <c r="BE630"/>
  <c r="BE644"/>
  <c r="BE697"/>
  <c r="BE720"/>
  <c r="BE800"/>
  <c r="BE138"/>
  <c r="BE140"/>
  <c r="BE188"/>
  <c r="BE299"/>
  <c r="BE317"/>
  <c r="BE334"/>
  <c r="BE360"/>
  <c r="BE369"/>
  <c r="BE389"/>
  <c r="BE407"/>
  <c r="BE429"/>
  <c r="BE431"/>
  <c r="BE508"/>
  <c r="BE601"/>
  <c r="BE807"/>
  <c r="BE817"/>
  <c r="BE832"/>
  <c r="F35"/>
  <c i="1" r="BB95"/>
  <c r="BB94"/>
  <c r="AX94"/>
  <c i="2" r="F37"/>
  <c i="1" r="BD95"/>
  <c r="BD94"/>
  <c r="W33"/>
  <c i="2" r="J34"/>
  <c i="1" r="AW95"/>
  <c i="2" r="F34"/>
  <c i="1" r="BA95"/>
  <c r="BA94"/>
  <c r="W30"/>
  <c i="2" r="F36"/>
  <c i="1" r="BC95"/>
  <c r="BC94"/>
  <c r="AY94"/>
  <c i="2" l="1" r="R131"/>
  <c r="R130"/>
  <c r="T131"/>
  <c r="T130"/>
  <c r="P131"/>
  <c r="P130"/>
  <c i="1" r="AU95"/>
  <c i="2" r="BK131"/>
  <c r="J131"/>
  <c r="J97"/>
  <c r="J810"/>
  <c r="J107"/>
  <c r="BK824"/>
  <c r="J824"/>
  <c r="J108"/>
  <c i="1" r="W32"/>
  <c r="AU94"/>
  <c r="AW94"/>
  <c r="AK30"/>
  <c i="2" r="J33"/>
  <c i="1" r="AV95"/>
  <c r="AT95"/>
  <c r="W31"/>
  <c i="2" r="F33"/>
  <c i="1" r="AZ95"/>
  <c r="AZ94"/>
  <c r="AV94"/>
  <c r="AK29"/>
  <c i="2" l="1" r="BK130"/>
  <c r="J130"/>
  <c r="J96"/>
  <c i="1" r="AT94"/>
  <c r="W29"/>
  <c i="2" l="1" r="J30"/>
  <c i="1" r="AG95"/>
  <c r="AG94"/>
  <c r="AK26"/>
  <c r="AK35"/>
  <c l="1" r="AN94"/>
  <c i="2" r="J39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<sst xmlns="http://schemas.openxmlformats.org/spreadsheetml/2006/main">
  <si>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</si>
  <si>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</si>
  <si>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</si>
  <si>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</si>
  <si>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</si>
  <si>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{f1f84304-dd92-46e0-a4bf-f6dd6874333f}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</si>
  <si>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</si>
  <si>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</si>
  <si>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</si>
  <si>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</si>
  <si>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</si>
  <si>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</si>
  <si>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</si>
  <si>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</si>
  <si>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19-2023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</si>
  <si>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</si>
  <si>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</si>
  <si>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Silnice III-34330 Ostřešany - Odvodnění pozemních komunikací_SO301 úsek 1</t>
  </si>
  <si>
    <t>KSO:</t>
  </si>
  <si>
    <t>CC-CZ:</t>
  </si>
  <si>
    <t>Místo:</t>
  </si>
  <si>
    <t xml:space="preserve"> </t>
  </si>
  <si>
    <t>Datum:</t>
  </si>
  <si>
    <t>26. 1. 2024</t>
  </si>
  <si>
    <t>Zadavatel:</t>
  </si>
  <si>
    <t>IČ:</t>
  </si>
  <si>
    <t>SÚS Pardubického kraje, Doubravice 98, Pardubice</t>
  </si>
  <si>
    <t>DIČ:</t>
  </si>
  <si>
    <t>Uchazeč:</t>
  </si>
  <si>
    <t>Vyplň údaj</t>
  </si>
  <si>
    <t>Projektant:</t>
  </si>
  <si>
    <t>Ing.Tomáš Klikar, Úprkova 22/40, Hradec Králové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</si>
  <si>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</si>
  <si>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</si>
  <si>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</si>
  <si>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</si>
  <si>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</si>
  <si>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</si>
  <si>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</si>
  <si>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</si>
  <si>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</si>
  <si>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</si>
  <si>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</si>
  <si>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</si>
  <si>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</si>
  <si>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</si>
  <si>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</si>
  <si>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</si>
  <si>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</si>
  <si>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</si>
  <si>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</si>
  <si>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</si>
  <si>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</si>
  <si>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</si>
  <si>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</si>
  <si>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</si>
  <si>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</si>
  <si>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</si>
  <si>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</si>
  <si>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</si>
  <si>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</si>
  <si>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</si>
  <si>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</si>
  <si>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</si>
  <si>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</si>
  <si>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</si>
  <si>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</si>
  <si>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</si>
  <si>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</si>
  <si>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</si>
  <si>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</si>
  <si>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</si>
  <si>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</si>
  <si>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</si>
  <si>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</si>
  <si>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</si>
  <si>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</si>
  <si>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</si>
  <si>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</si>
  <si>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</si>
  <si>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301</t>
  </si>
  <si>
    <t>Dešťová kanaliza...</t>
  </si>
  <si>
    <t>STA</t>
  </si>
  <si>
    <t>1</t>
  </si>
  <si>
    <t>{15e5e27b-4bf9-4c5e-85ac-3856a260ca7f}</t>
  </si>
  <si>
    <t>2</t>
  </si>
  <si>
    <t>KRYCÍ LIST SOUPISU PRACÍ</t>
  </si>
  <si>
    <t>Objekt:</t>
  </si>
  <si>
    <t>SO 301 - Dešťová kanaliza...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</si>
  <si>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</si>
  <si>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</si>
  <si>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</si>
  <si>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</si>
  <si>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</si>
  <si>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</si>
  <si>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</si>
  <si>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</si>
  <si>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</si>
  <si>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</si>
  <si>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</si>
  <si>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</si>
  <si>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</si>
  <si>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</si>
  <si>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</si>
  <si>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</si>
  <si>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</si>
  <si>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</si>
  <si>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</si>
  <si>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</si>
  <si>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</si>
  <si>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</si>
  <si>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</si>
  <si>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</si>
  <si>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</si>
  <si>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</si>
  <si>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</si>
  <si>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</si>
  <si>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</si>
  <si>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</si>
  <si>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</si>
  <si>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</si>
  <si>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</si>
  <si>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</si>
  <si>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</si>
  <si>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</si>
  <si>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</si>
  <si>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115101201</t>
  </si>
  <si>
    <t>Čerpání vody na dopravní výšku do 10 m průměrný přítok do 500 l/min</t>
  </si>
  <si>
    <t>hod</t>
  </si>
  <si>
    <t>CS ÚRS 2023 01</t>
  </si>
  <si>
    <t>4</t>
  </si>
  <si>
    <t>PP</t>
  </si>
  <si>
    <t>Čerpání vody na dopravní výšku do 10 m s uvažovaným průměrným přítokem do 500 l/min</t>
  </si>
  <si>
    <t>VV</t>
  </si>
  <si>
    <t>28 dní á 10 hod</t>
  </si>
  <si>
    <t>28*10</t>
  </si>
  <si>
    <t>Součet</t>
  </si>
  <si>
    <t>115101301</t>
  </si>
  <si>
    <t>Pohotovost čerpací soupravy pro dopravní výšku do 10 m přítok do 500 l/min</t>
  </si>
  <si>
    <t>den</t>
  </si>
  <si>
    <t>Pohotovost záložní čerpací soupravy pro dopravní výšku do 10 m s uvažovaným průměrným přítokem do 500 l/min</t>
  </si>
  <si>
    <t>3</t>
  </si>
  <si>
    <t>119001405</t>
  </si>
  <si>
    <t>Dočasné zajištění potrubí z PE DN do 200 mm</t>
  </si>
  <si>
    <t>m</t>
  </si>
  <si>
    <t>6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</si>
  <si>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</si>
  <si>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propoj 301-2</t>
  </si>
  <si>
    <t>1*1,3</t>
  </si>
  <si>
    <t>119001421</t>
  </si>
  <si>
    <t>Dočasné zajištění kabelů a kabelových tratí ze 3 volně ložených kabelů</t>
  </si>
  <si>
    <t>8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</si>
  <si>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</si>
  <si>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Propoj 301-1</t>
  </si>
  <si>
    <t>5</t>
  </si>
  <si>
    <t>121112003</t>
  </si>
  <si>
    <t>Sejmutí ornice tl vrstvy do 200 mm ručně</t>
  </si>
  <si>
    <t>m2</t>
  </si>
  <si>
    <t>10</t>
  </si>
  <si>
    <t>Sejmutí ornice ručně při souvislé ploše, tl. vrstvy do 200 mm</t>
  </si>
  <si>
    <t>tl.200 mm - přesun do 50 m</t>
  </si>
  <si>
    <t>2,3*(2*0,85+0,6)+1,8*0,5+2*1,2*0,45</t>
  </si>
  <si>
    <t>122211101</t>
  </si>
  <si>
    <t>Odkopávky a prokopávky v hornině třídy těžitelnosti I, skupiny 3 ručně</t>
  </si>
  <si>
    <t>m3</t>
  </si>
  <si>
    <t>Odkopávky a prokopávky ručně zapažené i nezapažené v hornině třídy těžitelnosti I skupiny 3</t>
  </si>
  <si>
    <t>horská vpust - hloubení pro opevnění</t>
  </si>
  <si>
    <t>(2*(2*0,85+0,6)+1,8*0,5+2*1,2*0,45)*0,15</t>
  </si>
  <si>
    <t>(2*0,85+0,6)*0,3*0,3</t>
  </si>
  <si>
    <t>7</t>
  </si>
  <si>
    <t>132251253</t>
  </si>
  <si>
    <t>Hloubení rýh nezapažených š do 2000 mm v hornině třídy těžitelnosti I skupiny 3 objem do 100 m3 strojně</t>
  </si>
  <si>
    <t>14</t>
  </si>
  <si>
    <t>Hloubení nezapažených rýh šířky přes 800 do 2 000 mm strojně s urovnáním dna do předepsaného profilu a spádu v hornině třídy těžitelnosti I skupiny 3 přes 50 do 100 m3</t>
  </si>
  <si>
    <t>Úsek 1 ( v komunikaci ) - výkres č.D.1.3.8 Podélný profil dešťové kanalizace 301-1</t>
  </si>
  <si>
    <t xml:space="preserve">potrubí PP DN300 - 15,0 m´ </t>
  </si>
  <si>
    <t>průměrná hloubka včetně povrchů = 1,50 m + 0,10 m pro drenáž DN80 + lože = 1,60 m</t>
  </si>
  <si>
    <t>hloubka výkopu od pláně = 1,60-0,50 = 1,10 m</t>
  </si>
  <si>
    <t>15,0*1,1*1,10</t>
  </si>
  <si>
    <t>Propoje - výkres č.D.1.3.7 Podélný profil propoje 301-1 a 301-2</t>
  </si>
  <si>
    <t>Propoj 301-1 ( v komunikaci ) - PP400 - 2,50 m´</t>
  </si>
  <si>
    <t>hloubka výkopu od pláně = 2,10-0,50 = 1,60 m</t>
  </si>
  <si>
    <t>2,5*1,30*1,60</t>
  </si>
  <si>
    <t>Propoj 301-2 ( v chodníku ) - PP400 - 4,40 m´</t>
  </si>
  <si>
    <t>hloubka výkopu od pláně = 1,20-0,30 = 0,90 m</t>
  </si>
  <si>
    <t>4,40*1,30*0,90</t>
  </si>
  <si>
    <t>prohloubení pro šachty:</t>
  </si>
  <si>
    <t>Š301-4</t>
  </si>
  <si>
    <t>2,0*2,0*(1,15-0,5+0,1)</t>
  </si>
  <si>
    <t>Š301-3</t>
  </si>
  <si>
    <t>2,0*2,0*0,6</t>
  </si>
  <si>
    <t>odpočet stávajícího betonového potrubí:</t>
  </si>
  <si>
    <t>DN250 - 1,0 m´</t>
  </si>
  <si>
    <t>-3,14*0,125*0,125*1</t>
  </si>
  <si>
    <t>DN300 - 23,0 m´</t>
  </si>
  <si>
    <t>-3,14*0,15*0,15*23,0</t>
  </si>
  <si>
    <t>DN400 - 6,50 m´</t>
  </si>
  <si>
    <t>-3,14*0,2*0,2*6,50</t>
  </si>
  <si>
    <t>133254101</t>
  </si>
  <si>
    <t>Hloubení šachet zapažených v hornině třídy těžitelnosti I skupiny 3 objem do 20 m3</t>
  </si>
  <si>
    <t>16</t>
  </si>
  <si>
    <t>Hloubení zapažených šachet strojně v hornině třídy těžitelnosti I skupiny 3 do 20 m3</t>
  </si>
  <si>
    <t>Š301-1</t>
  </si>
  <si>
    <t>2*2*(2-0,5)</t>
  </si>
  <si>
    <t>Š301-2</t>
  </si>
  <si>
    <t>2*2*(1,95-0,5)</t>
  </si>
  <si>
    <t>9</t>
  </si>
  <si>
    <t>139001101</t>
  </si>
  <si>
    <t>Příplatek za ztížení vykopávky v blízkosti podzemního vedení</t>
  </si>
  <si>
    <t>18</t>
  </si>
  <si>
    <t>Příplatek k cenám hloubených vykopávek za ztížení vykopávky v blízkosti podzemního vedení nebo výbušnin pro jakoukoliv třídu horniny</t>
  </si>
  <si>
    <t>1*1,3*0,9</t>
  </si>
  <si>
    <t>1*1,3*1,60</t>
  </si>
  <si>
    <t>151101101</t>
  </si>
  <si>
    <t>Zřízení příložného pažení a rozepření stěn rýh hl do 2 m</t>
  </si>
  <si>
    <t>20</t>
  </si>
  <si>
    <t>Zřízení pažení a rozepření stěn rýh pro podzemní vedení příložné pro jakoukoliv mezerovitost, hloubky do 2 m</t>
  </si>
  <si>
    <t>2,5*1,60*2</t>
  </si>
  <si>
    <t>2*4*(2-0,5)</t>
  </si>
  <si>
    <t>2*4*(1,95-0,5)</t>
  </si>
  <si>
    <t>11</t>
  </si>
  <si>
    <t>151101111</t>
  </si>
  <si>
    <t>Odstranění příložného pažení a rozepření stěn rýh hl do 2 m</t>
  </si>
  <si>
    <t>22</t>
  </si>
  <si>
    <t>Odstranění pažení a rozepření stěn rýh pro podzemní vedení s uložením materiálu na vzdálenost do 3 m od kraje výkopu příložné, hloubky do 2 m</t>
  </si>
  <si>
    <t>162211311</t>
  </si>
  <si>
    <t>Vodorovné přemístění výkopku z horniny třídy těžitelnosti I skupiny 1 až 3 stavebním kolečkem do 10 m</t>
  </si>
  <si>
    <t>24</t>
  </si>
  <si>
    <t>Vodorovné přemístění výkopku nebo sypaniny stavebním kolečkem s vyprázdněním kolečka na hromady nebo do dopravního prostředku na vzdálenost do 10 m z horniny třídy těžitelnosti I, skupiny 1 až 3</t>
  </si>
  <si>
    <t>ornice</t>
  </si>
  <si>
    <t>7,27*0,2</t>
  </si>
  <si>
    <t>13</t>
  </si>
  <si>
    <t>162211319</t>
  </si>
  <si>
    <t>Příplatek k vodorovnému přemístění výkopku z horniny třídy těžitelnosti I skupiny 1 až 3 stavebním kolečkem za každých dalších 10 m</t>
  </si>
  <si>
    <t>26</t>
  </si>
  <si>
    <t>Vodorovné přemístění výkopku nebo sypaniny stavebním kolečkem s vyprázdněním kolečka na hromady nebo do dopravního prostředku na vzdálenost do 10 m Příplatek za každých dalších 10 m k ceně -1311</t>
  </si>
  <si>
    <t>1,454*4 "Přepočtené koeficientem množství</t>
  </si>
  <si>
    <t>162751115</t>
  </si>
  <si>
    <t>Vodorovné přemístění přes 7 000 do 8000 m výkopku/sypaniny z horniny třídy těžitelnosti I skupiny 1 až 3</t>
  </si>
  <si>
    <t>28</t>
  </si>
  <si>
    <t>Vodorovné přemístění výkopku nebo sypaniny po suchu na obvyklém dopravním prostředku, bez naložení výkopku, avšak se složením bez rozhrnutí z horniny třídy těžitelnosti I skupiny 1 až 3 na vzdálenost přes 7 000 do 8 000 m</t>
  </si>
  <si>
    <t>odvoz 100% vytěženého výkopku na skládku s poplatkem</t>
  </si>
  <si>
    <t>odkopávky</t>
  </si>
  <si>
    <t>1,194</t>
  </si>
  <si>
    <t>rýhy</t>
  </si>
  <si>
    <t>31,408</t>
  </si>
  <si>
    <t>šachty</t>
  </si>
  <si>
    <t>11,80</t>
  </si>
  <si>
    <t>15</t>
  </si>
  <si>
    <t>17120123R</t>
  </si>
  <si>
    <t>Poplatek za uložení zeminy a kamení na recyklační skládce (skládkovné) kód odpadu 17 05 04</t>
  </si>
  <si>
    <t>t</t>
  </si>
  <si>
    <t>30</t>
  </si>
  <si>
    <t>Poplatek za uložení stavebního odpadu na recyklační skládce (skládkovné) zeminy a kamení zatříděného do Katalogu odpadů pod kódem 17 05 04</t>
  </si>
  <si>
    <t>44,402*1,6 "Přepočtené koeficientem množství</t>
  </si>
  <si>
    <t>171251201</t>
  </si>
  <si>
    <t>Uložení sypaniny na skládky nebo meziskládky</t>
  </si>
  <si>
    <t>32</t>
  </si>
  <si>
    <t>Uložení sypaniny na skládky nebo meziskládky bez hutnění s upravením uložené sypaniny do předepsaného tvaru</t>
  </si>
  <si>
    <t>17</t>
  </si>
  <si>
    <t>174151101</t>
  </si>
  <si>
    <t>Zásyp jam, šachet rýh nebo kolem objektů sypaninou se zhutněním</t>
  </si>
  <si>
    <t>34</t>
  </si>
  <si>
    <t>Zásyp sypaninou z jakékoliv horniny strojně s uložením výkopku ve vrstvách se zhutněním jam, šachet, rýh nebo kolem objektů v těchto vykopávkách</t>
  </si>
  <si>
    <t>celkem vytěženo</t>
  </si>
  <si>
    <t>Mezisoučet</t>
  </si>
  <si>
    <t>odpočet:</t>
  </si>
  <si>
    <t>obsyp potrubí</t>
  </si>
  <si>
    <t>-12,175</t>
  </si>
  <si>
    <t>drenážní štěrk tl.100 mm</t>
  </si>
  <si>
    <t>-2,547</t>
  </si>
  <si>
    <t>podsyp potrubí</t>
  </si>
  <si>
    <t>DN400 - Propoj 301-1</t>
  </si>
  <si>
    <t>-2,5*1,3*0,1</t>
  </si>
  <si>
    <t>podsyp betonových šachet tl.100 mm -2x</t>
  </si>
  <si>
    <t>-2*2*0,1*2</t>
  </si>
  <si>
    <t>podsyp plastových kanalizačních šachet</t>
  </si>
  <si>
    <t>-0,8*0,8*0,1*4-1,0*1,0*0,1*3</t>
  </si>
  <si>
    <t>podkladní betonové desky tl.100 mm, 150 mm</t>
  </si>
  <si>
    <t>-3,251</t>
  </si>
  <si>
    <t>obetonování potrubí a šachet obrubníkových</t>
  </si>
  <si>
    <t>-11,177</t>
  </si>
  <si>
    <t>šachty betonové DN1000 mm</t>
  </si>
  <si>
    <t>-3,14*0,62*0,62*(1,5+1,45+0,75+1,18+0,6)</t>
  </si>
  <si>
    <t>šachty plastové DN400 průměrné hloubky 1,30 m</t>
  </si>
  <si>
    <t>-3,14*0,2*0,2*1,3*6</t>
  </si>
  <si>
    <t>šachta plastová DN600 hloubky 1,10 m</t>
  </si>
  <si>
    <t>-3,14*0,3*0,3*1,10</t>
  </si>
  <si>
    <t>M</t>
  </si>
  <si>
    <t>58337303</t>
  </si>
  <si>
    <t>štěrkopísek frakce 0/8</t>
  </si>
  <si>
    <t>36</t>
  </si>
  <si>
    <t>4,472*1,85 "Přepočtené koeficientem množství</t>
  </si>
  <si>
    <t>19</t>
  </si>
  <si>
    <t>175151101</t>
  </si>
  <si>
    <t>Obsypání potrubí strojně sypaninou bez prohození, uloženou do 3 m</t>
  </si>
  <si>
    <t>38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</si>
  <si>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</si>
  <si>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propoj 301-1</t>
  </si>
  <si>
    <t>PPDN400 - 2,50 m´</t>
  </si>
  <si>
    <t>2,5*1,3*(0,4+0,3)</t>
  </si>
  <si>
    <t xml:space="preserve">dešťová kanalizace 301-1 </t>
  </si>
  <si>
    <t>PPDN300 - 15,0 m´</t>
  </si>
  <si>
    <t>15,0*1,1*(0,3+0,3)</t>
  </si>
  <si>
    <t>odpočet potrubí:</t>
  </si>
  <si>
    <t>-3,14*0,2*0,2*2,5</t>
  </si>
  <si>
    <t>-3,14*0,15*0,15*15,0</t>
  </si>
  <si>
    <t>58331351</t>
  </si>
  <si>
    <t>kamenivo těžené drobné frakce 0/4</t>
  </si>
  <si>
    <t>40</t>
  </si>
  <si>
    <t>10,801*2 "Přepočtené koeficientem množství</t>
  </si>
  <si>
    <t>181912112</t>
  </si>
  <si>
    <t>Úprava pláně v hornině třídy těžitelnosti I skupiny 3 se zhutněním ručně</t>
  </si>
  <si>
    <t>42</t>
  </si>
  <si>
    <t>Úprava pláně vyrovnáním výškových rozdílů ručně v hornině třídy těžitelnosti I skupiny 3 se zhutněním</t>
  </si>
  <si>
    <t>dlažba z LK</t>
  </si>
  <si>
    <t>6,58</t>
  </si>
  <si>
    <t>rýha</t>
  </si>
  <si>
    <t>(2,5+4,4)*1,3</t>
  </si>
  <si>
    <t>60,5*1,1</t>
  </si>
  <si>
    <t>Zakládání</t>
  </si>
  <si>
    <t>211531111</t>
  </si>
  <si>
    <t>Výplň odvodňovacích žeber nebo trativodů kamenivem hrubým drceným frakce 16 až 63 mm</t>
  </si>
  <si>
    <t>44</t>
  </si>
  <si>
    <t>Výplň kamenivem do rýh odvodňovacích žeber nebo trativodů bez zhutnění, s úpravou povrchu výplně kamenivem hrubým drceným frakce 16 až 63 mm</t>
  </si>
  <si>
    <t>jedná se o podmínečně čerpatelnou položku dle skutečného stavu</t>
  </si>
  <si>
    <t>tl.100 mm</t>
  </si>
  <si>
    <t>15,0*1,1*0,1</t>
  </si>
  <si>
    <t>(2,50+4,40)*1,3*0,1</t>
  </si>
  <si>
    <t>23</t>
  </si>
  <si>
    <t>211971110</t>
  </si>
  <si>
    <t>Zřízení opláštění žeber nebo trativodů geotextilií v rýze nebo zářezu sklonu do 1:2</t>
  </si>
  <si>
    <t>46</t>
  </si>
  <si>
    <t>Zřízení opláštění výplně z geotextilie odvodňovacích žeber nebo trativodů v rýze nebo zářezu se stěnami šikmými o sklonu do 1:2</t>
  </si>
  <si>
    <t>separační geotextilie na štěrkové drenážní vrstvě</t>
  </si>
  <si>
    <t>(2,5+4,40)*1,3</t>
  </si>
  <si>
    <t>15,0*1,1</t>
  </si>
  <si>
    <t>69311081</t>
  </si>
  <si>
    <t>geotextilie netkaná separační, ochranná, filtrační, drenážní PES 300g/m2</t>
  </si>
  <si>
    <t>48</t>
  </si>
  <si>
    <t>25,47*1,1845 "Přepočtené koeficientem množství</t>
  </si>
  <si>
    <t>25</t>
  </si>
  <si>
    <t>212755213</t>
  </si>
  <si>
    <t>Trativody z drenážních trubek plastových flexibilních D 80 mm bez lože</t>
  </si>
  <si>
    <t>50</t>
  </si>
  <si>
    <t>Trativody bez lože z drenážních trubek plastových flexibilních D 80 mm</t>
  </si>
  <si>
    <t>15,0+2,5+4,4</t>
  </si>
  <si>
    <t>274214111</t>
  </si>
  <si>
    <t>Základové pasy z lomového kamene objemu do 3 m3</t>
  </si>
  <si>
    <t>52</t>
  </si>
  <si>
    <t>Základové konstrukce z lomového kamene upraveného, nelícovaného pasy na maltu MC 10, objemu do 3 m3</t>
  </si>
  <si>
    <t>horská vpust - opevnění</t>
  </si>
  <si>
    <t>uzávěrový pás z lomového kamene na štět do betonu hl.500 mm</t>
  </si>
  <si>
    <t>(2*0,85+0,6)*0,3*0,5</t>
  </si>
  <si>
    <t>Svislé a kompletní konstrukce</t>
  </si>
  <si>
    <t>27</t>
  </si>
  <si>
    <t>359901111</t>
  </si>
  <si>
    <t>Vyčištění stok</t>
  </si>
  <si>
    <t>54</t>
  </si>
  <si>
    <t>Vyčištění stok jakékoliv výšky</t>
  </si>
  <si>
    <t>klenbový propustek</t>
  </si>
  <si>
    <t>2,4+5,5</t>
  </si>
  <si>
    <t>359901211</t>
  </si>
  <si>
    <t>Monitoring stoky jakékoli výšky na nové kanalizaci</t>
  </si>
  <si>
    <t>56</t>
  </si>
  <si>
    <t>Monitoring stok (kamerový systém) jakékoli výšky nová kanalizace</t>
  </si>
  <si>
    <t>Vodorovné konstrukce</t>
  </si>
  <si>
    <t>29</t>
  </si>
  <si>
    <t>451311111</t>
  </si>
  <si>
    <t>Podklad pod dlažbu z betonu prostého C 20/25 tl do 100 mm</t>
  </si>
  <si>
    <t>58</t>
  </si>
  <si>
    <t>Podklad pod dlažbu z betonu prostého bez zvýšených nároků na prostředí tř. C 20/25 tl. do 100 mm</t>
  </si>
  <si>
    <t>15,0*1,1*0,15</t>
  </si>
  <si>
    <t>451572111</t>
  </si>
  <si>
    <t>Lože pod potrubí otevřený výkop z kameniva drobného těženého</t>
  </si>
  <si>
    <t>60</t>
  </si>
  <si>
    <t>Lože pod potrubí, stoky a drobné objekty v otevřeném výkopu z kameniva drobného těženého 0 až 4 mm</t>
  </si>
  <si>
    <t>2,5*1,3*0,1</t>
  </si>
  <si>
    <t>31</t>
  </si>
  <si>
    <t>451573111</t>
  </si>
  <si>
    <t>Lože pod potrubí otevřený výkop ze štěrkopísku</t>
  </si>
  <si>
    <t>62</t>
  </si>
  <si>
    <t>Lože pod potrubí, stoky a drobné objekty v otevřeném výkopu z písku a štěrkopísku do 63 mm</t>
  </si>
  <si>
    <t>2*2*0,1*2</t>
  </si>
  <si>
    <t>452112112</t>
  </si>
  <si>
    <t>Osazení betonových prstenců nebo rámů v do 100 mm</t>
  </si>
  <si>
    <t>kus</t>
  </si>
  <si>
    <t>64</t>
  </si>
  <si>
    <t>Osazení betonových dílců prstenců nebo rámů pod poklopy a mříže, výšky do 100 mm</t>
  </si>
  <si>
    <t>33</t>
  </si>
  <si>
    <t>59224176</t>
  </si>
  <si>
    <t>prstenec šachtový vyrovnávací betonový 625x120x80mm</t>
  </si>
  <si>
    <t>66</t>
  </si>
  <si>
    <t>452311141</t>
  </si>
  <si>
    <t>Podkladní desky z betonu prostého bez zvýšených nároků na prostředí tř. C 16/20 otevřený výkop</t>
  </si>
  <si>
    <t>68</t>
  </si>
  <si>
    <t>Podkladní a zajišťovací konstrukce z betonu prostého v otevřeném výkopu bez zvýšených nároků na prostředí desky pod potrubí, stoky a drobné objekty z betonu tř. C 16/20</t>
  </si>
  <si>
    <t>podkladní betonová deska tl.100 mm - 2 x pod prefa šachtové dno</t>
  </si>
  <si>
    <t>1,8*1,8*0,1*2</t>
  </si>
  <si>
    <t>podkladní betonová deska tl.100 mm - 2 x pod šachtou s obrubníkovou vpustí</t>
  </si>
  <si>
    <t>0,8*0,8*0,1*2</t>
  </si>
  <si>
    <t>podkladní betonová deska tl.150 mm - Dešťová kanalizace 301-1</t>
  </si>
  <si>
    <t>35</t>
  </si>
  <si>
    <t>452351101</t>
  </si>
  <si>
    <t>Bednění podkladních desek nebo bloků nebo sedlového lože otevřený výkop</t>
  </si>
  <si>
    <t>70</t>
  </si>
  <si>
    <t>Bednění podkladních a zajišťovacích konstrukcí v otevřeném výkopu desek nebo sedlových loží pod potrubí, stoky a drobné objekty</t>
  </si>
  <si>
    <t>1,8*4*0,1*2</t>
  </si>
  <si>
    <t>0,8*4*0,1*2</t>
  </si>
  <si>
    <t>465513227</t>
  </si>
  <si>
    <t>Dlažba z lomového kamene na cementovou maltu s vyspárováním tl 250 mm pro hráze</t>
  </si>
  <si>
    <t>72</t>
  </si>
  <si>
    <t>Dlažba z lomového kamene lomařsky upraveného na cementovou maltu, s vyspárováním cementovou maltou, tl. kamene 250 mm</t>
  </si>
  <si>
    <t>horská vpust - dlažba opevnění</t>
  </si>
  <si>
    <t>2*(2*0,85+0,6)+1,8*0,5+2*1,2*0,45</t>
  </si>
  <si>
    <t>Trubní vedení</t>
  </si>
  <si>
    <t>37</t>
  </si>
  <si>
    <t>810391811</t>
  </si>
  <si>
    <t>Bourání stávajícího potrubí z betonu DN přes 200 do 400</t>
  </si>
  <si>
    <t>74</t>
  </si>
  <si>
    <t>Bourání stávajícího potrubí z betonu v otevřeném výkopu DN přes 200 do 400</t>
  </si>
  <si>
    <t>potrubí DN250</t>
  </si>
  <si>
    <t>potrubí DN300</t>
  </si>
  <si>
    <t>23,0</t>
  </si>
  <si>
    <t>potrubí DN400</t>
  </si>
  <si>
    <t>6,5</t>
  </si>
  <si>
    <t>817374111</t>
  </si>
  <si>
    <t>Montáž betonových útesů s hrdlem DN 300</t>
  </si>
  <si>
    <t>76</t>
  </si>
  <si>
    <t>Montáž betonových útesů s hrdlem na potrubí betonovém a železobetonovém DN 300</t>
  </si>
  <si>
    <t>39</t>
  </si>
  <si>
    <t>59223021</t>
  </si>
  <si>
    <t>trouba betonová hrdlová DN 400</t>
  </si>
  <si>
    <t>78</t>
  </si>
  <si>
    <t>1 x 1,0m</t>
  </si>
  <si>
    <t>871360420</t>
  </si>
  <si>
    <t>Montáž kanalizačního potrubí korugovaného SN 12 z polypropylenu DN 250</t>
  </si>
  <si>
    <t>80</t>
  </si>
  <si>
    <t>Montáž kanalizačního potrubí z plastů z polypropylenu PP korugovaného nebo žebrovaného SN 12 DN 250</t>
  </si>
  <si>
    <t>napojení starého a nového potrubí</t>
  </si>
  <si>
    <t>41</t>
  </si>
  <si>
    <t>28617284</t>
  </si>
  <si>
    <t>trubka kanalizační PP korugovaná se zesílenou stěnou DN 250x6000mm SN12</t>
  </si>
  <si>
    <t>82</t>
  </si>
  <si>
    <t>1*1,015 "Přepočtené koeficientem množství</t>
  </si>
  <si>
    <t>871370420</t>
  </si>
  <si>
    <t>Montáž kanalizačního potrubí korugovaného SN 12 z polypropylenu DN 300</t>
  </si>
  <si>
    <t>84</t>
  </si>
  <si>
    <t>Montáž kanalizačního potrubí z plastů z polypropylenu PP korugovaného nebo žebrovaného SN 12 DN 300</t>
  </si>
  <si>
    <t>napojení starého a nového potrubí - 9 x 1,0 m</t>
  </si>
  <si>
    <t>9*1</t>
  </si>
  <si>
    <t>nová kanalizace Úsek 1</t>
  </si>
  <si>
    <t>15,0</t>
  </si>
  <si>
    <t>43</t>
  </si>
  <si>
    <t>28617285</t>
  </si>
  <si>
    <t>trubka kanalizační PP korugovaná se zesílenou stěnou DN 300x6000mm SN12</t>
  </si>
  <si>
    <t>86</t>
  </si>
  <si>
    <t>24*1,015 "Přepočtené koeficientem množství</t>
  </si>
  <si>
    <t>871390420</t>
  </si>
  <si>
    <t>Montáž kanalizačního potrubí korugovaného SN 12 z polypropylenu DN 400</t>
  </si>
  <si>
    <t>88</t>
  </si>
  <si>
    <t>Montáž kanalizačního potrubí z plastů z polypropylenu PP korugovaného nebo žebrovaného SN 12 DN 400</t>
  </si>
  <si>
    <t>2,50</t>
  </si>
  <si>
    <t>4,40</t>
  </si>
  <si>
    <t>45</t>
  </si>
  <si>
    <t>28617286</t>
  </si>
  <si>
    <t>trubka kanalizační PP korugovaná se zesílenou stěnou DN 400x6000mm SN12</t>
  </si>
  <si>
    <t>90</t>
  </si>
  <si>
    <t>6,9*1,015 "Přepočtené koeficientem množství</t>
  </si>
  <si>
    <t>877315211</t>
  </si>
  <si>
    <t>Montáž tvarovek z tvrdého PVC-systém KG nebo z polypropylenu-systém KG 2000 jednoosé DN 160</t>
  </si>
  <si>
    <t>92</t>
  </si>
  <si>
    <t>Montáž tvarovek na kanalizačním potrubí z trub z plastu z tvrdého PVC nebo z polypropylenu v otevřeném výkopu jednoosých DN 160</t>
  </si>
  <si>
    <t>47</t>
  </si>
  <si>
    <t>28617480</t>
  </si>
  <si>
    <t>vložka šachtová kanalizace PP korugované DN 160</t>
  </si>
  <si>
    <t>94</t>
  </si>
  <si>
    <t>28617338</t>
  </si>
  <si>
    <t>koleno kanalizace PP KG DN 160x45°</t>
  </si>
  <si>
    <t>96</t>
  </si>
  <si>
    <t>49</t>
  </si>
  <si>
    <t>877355211</t>
  </si>
  <si>
    <t>Montáž tvarovek z tvrdého PVC-systém KG nebo z polypropylenu-systém KG 2000 jednoosé DN 200</t>
  </si>
  <si>
    <t>98</t>
  </si>
  <si>
    <t>Montáž tvarovek na kanalizačním potrubí z trub z plastu z tvrdého PVC nebo z polypropylenu v otevřeném výkopu jednoosých DN 200</t>
  </si>
  <si>
    <t>28617339</t>
  </si>
  <si>
    <t>koleno kanalizace PP KG DN 200x45°</t>
  </si>
  <si>
    <t>100</t>
  </si>
  <si>
    <t>51</t>
  </si>
  <si>
    <t>877365211</t>
  </si>
  <si>
    <t>Montáž tvarovek z tvrdého PVC-systém KG nebo z polypropylenu-systém KG 2000 jednoosé DN 250</t>
  </si>
  <si>
    <t>102</t>
  </si>
  <si>
    <t>Montáž tvarovek na kanalizačním potrubí z trub z plastu z tvrdého PVC nebo z polypropylenu v otevřeném výkopu jednoosých DN 250</t>
  </si>
  <si>
    <t>28617340</t>
  </si>
  <si>
    <t>koleno kanalizace PP KG DN 250x45°</t>
  </si>
  <si>
    <t>104</t>
  </si>
  <si>
    <t>53</t>
  </si>
  <si>
    <t>877375211</t>
  </si>
  <si>
    <t>Montáž tvarovek z tvrdého PVC-systém KG nebo z polypropylenu-systém KG 2000 jednoosé DN 315</t>
  </si>
  <si>
    <t>106</t>
  </si>
  <si>
    <t>Montáž tvarovek na kanalizačním potrubí z trub z plastu z tvrdého PVC nebo z polypropylenu v otevřeném výkopu jednoosých DN 315</t>
  </si>
  <si>
    <t>28617341</t>
  </si>
  <si>
    <t>koleno kanalizace PP KG DN 300x45°</t>
  </si>
  <si>
    <t>108</t>
  </si>
  <si>
    <t>55</t>
  </si>
  <si>
    <t>877375231</t>
  </si>
  <si>
    <t>Montáž víčka z tvrdého PVC-systém KG DN 315</t>
  </si>
  <si>
    <t>110</t>
  </si>
  <si>
    <t>Montáž tvarovek na kanalizačním potrubí z trub z plastu z tvrdého PVC nebo z polypropylenu v otevřeném výkopu víček DN 315</t>
  </si>
  <si>
    <t>VŠ301-1 - zaslepení přítoku DN300</t>
  </si>
  <si>
    <t>28614784</t>
  </si>
  <si>
    <t>zátka kanalizace plastové PP SN12 315mm</t>
  </si>
  <si>
    <t>112</t>
  </si>
  <si>
    <t>57</t>
  </si>
  <si>
    <t>877395211</t>
  </si>
  <si>
    <t>Montáž tvarovek z tvrdého PVC-systém KG nebo z polypropylenu-systém KG 2000 jednoosé DN 400</t>
  </si>
  <si>
    <t>114</t>
  </si>
  <si>
    <t>Montáž tvarovek na kanalizačním potrubí z trub z plastu z tvrdého PVC nebo z polypropylenu v otevřeném výkopu jednoosých DN 400</t>
  </si>
  <si>
    <t>28617484</t>
  </si>
  <si>
    <t>vložka šachtová kanalizace PP korugované DN 400</t>
  </si>
  <si>
    <t>116</t>
  </si>
  <si>
    <t>59</t>
  </si>
  <si>
    <t>890111852</t>
  </si>
  <si>
    <t>Bourání šachet ze zdiva cihelného strojně obestavěného prostoru do 1,5 m3</t>
  </si>
  <si>
    <t>118</t>
  </si>
  <si>
    <t>Bourání šachet a jímek strojně velikosti obestavěného prostoru do 1,5 m3 ze zdiva cihelného</t>
  </si>
  <si>
    <t>zděná šachta 0,80x0,80 h=1,10 m - 3 ks</t>
  </si>
  <si>
    <t>0,8*0,8*1,1*3</t>
  </si>
  <si>
    <t>890451851</t>
  </si>
  <si>
    <t>Bourání šachet z prefabrikovaných skruží strojně obestavěného prostoru přes 3 do 5 m3</t>
  </si>
  <si>
    <t>120</t>
  </si>
  <si>
    <t>Bourání šachet a jímek strojně velikosti obestavěného prostoru přes 3 do 5 m3 z prefabrikovaných skruží</t>
  </si>
  <si>
    <t>šachta D1000 mm, h=2,0 m</t>
  </si>
  <si>
    <t>3,14*1*2</t>
  </si>
  <si>
    <t>61</t>
  </si>
  <si>
    <t>892372121</t>
  </si>
  <si>
    <t>Tlaková zkouška vzduchem potrubí DN 300 těsnícím vakem ucpávkovým</t>
  </si>
  <si>
    <t>úsek</t>
  </si>
  <si>
    <t>122</t>
  </si>
  <si>
    <t>Tlakové zkoušky vzduchem těsnícími vaky ucpávkovými DN 300</t>
  </si>
  <si>
    <t>892392121</t>
  </si>
  <si>
    <t>Tlaková zkouška vzduchem potrubí DN 400 těsnícím vakem ucpávkovým</t>
  </si>
  <si>
    <t>124</t>
  </si>
  <si>
    <t>Tlakové zkoušky vzduchem těsnícími vaky ucpávkovými DN 400</t>
  </si>
  <si>
    <t>1+1</t>
  </si>
  <si>
    <t>63</t>
  </si>
  <si>
    <t>892492121</t>
  </si>
  <si>
    <t>Tlaková zkouška vzduchem potrubí DN 1000 těsnícím vakem ucpávkovým</t>
  </si>
  <si>
    <t>126</t>
  </si>
  <si>
    <t>Tlakové zkoušky vzduchem těsnícími vaky ucpávkovými DN 1000</t>
  </si>
  <si>
    <t>894201161</t>
  </si>
  <si>
    <t>Dno šachet tl nad 200 mm z prostého betonu se zvýšenými nároky na prostředí tř. C 30/37</t>
  </si>
  <si>
    <t>128</t>
  </si>
  <si>
    <t>Ostatní konstrukce na trubním vedení z prostého betonu dno šachet tloušťky přes 200 mm z betonu se zvýšenými nároky na prostředí tř. C 30/37</t>
  </si>
  <si>
    <t>beton tř.C30/37 XC3, XA1, XF4</t>
  </si>
  <si>
    <t>dobetonávka kynety</t>
  </si>
  <si>
    <t>1,2*2*0,2+1,8*5,5*0,2</t>
  </si>
  <si>
    <t>65</t>
  </si>
  <si>
    <t>894201193</t>
  </si>
  <si>
    <t>Příplatek za tloušťku dna šachet do 200 mm</t>
  </si>
  <si>
    <t>130</t>
  </si>
  <si>
    <t>Ostatní konstrukce na trubním vedení z prostého betonu dno šachet tloušťky přes 200 mm Příplatek k ceně za tloušťku dna do 200 mm</t>
  </si>
  <si>
    <t>beton tř.C30/37 XC3</t>
  </si>
  <si>
    <t>894411311</t>
  </si>
  <si>
    <t>Osazení betonových nebo železobetonových dílců pro šachty skruží rovných</t>
  </si>
  <si>
    <t>132</t>
  </si>
  <si>
    <t>Š301-1 = spadišťová šachta</t>
  </si>
  <si>
    <t>67</t>
  </si>
  <si>
    <t>59224162</t>
  </si>
  <si>
    <t>skruž kanalizační s ocelovými stupadly 100x100x12cm</t>
  </si>
  <si>
    <t>134</t>
  </si>
  <si>
    <t>894414111</t>
  </si>
  <si>
    <t>Osazení betonových nebo železobetonových dílců pro šachty skruží základových (dno)</t>
  </si>
  <si>
    <t>136</t>
  </si>
  <si>
    <t>Š301-1, Š301-2</t>
  </si>
  <si>
    <t>69</t>
  </si>
  <si>
    <t>59224348</t>
  </si>
  <si>
    <t>těsnění elastomerové pro spojení šachetních dílů DN 1000</t>
  </si>
  <si>
    <t>138</t>
  </si>
  <si>
    <t>592243R1</t>
  </si>
  <si>
    <t>Š301-1 - dno betonové šachty kanalizační jednolité např.TBZ-Q.1 100/625 KOM tl.15 cm s čedičovou výstelkou</t>
  </si>
  <si>
    <t>140</t>
  </si>
  <si>
    <t>71</t>
  </si>
  <si>
    <t>3119703R</t>
  </si>
  <si>
    <t>Š301-1 - spojka pružná flex-seal DN 250 ( pro napojení spadišťové šachty na stávající betonové potrubí ) - dodávka + montáž</t>
  </si>
  <si>
    <t>142</t>
  </si>
  <si>
    <t>3119705R</t>
  </si>
  <si>
    <t>spojka pružná flex-seal DN 300 pro napojení starého a nového potrubí - dodávka + montáž</t>
  </si>
  <si>
    <t>144</t>
  </si>
  <si>
    <t>73</t>
  </si>
  <si>
    <t>592243R2</t>
  </si>
  <si>
    <t>Š301- 2 - dno betonové šachty kanalizační jednolité např.TBZ-Q.1 100/625 KOM tl.15 cm</t>
  </si>
  <si>
    <t>146</t>
  </si>
  <si>
    <t>894414211</t>
  </si>
  <si>
    <t>Osazení betonových nebo železobetonových dílců pro šachty desek zákrytových</t>
  </si>
  <si>
    <t>148</t>
  </si>
  <si>
    <t>75</t>
  </si>
  <si>
    <t>59224315</t>
  </si>
  <si>
    <t>deska betonová zákrytová pro kruhové šachty 100/62,5x16,5cm</t>
  </si>
  <si>
    <t>150</t>
  </si>
  <si>
    <t>59224434</t>
  </si>
  <si>
    <t>deska betonová zákrytová šachty DN 1500 kanalizační 180/62,5x16,5cm</t>
  </si>
  <si>
    <t>152</t>
  </si>
  <si>
    <t>77</t>
  </si>
  <si>
    <t>894608211</t>
  </si>
  <si>
    <t>Výztuž šachet ze svařovaných sítí typu Kari</t>
  </si>
  <si>
    <t>154</t>
  </si>
  <si>
    <t>KARI síť 100x100x8 mm</t>
  </si>
  <si>
    <t>dobetonávka kynety klenbového propustku</t>
  </si>
  <si>
    <t>(2*0,5+5,5*1)*0,008</t>
  </si>
  <si>
    <t>8948120R1</t>
  </si>
  <si>
    <t>Revizní a čistící šachta z PP šachtové dno DN 400/315 přímý tok</t>
  </si>
  <si>
    <t>156</t>
  </si>
  <si>
    <t>Revizní a čistící šachta z polypropylenu PP pro hladké trouby DN 400 šachtové dno (DN šachty / DN trubního vedení) DN 400/315 přímý tok</t>
  </si>
  <si>
    <t>položka zahrnuje i podsyp ze ŠP tl.100 mm ( 0,80x0,80x0,10 m )</t>
  </si>
  <si>
    <t>VŠ301-1 - výška šachty 1,10 m - vložená šachta s napojenou UV11,12, přítok zaslepen - v chodníku</t>
  </si>
  <si>
    <t>VŠ301-2 - výška šachty 1,40 m - vložená šachta s napojenou UV16 - v chodníku</t>
  </si>
  <si>
    <t>VŠ301-4 - výška šachty 1,20 m - napojení UV19 do dna - v chodníku</t>
  </si>
  <si>
    <t>Š301-4 - výška šachty 1,20 m - napojení UV19 do dna - zelený pás</t>
  </si>
  <si>
    <t>79</t>
  </si>
  <si>
    <t>8948120R2</t>
  </si>
  <si>
    <t>Revizní a čistící šachta z PP šachtové dno DN 400/315 přímý tok s OBRUBNÍKOVOU VPUSTÍ SELECTA MAXI profil T se selektivní mříží C250</t>
  </si>
  <si>
    <t>158</t>
  </si>
  <si>
    <t>Revizní a čistící šachta z polypropylenu PP pro hladké trouby DN 400 šachtové dno (DN šachty / DN trubního vedení) DN 400/315 přímý tok s OBRUBNÍKOVOU VPUSTÍ SELECTA MAXI profil T se selektivní mříží C250</t>
  </si>
  <si>
    <t>položka zahrnuje i podsyp ze ŠP tl.100 mm ( 1,0x1,0x0,10 m ) a betonový adaptér</t>
  </si>
  <si>
    <t>VŠ301-3 - výška šachty 1,50 m - pod obrubníkem s obrubníkovou UV17</t>
  </si>
  <si>
    <t>VŠ301-4 - výška šachty 1,15 m - pod obrubníkem , šachta s obrubníkovou UV</t>
  </si>
  <si>
    <t>894812032</t>
  </si>
  <si>
    <t>Revizní a čistící šachta z PP DN 400 šachtová roura korugovaná bez hrdla světlé hloubky 1500 mm</t>
  </si>
  <si>
    <t>160</t>
  </si>
  <si>
    <t>Revizní a čistící šachta z polypropylenu PP pro hladké trouby DN 400 roura šachtová korugovaná bez hrdla, světlé hloubky 1500 mm</t>
  </si>
  <si>
    <t>81</t>
  </si>
  <si>
    <t>894812041</t>
  </si>
  <si>
    <t>Příplatek k rourám revizní a čistící šachty z PP DN 400 za uříznutí šachtové roury</t>
  </si>
  <si>
    <t>162</t>
  </si>
  <si>
    <t>Revizní a čistící šachta z polypropylenu PP pro hladké trouby DN 400 roura šachtová korugovaná Příplatek k cenám 2031 - 2035 za uříznutí šachtové roury</t>
  </si>
  <si>
    <t>894812062</t>
  </si>
  <si>
    <t>Revizní a čistící šachta z PP DN 400 poklop litinový s betonovým rámem pro třídu zatížení B125</t>
  </si>
  <si>
    <t>164</t>
  </si>
  <si>
    <t>Revizní a čistící šachta z polypropylenu PP pro hladké trouby DN 400 poklop litinový (pro třídu zatížení) s betonovým rámem (B125)</t>
  </si>
  <si>
    <t>Š301-4 - výška šachtty 1,20 m - napojení UV19 do dna - zeleň</t>
  </si>
  <si>
    <t>83</t>
  </si>
  <si>
    <t>894812329</t>
  </si>
  <si>
    <t>Revizní a čistící šachta z PP typ DN 600/400 šachtové dno průtočné</t>
  </si>
  <si>
    <t>166</t>
  </si>
  <si>
    <t>Revizní a čistící šachta z polypropylenu PP pro hladké trouby DN 600 šachtové dno (DN šachty / DN trubního vedení) DN 600/400 průtočné</t>
  </si>
  <si>
    <t>položka zahrnuje i podsyp ze ŠP tl.100 mm ( 1,0x1,0x0,10 m )</t>
  </si>
  <si>
    <t>Š301-3 - výška šachty = 1,10 m</t>
  </si>
  <si>
    <t>hl.přítok BET DN400</t>
  </si>
  <si>
    <t xml:space="preserve">odtok PP DN400 </t>
  </si>
  <si>
    <t>vedl.přítok BET DN250</t>
  </si>
  <si>
    <t>894812331</t>
  </si>
  <si>
    <t>Revizní a čistící šachta z PP DN 600 šachtová roura korugovaná světlé hloubky 1000 mm</t>
  </si>
  <si>
    <t>168</t>
  </si>
  <si>
    <t>Revizní a čistící šachta z polypropylenu PP pro hladké trouby DN 600 roura šachtová korugovaná, světlé hloubky 1 000 mm</t>
  </si>
  <si>
    <t>85</t>
  </si>
  <si>
    <t>894812339</t>
  </si>
  <si>
    <t>Příplatek k rourám revizní a čistící šachty z PP DN 600 za uříznutí šachtové roury</t>
  </si>
  <si>
    <t>170</t>
  </si>
  <si>
    <t>Revizní a čistící šachta z polypropylenu PP pro hladké trouby DN 600 Příplatek k cenám 2331 - 2334 za uříznutí šachtové roury</t>
  </si>
  <si>
    <t>894812356</t>
  </si>
  <si>
    <t>Revizní a čistící šachta z PP DN 600 poklop litinový pro třídu zatížení B125 s betonovým prstencem</t>
  </si>
  <si>
    <t>172</t>
  </si>
  <si>
    <t>Revizní a čistící šachta z polypropylenu PP pro hladké trouby DN 600 poklop (mříž) litinový pro třídu zatížení B125 s betonovým prstencem</t>
  </si>
  <si>
    <t>87</t>
  </si>
  <si>
    <t>899103112</t>
  </si>
  <si>
    <t>Osazení poklopů litinových nebo ocelových včetně rámů pro třídu zatížení B125, C250</t>
  </si>
  <si>
    <t>174</t>
  </si>
  <si>
    <t>Osazení poklopů litinových a ocelových včetně rámů pro třídu zatížení B125, C250</t>
  </si>
  <si>
    <t>28661933</t>
  </si>
  <si>
    <t>poklop šachtový litinový DN 600 pro třídu zatížení B125</t>
  </si>
  <si>
    <t>176</t>
  </si>
  <si>
    <t>poklop litinový s odvětráním a pantem</t>
  </si>
  <si>
    <t>89</t>
  </si>
  <si>
    <t>899104112</t>
  </si>
  <si>
    <t>Osazení poklopů litinových nebo ocelových včetně rámů pro třídu zatížení D400, E600</t>
  </si>
  <si>
    <t>178</t>
  </si>
  <si>
    <t>Osazení poklopů litinových a ocelových včetně rámů pro třídu zatížení D400, E600</t>
  </si>
  <si>
    <t>KDM03</t>
  </si>
  <si>
    <t>Kanalizační poklop Standard - litinový, rám samonivelační, D 400 s odvětráním</t>
  </si>
  <si>
    <t>180</t>
  </si>
  <si>
    <t>91</t>
  </si>
  <si>
    <t>899104211</t>
  </si>
  <si>
    <t>Demontáž poklopů litinových nebo ocelových včetně rámů hmotnosti přes 150 kg</t>
  </si>
  <si>
    <t>182</t>
  </si>
  <si>
    <t>Demontáž poklopů litinových a ocelových včetně rámů, hmotnosti jednotlivě přes 150 Kg</t>
  </si>
  <si>
    <t>litinový poklop D625 ( u č.p.314 )</t>
  </si>
  <si>
    <t>899502411</t>
  </si>
  <si>
    <t>Stupadla do šachet ocelová PE povlak zapouštěcí kapsová s vysekáním otvoru v betonu</t>
  </si>
  <si>
    <t>184</t>
  </si>
  <si>
    <t>Stupadla do šachet a drobných objektů ocelová s PE povlakem zapouštěcí - kapsová s vysekáním otvoru v betonu</t>
  </si>
  <si>
    <t>93</t>
  </si>
  <si>
    <t>899623151</t>
  </si>
  <si>
    <t>Obetonování potrubí nebo zdiva stok betonem prostým tř. C 16/20 v otevřeném výkopu</t>
  </si>
  <si>
    <t>186</t>
  </si>
  <si>
    <t>Obetonování potrubí nebo zdiva stok betonem prostým v otevřeném výkopu, betonem tř. C 16/20</t>
  </si>
  <si>
    <t>suchá betonová směs tř.C16/20</t>
  </si>
  <si>
    <t xml:space="preserve">obetonování pružných mechanických spojek flex-seal  vč.vytvarování podkladního sedla</t>
  </si>
  <si>
    <t>15xnapojení</t>
  </si>
  <si>
    <t>15*0,5</t>
  </si>
  <si>
    <t>obetonování obrubníkových šachet tl.150 mm</t>
  </si>
  <si>
    <t>VŠ301-3 - DN400 výška 1,50 m</t>
  </si>
  <si>
    <t>3,14*0,35*0,35*1,5-3,14*0,2*0,2*1,5</t>
  </si>
  <si>
    <t>Š301-4 - DN400 výška 1,58 m</t>
  </si>
  <si>
    <t>3,14*0,35*0,35*1,58-3,14*0,2*0,2*1,58</t>
  </si>
  <si>
    <t>obetonování potrubí DN400 včetně podkladního betonu tl.100 mm - propoj 301-2 - 4,40 m´</t>
  </si>
  <si>
    <t>4,40*1,3*(0,4+0,2)-3,14*0,2*0,2*4,40</t>
  </si>
  <si>
    <t>899643111</t>
  </si>
  <si>
    <t>Bednění pro obetonování potrubí otevřený výkop</t>
  </si>
  <si>
    <t>188</t>
  </si>
  <si>
    <t>Bednění pro obetonování potrubí v otevřeném výkopu</t>
  </si>
  <si>
    <t>3,14*0,7*1,5</t>
  </si>
  <si>
    <t>3,14*0,7*1,58</t>
  </si>
  <si>
    <t>95</t>
  </si>
  <si>
    <t>899658211</t>
  </si>
  <si>
    <t>Výztuž pro obetonování potrubí ze svařovaných sítí typu Kari</t>
  </si>
  <si>
    <t>190</t>
  </si>
  <si>
    <t>výztuž podkladní desky obetonovaného potrubí ( výměra betonu desky zahrnuta v celkovém obetonování potrubí )</t>
  </si>
  <si>
    <t>KARI síť 150/150/6 mm</t>
  </si>
  <si>
    <t>4,4*1,3*0,003</t>
  </si>
  <si>
    <t>89980000R</t>
  </si>
  <si>
    <t>Napojení neidentifikovatelných přípojek "čerpání pouze se souhlasem TDI"!!! - dodávka + montáž</t>
  </si>
  <si>
    <t>kpl</t>
  </si>
  <si>
    <t>192</t>
  </si>
  <si>
    <t>položka zahrnuje:</t>
  </si>
  <si>
    <t>potrubí PVC-U DN150 SN16 - 5 m´</t>
  </si>
  <si>
    <t>odbočka 300/150 - 5 ks</t>
  </si>
  <si>
    <t>koleno PVC DN150-45°- 5 ks</t>
  </si>
  <si>
    <t>koleno PVC DN150-15°- 5 ks</t>
  </si>
  <si>
    <t>pružná spojka flex-seal DN150- 5 ks</t>
  </si>
  <si>
    <t>obetonovávka C16/20 0,5 m3 - 5x</t>
  </si>
  <si>
    <t>Ostatní konstrukce a práce, bourání</t>
  </si>
  <si>
    <t>97</t>
  </si>
  <si>
    <t>931994111</t>
  </si>
  <si>
    <t>Těsnění styčné spáry u prefa dílců bobtnajícím profilem</t>
  </si>
  <si>
    <t>194</t>
  </si>
  <si>
    <t>Těsnění spáry betonové konstrukce pásy, profily, tmely profilem, spáry styčné u prefa dílců bobtnajícím</t>
  </si>
  <si>
    <t>těsnění vyvrtaných otvorů ( prostupů ) ve stěnách betonových revizních šachet</t>
  </si>
  <si>
    <t>11 x napojení UV do stávající/nové kanalizace - vývrt DN150 - 11x</t>
  </si>
  <si>
    <t>11*3,14*0,15</t>
  </si>
  <si>
    <t>vyvrtání otvoru do skruže na místě</t>
  </si>
  <si>
    <t>boční přítok DN300</t>
  </si>
  <si>
    <t>1 x DN300</t>
  </si>
  <si>
    <t>1*3,14*0,3</t>
  </si>
  <si>
    <t>boční přítok DN400</t>
  </si>
  <si>
    <t>1 x DN400</t>
  </si>
  <si>
    <t>1*3,14*0,4</t>
  </si>
  <si>
    <t>935112211</t>
  </si>
  <si>
    <t>Osazení příkopového žlabu do betonu tl 100 mm z betonových tvárnic š 800 mm</t>
  </si>
  <si>
    <t>196</t>
  </si>
  <si>
    <t>Osazení betonového příkopového žlabu s vyplněním a zatřením spár cementovou maltou s ložem tl. 100 mm z betonu prostého z betonových příkopových tvárnic šířky přes 500 do 800 mm</t>
  </si>
  <si>
    <t>2+5,50</t>
  </si>
  <si>
    <t>99</t>
  </si>
  <si>
    <t>59227029</t>
  </si>
  <si>
    <t>žlabovka příkopová betonová 500x680x60mm</t>
  </si>
  <si>
    <t>198</t>
  </si>
  <si>
    <t>délka žlabovky = 500 mm</t>
  </si>
  <si>
    <t>7,50/0,5 = 15 ks</t>
  </si>
  <si>
    <t>7,50</t>
  </si>
  <si>
    <t>938902111</t>
  </si>
  <si>
    <t>Čištění příkopů komunikací příkopovým rypadlem objem nánosu do 0,15 m3/m</t>
  </si>
  <si>
    <t>200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</si>
  <si>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do 0,15 m3/m</t>
  </si>
  <si>
    <t>reprofilace příkopu</t>
  </si>
  <si>
    <t>10*(2*0,85+0,6) = 23 m2</t>
  </si>
  <si>
    <t>101</t>
  </si>
  <si>
    <t>938903113</t>
  </si>
  <si>
    <t>Vysekání spár hl do 70 mm ve zdivu z lomového kamene</t>
  </si>
  <si>
    <t>202</t>
  </si>
  <si>
    <t>Dokončovací práce na dosavadních konstrukcích vysekání spár s očištěním zdiva nebo dlažby, s naložením suti na dopravní prostředek nebo s odklizením na hromady do vzdálenosti 50 m při hloubce spáry do 70 mm ve zdivu z lomového kamene</t>
  </si>
  <si>
    <t>vysekání spár z kamenného zdiva v rozsahu 30% plochynna hloubku 40-70 mm</t>
  </si>
  <si>
    <t>(2+2+1,2)*2,1*0,3</t>
  </si>
  <si>
    <t>5,5*(1+1+2,65)*0,3</t>
  </si>
  <si>
    <t>952904121</t>
  </si>
  <si>
    <t>Čištění mostních objektů - ruční odstranění nánosů z otvorů v do 1,5 m</t>
  </si>
  <si>
    <t>204</t>
  </si>
  <si>
    <t>Čištění mostních objektů odstranění nánosů z otvorů ručně, světlé výšky otvoru do 1,5 m</t>
  </si>
  <si>
    <t>odstranění nánosů ručně ze stávající horské vpusti</t>
  </si>
  <si>
    <t>0,50</t>
  </si>
  <si>
    <t>103</t>
  </si>
  <si>
    <t>952904122</t>
  </si>
  <si>
    <t>Čištění mostních objektů - ruční odstranění nánosů z otvorů v přes 1,5 m</t>
  </si>
  <si>
    <t>206</t>
  </si>
  <si>
    <t>Čištění mostních objektů odstranění nánosů z otvorů ručně, světlé výšky otvoru přes 1,5 m</t>
  </si>
  <si>
    <t>odstranění nánosů ručně z klenbového propustku</t>
  </si>
  <si>
    <t>3,0</t>
  </si>
  <si>
    <t>962052210</t>
  </si>
  <si>
    <t>Bourání zdiva nadzákladového ze ŽB do 1 m3</t>
  </si>
  <si>
    <t>208</t>
  </si>
  <si>
    <t>Bourání zdiva železobetonového nadzákladového, objemu do 1 m3</t>
  </si>
  <si>
    <t>zákrytová deska 1800x1500x150 mm ( u č.p.314 )</t>
  </si>
  <si>
    <t>1,8*1,5*0,15</t>
  </si>
  <si>
    <t>105</t>
  </si>
  <si>
    <t>977151124</t>
  </si>
  <si>
    <t>Jádrové vrty diamantovými korunkami do stavebních materiálů D přes 150 do 180 mm</t>
  </si>
  <si>
    <t>210</t>
  </si>
  <si>
    <t>Jádrové vrty diamantovými korunkami do stavebních materiálů (železobetonu, betonu, cihel, obkladů, dlažeb, kamene) průměru přes 150 do 180 mm</t>
  </si>
  <si>
    <t>napojení UV do stávající/nové kanalizace - 11 x vývrt</t>
  </si>
  <si>
    <t>11*0,12</t>
  </si>
  <si>
    <t>977151129</t>
  </si>
  <si>
    <t>Jádrové vrty diamantovými korunkami do stavebních materiálů D přes 300 do 350 mm</t>
  </si>
  <si>
    <t>212</t>
  </si>
  <si>
    <t>Jádrové vrty diamantovými korunkami do stavebních materiálů (železobetonu, betonu, cihel, obkladů, dlažeb, kamene) průměru přes 300 do 350 mm</t>
  </si>
  <si>
    <t>1*0,12</t>
  </si>
  <si>
    <t>107</t>
  </si>
  <si>
    <t>977151132</t>
  </si>
  <si>
    <t>Jádrové vrty diamantovými korunkami do stavebních materiálů D přes 400 do 450 mm</t>
  </si>
  <si>
    <t>214</t>
  </si>
  <si>
    <t>Jádrové vrty diamantovými korunkami do stavebních materiálů (železobetonu, betonu, cihel, obkladů, dlažeb, kamene) průměru přes 400 do 450 mm</t>
  </si>
  <si>
    <t>985112112</t>
  </si>
  <si>
    <t>Odsekání degradovaného betonu stěn tl přes 10 do 30 mm</t>
  </si>
  <si>
    <t>216</t>
  </si>
  <si>
    <t>Odsekání degradovaného betonu stěn, tloušťky přes 10 do 30 mm</t>
  </si>
  <si>
    <t>horská vpust</t>
  </si>
  <si>
    <t>30% plochy</t>
  </si>
  <si>
    <t>(1,2*0,8+2*1+1,2*0,8+0,8*0,8)*0,3</t>
  </si>
  <si>
    <t>109</t>
  </si>
  <si>
    <t>985131111</t>
  </si>
  <si>
    <t>Očištění ploch stěn, rubu kleneb a podlah tlakovou vodou</t>
  </si>
  <si>
    <t>218</t>
  </si>
  <si>
    <t>1,2*0,8+2*1+1,2*0,8+0,8*0,8</t>
  </si>
  <si>
    <t>98520000R</t>
  </si>
  <si>
    <t>horská vpust - zednická vysprávka sanační maltou MC25</t>
  </si>
  <si>
    <t>220</t>
  </si>
  <si>
    <t>111</t>
  </si>
  <si>
    <t>985232112</t>
  </si>
  <si>
    <t>Hloubkové spárování zdiva aktivovanou maltou spára hl do 80 mm dl přes 6 do 12 m/m2</t>
  </si>
  <si>
    <t>222</t>
  </si>
  <si>
    <t>Hloubkové spárování zdiva hloubky přes 40 do 80 mm aktivovanou maltou délky spáry na 1 m2 upravované plochy přes 6 do 12 m</t>
  </si>
  <si>
    <t>spárování MC25-XF4 na hl.40-70 mm</t>
  </si>
  <si>
    <t>10,949</t>
  </si>
  <si>
    <t>997</t>
  </si>
  <si>
    <t>Přesun sutě</t>
  </si>
  <si>
    <t>997013501</t>
  </si>
  <si>
    <t>Odvoz suti a vybouraných hmot na skládku nebo meziskládku do 1 km se složením</t>
  </si>
  <si>
    <t>224</t>
  </si>
  <si>
    <t>Odvoz suti a vybouraných hmot na skládku nebo meziskládku se složením, na vzdálenost do 1 km</t>
  </si>
  <si>
    <t>ŽLB</t>
  </si>
  <si>
    <t>0,972</t>
  </si>
  <si>
    <t>beton</t>
  </si>
  <si>
    <t>15,572+0,056+0,186+0,09+2,261+0,074+0,025+0,041</t>
  </si>
  <si>
    <t>cihly</t>
  </si>
  <si>
    <t>3,295</t>
  </si>
  <si>
    <t>nánosy</t>
  </si>
  <si>
    <t>0,97+0,001+0,005</t>
  </si>
  <si>
    <t>litina ( poklop )</t>
  </si>
  <si>
    <t>0,2</t>
  </si>
  <si>
    <t>113</t>
  </si>
  <si>
    <t>997013509</t>
  </si>
  <si>
    <t>Příplatek k odvozu suti a vybouraných hmot na skládku ZKD 1 km přes 1 km</t>
  </si>
  <si>
    <t>226</t>
  </si>
  <si>
    <t>Odvoz suti a vybouraných hmot na skládku nebo meziskládku se složením, na vzdálenost Příplatek k ceně za každý další i započatý 1 km přes 1 km</t>
  </si>
  <si>
    <t>23,748*7 "Přepočtené koeficientem množství</t>
  </si>
  <si>
    <t>997013601</t>
  </si>
  <si>
    <t>Poplatek za uložení na skládce (skládkovné) stavebního odpadu betonového kód odpadu 17 01 01</t>
  </si>
  <si>
    <t>228</t>
  </si>
  <si>
    <t>Poplatek za uložení stavebního odpadu na skládce (skládkovné) z prostého betonu zatříděného do Katalogu odpadů pod kódem 17 01 01</t>
  </si>
  <si>
    <t>115</t>
  </si>
  <si>
    <t>997013602</t>
  </si>
  <si>
    <t>Poplatek za uložení na skládce (skládkovné) stavebního odpadu železobetonového kód odpadu 17 01 01</t>
  </si>
  <si>
    <t>230</t>
  </si>
  <si>
    <t>Poplatek za uložení stavebního odpadu na skládce (skládkovné) z armovaného betonu zatříděného do Katalogu odpadů pod kódem 17 01 01</t>
  </si>
  <si>
    <t>997013603</t>
  </si>
  <si>
    <t>Poplatek za uložení na skládce (skládkovné) stavebního odpadu cihelného kód odpadu 17 01 02</t>
  </si>
  <si>
    <t>232</t>
  </si>
  <si>
    <t>Poplatek za uložení stavebního odpadu na skládce (skládkovné) cihelného zatříděného do Katalogu odpadů pod kódem 17 01 02</t>
  </si>
  <si>
    <t>117</t>
  </si>
  <si>
    <t>997013655</t>
  </si>
  <si>
    <t>Poplatek za uložení na skládce (skládkovné) zeminy a kamení kód odpadu 17 05 04</t>
  </si>
  <si>
    <t>234</t>
  </si>
  <si>
    <t>Poplatek za uložení stavebního odpadu na skládce (skládkovné) zeminy a kamení zatříděného do Katalogu odpadů pod kódem 17 05 04</t>
  </si>
  <si>
    <t>998</t>
  </si>
  <si>
    <t>Přesun hmot</t>
  </si>
  <si>
    <t>998276101</t>
  </si>
  <si>
    <t>Přesun hmot pro trubní vedení z trub z plastických hmot otevřený výkop</t>
  </si>
  <si>
    <t>236</t>
  </si>
  <si>
    <t>Přesun hmot pro trubní vedení hloubené z trub z plastických hmot nebo sklolaminátových pro vodovody nebo kanalizace v otevřeném výkopu dopravní vzdálenost do 15 m</t>
  </si>
  <si>
    <t>PSV</t>
  </si>
  <si>
    <t>Práce a dodávky PSV</t>
  </si>
  <si>
    <t>783</t>
  </si>
  <si>
    <t>Dokončovací práce - nátěry</t>
  </si>
  <si>
    <t>119</t>
  </si>
  <si>
    <t>783301303</t>
  </si>
  <si>
    <t>Bezoplachové odrezivění zámečnických konstrukcí</t>
  </si>
  <si>
    <t>238</t>
  </si>
  <si>
    <t>Příprava podkladu zámečnických konstrukcí před provedením nátěru odrezivění odrezovačem bezoplachovým</t>
  </si>
  <si>
    <t>mříž rozměru 1,20x0,80 m</t>
  </si>
  <si>
    <t>1,20*0,8</t>
  </si>
  <si>
    <t>783301311</t>
  </si>
  <si>
    <t>Odmaštění zámečnických konstrukcí vodou ředitelným odmašťovačem</t>
  </si>
  <si>
    <t>240</t>
  </si>
  <si>
    <t>Příprava podkladu zámečnických konstrukcí před provedením nátěru odmaštění odmašťovačem vodou ředitelným</t>
  </si>
  <si>
    <t>121</t>
  </si>
  <si>
    <t>783314201</t>
  </si>
  <si>
    <t>Základní antikorozní jednonásobný syntetický standardní nátěr zámečnických konstrukcí</t>
  </si>
  <si>
    <t>242</t>
  </si>
  <si>
    <t>Základní antikorozní nátěr zámečnických konstrukcí jednonásobný syntetický standardní</t>
  </si>
  <si>
    <t>2 x nátěr mříže</t>
  </si>
  <si>
    <t>1,2*0,8*2</t>
  </si>
  <si>
    <t>VRN</t>
  </si>
  <si>
    <t>Vedlejší rozpočtové náklady</t>
  </si>
  <si>
    <t>VRN1</t>
  </si>
  <si>
    <t>Průzkumné, geodetické a projektové práce</t>
  </si>
  <si>
    <t>012002000</t>
  </si>
  <si>
    <t>Geodetické práce</t>
  </si>
  <si>
    <t>244</t>
  </si>
  <si>
    <t>vytýčení stavby</t>
  </si>
  <si>
    <t>VRN9</t>
  </si>
  <si>
    <t>Ostatní náklady</t>
  </si>
  <si>
    <t>123</t>
  </si>
  <si>
    <t>090001000</t>
  </si>
  <si>
    <t>246</t>
  </si>
  <si>
    <t>vytýčení sítí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</si>
</sst>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48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49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50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51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50</v>
      </c>
      <c r="AI60" s="43"/>
      <c r="AJ60" s="43"/>
      <c r="AK60" s="43"/>
      <c r="AL60" s="43"/>
      <c r="AM60" s="65" t="s">
        <v>51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52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53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50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51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50</v>
      </c>
      <c r="AI75" s="43"/>
      <c r="AJ75" s="43"/>
      <c r="AK75" s="43"/>
      <c r="AL75" s="43"/>
      <c r="AM75" s="65" t="s">
        <v>51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54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19-2023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Silnice III-34330 Ostřešany - Odvodnění pozemních komunikací_SO301 úsek 1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26. 1. 2024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SÚS Pardubického kraje, Doubravice 98, Pardubice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Ing.Tomáš Klikar, Úprkova 22/40, Hradec Králové</v>
      </c>
      <c r="AN89" s="72"/>
      <c r="AO89" s="72"/>
      <c r="AP89" s="72"/>
      <c r="AQ89" s="41"/>
      <c r="AR89" s="45"/>
      <c r="AS89" s="82" t="s">
        <v>55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56</v>
      </c>
      <c r="D92" s="95"/>
      <c r="E92" s="95"/>
      <c r="F92" s="95"/>
      <c r="G92" s="95"/>
      <c r="H92" s="96"/>
      <c r="I92" s="97" t="s">
        <v>57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58</v>
      </c>
      <c r="AH92" s="95"/>
      <c r="AI92" s="95"/>
      <c r="AJ92" s="95"/>
      <c r="AK92" s="95"/>
      <c r="AL92" s="95"/>
      <c r="AM92" s="95"/>
      <c r="AN92" s="97" t="s">
        <v>59</v>
      </c>
      <c r="AO92" s="95"/>
      <c r="AP92" s="99"/>
      <c r="AQ92" s="100" t="s">
        <v>60</v>
      </c>
      <c r="AR92" s="45"/>
      <c r="AS92" s="101" t="s">
        <v>61</v>
      </c>
      <c r="AT92" s="102" t="s">
        <v>62</v>
      </c>
      <c r="AU92" s="102" t="s">
        <v>63</v>
      </c>
      <c r="AV92" s="102" t="s">
        <v>64</v>
      </c>
      <c r="AW92" s="102" t="s">
        <v>65</v>
      </c>
      <c r="AX92" s="102" t="s">
        <v>66</v>
      </c>
      <c r="AY92" s="102" t="s">
        <v>67</v>
      </c>
      <c r="AZ92" s="102" t="s">
        <v>68</v>
      </c>
      <c r="BA92" s="102" t="s">
        <v>69</v>
      </c>
      <c r="BB92" s="102" t="s">
        <v>70</v>
      </c>
      <c r="BC92" s="102" t="s">
        <v>71</v>
      </c>
      <c r="BD92" s="103" t="s">
        <v>72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73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74</v>
      </c>
      <c r="BT94" s="118" t="s">
        <v>75</v>
      </c>
      <c r="BU94" s="119" t="s">
        <v>76</v>
      </c>
      <c r="BV94" s="118" t="s">
        <v>77</v>
      </c>
      <c r="BW94" s="118" t="s">
        <v>5</v>
      </c>
      <c r="BX94" s="118" t="s">
        <v>78</v>
      </c>
      <c r="CL94" s="118" t="s">
        <v>1</v>
      </c>
    </row>
    <row r="95" s="7" customFormat="1" ht="16.5" customHeight="1">
      <c r="A95" s="120" t="s">
        <v>79</v>
      </c>
      <c r="B95" s="121"/>
      <c r="C95" s="122"/>
      <c r="D95" s="123" t="s">
        <v>80</v>
      </c>
      <c r="E95" s="123"/>
      <c r="F95" s="123"/>
      <c r="G95" s="123"/>
      <c r="H95" s="123"/>
      <c r="I95" s="124"/>
      <c r="J95" s="123" t="s">
        <v>81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301 - Dešťová kanaliza...'!J30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82</v>
      </c>
      <c r="AR95" s="127"/>
      <c r="AS95" s="128">
        <v>0</v>
      </c>
      <c r="AT95" s="129">
        <f>ROUND(SUM(AV95:AW95),2)</f>
        <v>0</v>
      </c>
      <c r="AU95" s="130">
        <f>'SO 301 - Dešťová kanaliza...'!P130</f>
        <v>0</v>
      </c>
      <c r="AV95" s="129">
        <f>'SO 301 - Dešťová kanaliza...'!J33</f>
        <v>0</v>
      </c>
      <c r="AW95" s="129">
        <f>'SO 301 - Dešťová kanaliza...'!J34</f>
        <v>0</v>
      </c>
      <c r="AX95" s="129">
        <f>'SO 301 - Dešťová kanaliza...'!J35</f>
        <v>0</v>
      </c>
      <c r="AY95" s="129">
        <f>'SO 301 - Dešťová kanaliza...'!J36</f>
        <v>0</v>
      </c>
      <c r="AZ95" s="129">
        <f>'SO 301 - Dešťová kanaliza...'!F33</f>
        <v>0</v>
      </c>
      <c r="BA95" s="129">
        <f>'SO 301 - Dešťová kanaliza...'!F34</f>
        <v>0</v>
      </c>
      <c r="BB95" s="129">
        <f>'SO 301 - Dešťová kanaliza...'!F35</f>
        <v>0</v>
      </c>
      <c r="BC95" s="129">
        <f>'SO 301 - Dešťová kanaliza...'!F36</f>
        <v>0</v>
      </c>
      <c r="BD95" s="131">
        <f>'SO 301 - Dešťová kanaliza...'!F37</f>
        <v>0</v>
      </c>
      <c r="BE95" s="7"/>
      <c r="BT95" s="132" t="s">
        <v>83</v>
      </c>
      <c r="BV95" s="132" t="s">
        <v>77</v>
      </c>
      <c r="BW95" s="132" t="s">
        <v>84</v>
      </c>
      <c r="BX95" s="132" t="s">
        <v>5</v>
      </c>
      <c r="CL95" s="132" t="s">
        <v>1</v>
      </c>
      <c r="CM95" s="132" t="s">
        <v>85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sF7Fq5siAcT0kX7xWcenN8VcQQ9ZNCr5wUWz90Ko1q7tOZQPCKifXVDc9HS0Jq1LPWkDcCKbc5oP+R2rX0evAw==" hashValue="oQtW4fBU7ltHcarU0cALVJClf0OcmXpQTtuY0Lx1VT5BdP1ge9GBPGHJ+atnTGRcLTiEjrNV4luvJtEcveYAx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301 - Dešťová kanaliza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85</v>
      </c>
    </row>
    <row r="4" s="1" customFormat="1" ht="24.96" customHeight="1">
      <c r="B4" s="21"/>
      <c r="D4" s="135" t="s">
        <v>86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16</v>
      </c>
      <c r="L6" s="21"/>
    </row>
    <row r="7" s="1" customFormat="1" ht="16.5" customHeight="1">
      <c r="B7" s="21"/>
      <c r="E7" s="138" t="str">
        <f>'Rekapitulace stavby'!K6</f>
        <v>Silnice III-34330 Ostřešany - Odvodnění pozemních komunikací_SO301 úsek 1</v>
      </c>
      <c r="F7" s="137"/>
      <c r="G7" s="137"/>
      <c r="H7" s="137"/>
      <c r="L7" s="21"/>
    </row>
    <row r="8" s="2" customFormat="1" ht="12" customHeight="1">
      <c r="A8" s="39"/>
      <c r="B8" s="45"/>
      <c r="C8" s="39"/>
      <c r="D8" s="137" t="s">
        <v>87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88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7" t="s">
        <v>18</v>
      </c>
      <c r="E11" s="39"/>
      <c r="F11" s="140" t="s">
        <v>1</v>
      </c>
      <c r="G11" s="39"/>
      <c r="H11" s="39"/>
      <c r="I11" s="137" t="s">
        <v>19</v>
      </c>
      <c r="J11" s="140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7" t="s">
        <v>20</v>
      </c>
      <c r="E12" s="39"/>
      <c r="F12" s="140" t="s">
        <v>21</v>
      </c>
      <c r="G12" s="39"/>
      <c r="H12" s="39"/>
      <c r="I12" s="137" t="s">
        <v>22</v>
      </c>
      <c r="J12" s="141" t="str">
        <f>'Rekapitulace stavby'!AN8</f>
        <v>26. 1. 2024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7" t="s">
        <v>24</v>
      </c>
      <c r="E14" s="39"/>
      <c r="F14" s="39"/>
      <c r="G14" s="39"/>
      <c r="H14" s="39"/>
      <c r="I14" s="137" t="s">
        <v>25</v>
      </c>
      <c r="J14" s="140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tr">
        <f>IF('Rekapitulace stavby'!E11="","",'Rekapitulace stavby'!E11)</f>
        <v>SÚS Pardubického kraje, Doubravice 98, Pardubice</v>
      </c>
      <c r="F15" s="39"/>
      <c r="G15" s="39"/>
      <c r="H15" s="39"/>
      <c r="I15" s="137" t="s">
        <v>27</v>
      </c>
      <c r="J15" s="140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7" t="s">
        <v>28</v>
      </c>
      <c r="E17" s="39"/>
      <c r="F17" s="39"/>
      <c r="G17" s="39"/>
      <c r="H17" s="39"/>
      <c r="I17" s="137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37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7" t="s">
        <v>30</v>
      </c>
      <c r="E20" s="39"/>
      <c r="F20" s="39"/>
      <c r="G20" s="39"/>
      <c r="H20" s="39"/>
      <c r="I20" s="137" t="s">
        <v>25</v>
      </c>
      <c r="J20" s="140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31</v>
      </c>
      <c r="F21" s="39"/>
      <c r="G21" s="39"/>
      <c r="H21" s="39"/>
      <c r="I21" s="137" t="s">
        <v>27</v>
      </c>
      <c r="J21" s="140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7" t="s">
        <v>33</v>
      </c>
      <c r="E23" s="39"/>
      <c r="F23" s="39"/>
      <c r="G23" s="39"/>
      <c r="H23" s="39"/>
      <c r="I23" s="137" t="s">
        <v>25</v>
      </c>
      <c r="J23" s="140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tr">
        <f>IF('Rekapitulace stavby'!E20="","",'Rekapitulace stavby'!E20)</f>
        <v xml:space="preserve"> </v>
      </c>
      <c r="F24" s="39"/>
      <c r="G24" s="39"/>
      <c r="H24" s="39"/>
      <c r="I24" s="137" t="s">
        <v>27</v>
      </c>
      <c r="J24" s="140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7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6"/>
      <c r="E29" s="146"/>
      <c r="F29" s="146"/>
      <c r="G29" s="146"/>
      <c r="H29" s="146"/>
      <c r="I29" s="146"/>
      <c r="J29" s="146"/>
      <c r="K29" s="146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7" t="s">
        <v>35</v>
      </c>
      <c r="E30" s="39"/>
      <c r="F30" s="39"/>
      <c r="G30" s="39"/>
      <c r="H30" s="39"/>
      <c r="I30" s="39"/>
      <c r="J30" s="148">
        <f>ROUND(J130,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6"/>
      <c r="E31" s="146"/>
      <c r="F31" s="146"/>
      <c r="G31" s="146"/>
      <c r="H31" s="146"/>
      <c r="I31" s="146"/>
      <c r="J31" s="146"/>
      <c r="K31" s="146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9" t="s">
        <v>37</v>
      </c>
      <c r="G32" s="39"/>
      <c r="H32" s="39"/>
      <c r="I32" s="149" t="s">
        <v>36</v>
      </c>
      <c r="J32" s="149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0" t="s">
        <v>39</v>
      </c>
      <c r="E33" s="137" t="s">
        <v>40</v>
      </c>
      <c r="F33" s="151">
        <f>ROUND((SUM(BE130:BE836)),  2)</f>
        <v>0</v>
      </c>
      <c r="G33" s="39"/>
      <c r="H33" s="39"/>
      <c r="I33" s="152">
        <v>0.20999999999999999</v>
      </c>
      <c r="J33" s="151">
        <f>ROUND(((SUM(BE130:BE836))*I33),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7" t="s">
        <v>41</v>
      </c>
      <c r="F34" s="151">
        <f>ROUND((SUM(BF130:BF836)),  2)</f>
        <v>0</v>
      </c>
      <c r="G34" s="39"/>
      <c r="H34" s="39"/>
      <c r="I34" s="152">
        <v>0.12</v>
      </c>
      <c r="J34" s="151">
        <f>ROUND(((SUM(BF130:BF836))*I34),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7" t="s">
        <v>42</v>
      </c>
      <c r="F35" s="151">
        <f>ROUND((SUM(BG130:BG836)),  2)</f>
        <v>0</v>
      </c>
      <c r="G35" s="39"/>
      <c r="H35" s="39"/>
      <c r="I35" s="152">
        <v>0.20999999999999999</v>
      </c>
      <c r="J35" s="151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7" t="s">
        <v>43</v>
      </c>
      <c r="F36" s="151">
        <f>ROUND((SUM(BH130:BH836)),  2)</f>
        <v>0</v>
      </c>
      <c r="G36" s="39"/>
      <c r="H36" s="39"/>
      <c r="I36" s="152">
        <v>0.12</v>
      </c>
      <c r="J36" s="151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7" t="s">
        <v>44</v>
      </c>
      <c r="F37" s="151">
        <f>ROUND((SUM(BI130:BI836)),  2)</f>
        <v>0</v>
      </c>
      <c r="G37" s="39"/>
      <c r="H37" s="39"/>
      <c r="I37" s="152">
        <v>0</v>
      </c>
      <c r="J37" s="151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89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1" t="str">
        <f>E7</f>
        <v>Silnice III-34330 Ostřešany - Odvodnění pozemních komunikací_SO301 úsek 1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87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301 - Dešťová kanaliza...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26. 1. 2024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SÚS Pardubického kraje, Doubravice 98, Pardubice</v>
      </c>
      <c r="G91" s="41"/>
      <c r="H91" s="41"/>
      <c r="I91" s="33" t="s">
        <v>30</v>
      </c>
      <c r="J91" s="37" t="str">
        <f>E21</f>
        <v>Ing.Tomáš Klikar, Úprkova 22/40, Hradec Králové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2" t="s">
        <v>90</v>
      </c>
      <c r="D94" s="173"/>
      <c r="E94" s="173"/>
      <c r="F94" s="173"/>
      <c r="G94" s="173"/>
      <c r="H94" s="173"/>
      <c r="I94" s="173"/>
      <c r="J94" s="174" t="s">
        <v>91</v>
      </c>
      <c r="K94" s="173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5" t="s">
        <v>92</v>
      </c>
      <c r="D96" s="41"/>
      <c r="E96" s="41"/>
      <c r="F96" s="41"/>
      <c r="G96" s="41"/>
      <c r="H96" s="41"/>
      <c r="I96" s="41"/>
      <c r="J96" s="111">
        <f>J130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93</v>
      </c>
    </row>
    <row r="97" s="9" customFormat="1" ht="24.96" customHeight="1">
      <c r="A97" s="9"/>
      <c r="B97" s="176"/>
      <c r="C97" s="177"/>
      <c r="D97" s="178" t="s">
        <v>94</v>
      </c>
      <c r="E97" s="179"/>
      <c r="F97" s="179"/>
      <c r="G97" s="179"/>
      <c r="H97" s="179"/>
      <c r="I97" s="179"/>
      <c r="J97" s="180">
        <f>J131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95</v>
      </c>
      <c r="E98" s="185"/>
      <c r="F98" s="185"/>
      <c r="G98" s="185"/>
      <c r="H98" s="185"/>
      <c r="I98" s="185"/>
      <c r="J98" s="186">
        <f>J132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96</v>
      </c>
      <c r="E99" s="185"/>
      <c r="F99" s="185"/>
      <c r="G99" s="185"/>
      <c r="H99" s="185"/>
      <c r="I99" s="185"/>
      <c r="J99" s="186">
        <f>J298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97</v>
      </c>
      <c r="E100" s="185"/>
      <c r="F100" s="185"/>
      <c r="G100" s="185"/>
      <c r="H100" s="185"/>
      <c r="I100" s="185"/>
      <c r="J100" s="186">
        <f>J328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98</v>
      </c>
      <c r="E101" s="185"/>
      <c r="F101" s="185"/>
      <c r="G101" s="185"/>
      <c r="H101" s="185"/>
      <c r="I101" s="185"/>
      <c r="J101" s="186">
        <f>J338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99</v>
      </c>
      <c r="E102" s="185"/>
      <c r="F102" s="185"/>
      <c r="G102" s="185"/>
      <c r="H102" s="185"/>
      <c r="I102" s="185"/>
      <c r="J102" s="186">
        <f>J379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100</v>
      </c>
      <c r="E103" s="185"/>
      <c r="F103" s="185"/>
      <c r="G103" s="185"/>
      <c r="H103" s="185"/>
      <c r="I103" s="185"/>
      <c r="J103" s="186">
        <f>J669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101</v>
      </c>
      <c r="E104" s="185"/>
      <c r="F104" s="185"/>
      <c r="G104" s="185"/>
      <c r="H104" s="185"/>
      <c r="I104" s="185"/>
      <c r="J104" s="186">
        <f>J765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102</v>
      </c>
      <c r="E105" s="185"/>
      <c r="F105" s="185"/>
      <c r="G105" s="185"/>
      <c r="H105" s="185"/>
      <c r="I105" s="185"/>
      <c r="J105" s="186">
        <f>J806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6"/>
      <c r="C106" s="177"/>
      <c r="D106" s="178" t="s">
        <v>103</v>
      </c>
      <c r="E106" s="179"/>
      <c r="F106" s="179"/>
      <c r="G106" s="179"/>
      <c r="H106" s="179"/>
      <c r="I106" s="179"/>
      <c r="J106" s="180">
        <f>J809</f>
        <v>0</v>
      </c>
      <c r="K106" s="177"/>
      <c r="L106" s="18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2"/>
      <c r="C107" s="183"/>
      <c r="D107" s="184" t="s">
        <v>104</v>
      </c>
      <c r="E107" s="185"/>
      <c r="F107" s="185"/>
      <c r="G107" s="185"/>
      <c r="H107" s="185"/>
      <c r="I107" s="185"/>
      <c r="J107" s="186">
        <f>J810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6"/>
      <c r="C108" s="177"/>
      <c r="D108" s="178" t="s">
        <v>105</v>
      </c>
      <c r="E108" s="179"/>
      <c r="F108" s="179"/>
      <c r="G108" s="179"/>
      <c r="H108" s="179"/>
      <c r="I108" s="179"/>
      <c r="J108" s="180">
        <f>J824</f>
        <v>0</v>
      </c>
      <c r="K108" s="177"/>
      <c r="L108" s="181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2"/>
      <c r="C109" s="183"/>
      <c r="D109" s="184" t="s">
        <v>106</v>
      </c>
      <c r="E109" s="185"/>
      <c r="F109" s="185"/>
      <c r="G109" s="185"/>
      <c r="H109" s="185"/>
      <c r="I109" s="185"/>
      <c r="J109" s="186">
        <f>J825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83"/>
      <c r="D110" s="184" t="s">
        <v>107</v>
      </c>
      <c r="E110" s="185"/>
      <c r="F110" s="185"/>
      <c r="G110" s="185"/>
      <c r="H110" s="185"/>
      <c r="I110" s="185"/>
      <c r="J110" s="186">
        <f>J831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6" s="2" customFormat="1" ht="6.96" customHeight="1">
      <c r="A116" s="39"/>
      <c r="B116" s="69"/>
      <c r="C116" s="70"/>
      <c r="D116" s="70"/>
      <c r="E116" s="70"/>
      <c r="F116" s="70"/>
      <c r="G116" s="70"/>
      <c r="H116" s="70"/>
      <c r="I116" s="70"/>
      <c r="J116" s="70"/>
      <c r="K116" s="70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4.96" customHeight="1">
      <c r="A117" s="39"/>
      <c r="B117" s="40"/>
      <c r="C117" s="24" t="s">
        <v>108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16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171" t="str">
        <f>E7</f>
        <v>Silnice III-34330 Ostřešany - Odvodnění pozemních komunikací_SO301 úsek 1</v>
      </c>
      <c r="F120" s="33"/>
      <c r="G120" s="33"/>
      <c r="H120" s="33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87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77" t="str">
        <f>E9</f>
        <v>SO 301 - Dešťová kanaliza...</v>
      </c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20</v>
      </c>
      <c r="D124" s="41"/>
      <c r="E124" s="41"/>
      <c r="F124" s="28" t="str">
        <f>F12</f>
        <v xml:space="preserve"> </v>
      </c>
      <c r="G124" s="41"/>
      <c r="H124" s="41"/>
      <c r="I124" s="33" t="s">
        <v>22</v>
      </c>
      <c r="J124" s="80" t="str">
        <f>IF(J12="","",J12)</f>
        <v>26. 1. 2024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40.05" customHeight="1">
      <c r="A126" s="39"/>
      <c r="B126" s="40"/>
      <c r="C126" s="33" t="s">
        <v>24</v>
      </c>
      <c r="D126" s="41"/>
      <c r="E126" s="41"/>
      <c r="F126" s="28" t="str">
        <f>E15</f>
        <v>SÚS Pardubického kraje, Doubravice 98, Pardubice</v>
      </c>
      <c r="G126" s="41"/>
      <c r="H126" s="41"/>
      <c r="I126" s="33" t="s">
        <v>30</v>
      </c>
      <c r="J126" s="37" t="str">
        <f>E21</f>
        <v>Ing.Tomáš Klikar, Úprkova 22/40, Hradec Králové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28</v>
      </c>
      <c r="D127" s="41"/>
      <c r="E127" s="41"/>
      <c r="F127" s="28" t="str">
        <f>IF(E18="","",E18)</f>
        <v>Vyplň údaj</v>
      </c>
      <c r="G127" s="41"/>
      <c r="H127" s="41"/>
      <c r="I127" s="33" t="s">
        <v>33</v>
      </c>
      <c r="J127" s="37" t="str">
        <f>E24</f>
        <v xml:space="preserve"> 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0.32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11" customFormat="1" ht="29.28" customHeight="1">
      <c r="A129" s="188"/>
      <c r="B129" s="189"/>
      <c r="C129" s="190" t="s">
        <v>109</v>
      </c>
      <c r="D129" s="191" t="s">
        <v>60</v>
      </c>
      <c r="E129" s="191" t="s">
        <v>56</v>
      </c>
      <c r="F129" s="191" t="s">
        <v>57</v>
      </c>
      <c r="G129" s="191" t="s">
        <v>110</v>
      </c>
      <c r="H129" s="191" t="s">
        <v>111</v>
      </c>
      <c r="I129" s="191" t="s">
        <v>112</v>
      </c>
      <c r="J129" s="191" t="s">
        <v>91</v>
      </c>
      <c r="K129" s="192" t="s">
        <v>113</v>
      </c>
      <c r="L129" s="193"/>
      <c r="M129" s="101" t="s">
        <v>1</v>
      </c>
      <c r="N129" s="102" t="s">
        <v>39</v>
      </c>
      <c r="O129" s="102" t="s">
        <v>114</v>
      </c>
      <c r="P129" s="102" t="s">
        <v>115</v>
      </c>
      <c r="Q129" s="102" t="s">
        <v>116</v>
      </c>
      <c r="R129" s="102" t="s">
        <v>117</v>
      </c>
      <c r="S129" s="102" t="s">
        <v>118</v>
      </c>
      <c r="T129" s="103" t="s">
        <v>119</v>
      </c>
      <c r="U129" s="188"/>
      <c r="V129" s="188"/>
      <c r="W129" s="188"/>
      <c r="X129" s="188"/>
      <c r="Y129" s="188"/>
      <c r="Z129" s="188"/>
      <c r="AA129" s="188"/>
      <c r="AB129" s="188"/>
      <c r="AC129" s="188"/>
      <c r="AD129" s="188"/>
      <c r="AE129" s="188"/>
    </row>
    <row r="130" s="2" customFormat="1" ht="22.8" customHeight="1">
      <c r="A130" s="39"/>
      <c r="B130" s="40"/>
      <c r="C130" s="108" t="s">
        <v>120</v>
      </c>
      <c r="D130" s="41"/>
      <c r="E130" s="41"/>
      <c r="F130" s="41"/>
      <c r="G130" s="41"/>
      <c r="H130" s="41"/>
      <c r="I130" s="41"/>
      <c r="J130" s="194">
        <f>BK130</f>
        <v>0</v>
      </c>
      <c r="K130" s="41"/>
      <c r="L130" s="45"/>
      <c r="M130" s="104"/>
      <c r="N130" s="195"/>
      <c r="O130" s="105"/>
      <c r="P130" s="196">
        <f>P131+P809+P824</f>
        <v>0</v>
      </c>
      <c r="Q130" s="105"/>
      <c r="R130" s="196">
        <f>R131+R809+R824</f>
        <v>0</v>
      </c>
      <c r="S130" s="105"/>
      <c r="T130" s="197">
        <f>T131+T809+T824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74</v>
      </c>
      <c r="AU130" s="18" t="s">
        <v>93</v>
      </c>
      <c r="BK130" s="198">
        <f>BK131+BK809+BK824</f>
        <v>0</v>
      </c>
    </row>
    <row r="131" s="12" customFormat="1" ht="25.92" customHeight="1">
      <c r="A131" s="12"/>
      <c r="B131" s="199"/>
      <c r="C131" s="200"/>
      <c r="D131" s="201" t="s">
        <v>74</v>
      </c>
      <c r="E131" s="202" t="s">
        <v>121</v>
      </c>
      <c r="F131" s="202" t="s">
        <v>122</v>
      </c>
      <c r="G131" s="200"/>
      <c r="H131" s="200"/>
      <c r="I131" s="203"/>
      <c r="J131" s="204">
        <f>BK131</f>
        <v>0</v>
      </c>
      <c r="K131" s="200"/>
      <c r="L131" s="205"/>
      <c r="M131" s="206"/>
      <c r="N131" s="207"/>
      <c r="O131" s="207"/>
      <c r="P131" s="208">
        <f>P132+P298+P328+P338+P379+P669+P765+P806</f>
        <v>0</v>
      </c>
      <c r="Q131" s="207"/>
      <c r="R131" s="208">
        <f>R132+R298+R328+R338+R379+R669+R765+R806</f>
        <v>0</v>
      </c>
      <c r="S131" s="207"/>
      <c r="T131" s="209">
        <f>T132+T298+T328+T338+T379+T669+T765+T806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0" t="s">
        <v>83</v>
      </c>
      <c r="AT131" s="211" t="s">
        <v>74</v>
      </c>
      <c r="AU131" s="211" t="s">
        <v>75</v>
      </c>
      <c r="AY131" s="210" t="s">
        <v>123</v>
      </c>
      <c r="BK131" s="212">
        <f>BK132+BK298+BK328+BK338+BK379+BK669+BK765+BK806</f>
        <v>0</v>
      </c>
    </row>
    <row r="132" s="12" customFormat="1" ht="22.8" customHeight="1">
      <c r="A132" s="12"/>
      <c r="B132" s="199"/>
      <c r="C132" s="200"/>
      <c r="D132" s="201" t="s">
        <v>74</v>
      </c>
      <c r="E132" s="213" t="s">
        <v>83</v>
      </c>
      <c r="F132" s="213" t="s">
        <v>124</v>
      </c>
      <c r="G132" s="200"/>
      <c r="H132" s="200"/>
      <c r="I132" s="203"/>
      <c r="J132" s="214">
        <f>BK132</f>
        <v>0</v>
      </c>
      <c r="K132" s="200"/>
      <c r="L132" s="205"/>
      <c r="M132" s="206"/>
      <c r="N132" s="207"/>
      <c r="O132" s="207"/>
      <c r="P132" s="208">
        <f>SUM(P133:P297)</f>
        <v>0</v>
      </c>
      <c r="Q132" s="207"/>
      <c r="R132" s="208">
        <f>SUM(R133:R297)</f>
        <v>0</v>
      </c>
      <c r="S132" s="207"/>
      <c r="T132" s="209">
        <f>SUM(T133:T297)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0" t="s">
        <v>83</v>
      </c>
      <c r="AT132" s="211" t="s">
        <v>74</v>
      </c>
      <c r="AU132" s="211" t="s">
        <v>83</v>
      </c>
      <c r="AY132" s="210" t="s">
        <v>123</v>
      </c>
      <c r="BK132" s="212">
        <f>SUM(BK133:BK297)</f>
        <v>0</v>
      </c>
    </row>
    <row r="133" s="2" customFormat="1" ht="16.5" customHeight="1">
      <c r="A133" s="39"/>
      <c r="B133" s="40"/>
      <c r="C133" s="215" t="s">
        <v>83</v>
      </c>
      <c r="D133" s="215" t="s">
        <v>125</v>
      </c>
      <c r="E133" s="216" t="s">
        <v>126</v>
      </c>
      <c r="F133" s="217" t="s">
        <v>127</v>
      </c>
      <c r="G133" s="218" t="s">
        <v>128</v>
      </c>
      <c r="H133" s="219">
        <v>280</v>
      </c>
      <c r="I133" s="220"/>
      <c r="J133" s="221">
        <f>ROUND(I133*H133,2)</f>
        <v>0</v>
      </c>
      <c r="K133" s="217" t="s">
        <v>129</v>
      </c>
      <c r="L133" s="45"/>
      <c r="M133" s="222" t="s">
        <v>1</v>
      </c>
      <c r="N133" s="223" t="s">
        <v>40</v>
      </c>
      <c r="O133" s="92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6" t="s">
        <v>130</v>
      </c>
      <c r="AT133" s="226" t="s">
        <v>125</v>
      </c>
      <c r="AU133" s="226" t="s">
        <v>85</v>
      </c>
      <c r="AY133" s="18" t="s">
        <v>123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8" t="s">
        <v>83</v>
      </c>
      <c r="BK133" s="227">
        <f>ROUND(I133*H133,2)</f>
        <v>0</v>
      </c>
      <c r="BL133" s="18" t="s">
        <v>130</v>
      </c>
      <c r="BM133" s="226" t="s">
        <v>85</v>
      </c>
    </row>
    <row r="134" s="2" customFormat="1">
      <c r="A134" s="39"/>
      <c r="B134" s="40"/>
      <c r="C134" s="41"/>
      <c r="D134" s="228" t="s">
        <v>131</v>
      </c>
      <c r="E134" s="41"/>
      <c r="F134" s="229" t="s">
        <v>132</v>
      </c>
      <c r="G134" s="41"/>
      <c r="H134" s="41"/>
      <c r="I134" s="230"/>
      <c r="J134" s="41"/>
      <c r="K134" s="41"/>
      <c r="L134" s="45"/>
      <c r="M134" s="231"/>
      <c r="N134" s="232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131</v>
      </c>
      <c r="AU134" s="18" t="s">
        <v>85</v>
      </c>
    </row>
    <row r="135" s="13" customFormat="1">
      <c r="A135" s="13"/>
      <c r="B135" s="233"/>
      <c r="C135" s="234"/>
      <c r="D135" s="228" t="s">
        <v>133</v>
      </c>
      <c r="E135" s="235" t="s">
        <v>1</v>
      </c>
      <c r="F135" s="236" t="s">
        <v>134</v>
      </c>
      <c r="G135" s="234"/>
      <c r="H135" s="235" t="s">
        <v>1</v>
      </c>
      <c r="I135" s="237"/>
      <c r="J135" s="234"/>
      <c r="K135" s="234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133</v>
      </c>
      <c r="AU135" s="242" t="s">
        <v>85</v>
      </c>
      <c r="AV135" s="13" t="s">
        <v>83</v>
      </c>
      <c r="AW135" s="13" t="s">
        <v>32</v>
      </c>
      <c r="AX135" s="13" t="s">
        <v>75</v>
      </c>
      <c r="AY135" s="242" t="s">
        <v>123</v>
      </c>
    </row>
    <row r="136" s="14" customFormat="1">
      <c r="A136" s="14"/>
      <c r="B136" s="243"/>
      <c r="C136" s="244"/>
      <c r="D136" s="228" t="s">
        <v>133</v>
      </c>
      <c r="E136" s="245" t="s">
        <v>1</v>
      </c>
      <c r="F136" s="246" t="s">
        <v>135</v>
      </c>
      <c r="G136" s="244"/>
      <c r="H136" s="247">
        <v>280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133</v>
      </c>
      <c r="AU136" s="253" t="s">
        <v>85</v>
      </c>
      <c r="AV136" s="14" t="s">
        <v>85</v>
      </c>
      <c r="AW136" s="14" t="s">
        <v>32</v>
      </c>
      <c r="AX136" s="14" t="s">
        <v>75</v>
      </c>
      <c r="AY136" s="253" t="s">
        <v>123</v>
      </c>
    </row>
    <row r="137" s="15" customFormat="1">
      <c r="A137" s="15"/>
      <c r="B137" s="254"/>
      <c r="C137" s="255"/>
      <c r="D137" s="228" t="s">
        <v>133</v>
      </c>
      <c r="E137" s="256" t="s">
        <v>1</v>
      </c>
      <c r="F137" s="257" t="s">
        <v>136</v>
      </c>
      <c r="G137" s="255"/>
      <c r="H137" s="258">
        <v>280</v>
      </c>
      <c r="I137" s="259"/>
      <c r="J137" s="255"/>
      <c r="K137" s="255"/>
      <c r="L137" s="260"/>
      <c r="M137" s="261"/>
      <c r="N137" s="262"/>
      <c r="O137" s="262"/>
      <c r="P137" s="262"/>
      <c r="Q137" s="262"/>
      <c r="R137" s="262"/>
      <c r="S137" s="262"/>
      <c r="T137" s="263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4" t="s">
        <v>133</v>
      </c>
      <c r="AU137" s="264" t="s">
        <v>85</v>
      </c>
      <c r="AV137" s="15" t="s">
        <v>130</v>
      </c>
      <c r="AW137" s="15" t="s">
        <v>32</v>
      </c>
      <c r="AX137" s="15" t="s">
        <v>83</v>
      </c>
      <c r="AY137" s="264" t="s">
        <v>123</v>
      </c>
    </row>
    <row r="138" s="2" customFormat="1" ht="16.5" customHeight="1">
      <c r="A138" s="39"/>
      <c r="B138" s="40"/>
      <c r="C138" s="215" t="s">
        <v>85</v>
      </c>
      <c r="D138" s="215" t="s">
        <v>125</v>
      </c>
      <c r="E138" s="216" t="s">
        <v>137</v>
      </c>
      <c r="F138" s="217" t="s">
        <v>138</v>
      </c>
      <c r="G138" s="218" t="s">
        <v>139</v>
      </c>
      <c r="H138" s="219">
        <v>28</v>
      </c>
      <c r="I138" s="220"/>
      <c r="J138" s="221">
        <f>ROUND(I138*H138,2)</f>
        <v>0</v>
      </c>
      <c r="K138" s="217" t="s">
        <v>129</v>
      </c>
      <c r="L138" s="45"/>
      <c r="M138" s="222" t="s">
        <v>1</v>
      </c>
      <c r="N138" s="223" t="s">
        <v>40</v>
      </c>
      <c r="O138" s="92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6" t="s">
        <v>130</v>
      </c>
      <c r="AT138" s="226" t="s">
        <v>125</v>
      </c>
      <c r="AU138" s="226" t="s">
        <v>85</v>
      </c>
      <c r="AY138" s="18" t="s">
        <v>123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8" t="s">
        <v>83</v>
      </c>
      <c r="BK138" s="227">
        <f>ROUND(I138*H138,2)</f>
        <v>0</v>
      </c>
      <c r="BL138" s="18" t="s">
        <v>130</v>
      </c>
      <c r="BM138" s="226" t="s">
        <v>130</v>
      </c>
    </row>
    <row r="139" s="2" customFormat="1">
      <c r="A139" s="39"/>
      <c r="B139" s="40"/>
      <c r="C139" s="41"/>
      <c r="D139" s="228" t="s">
        <v>131</v>
      </c>
      <c r="E139" s="41"/>
      <c r="F139" s="229" t="s">
        <v>140</v>
      </c>
      <c r="G139" s="41"/>
      <c r="H139" s="41"/>
      <c r="I139" s="230"/>
      <c r="J139" s="41"/>
      <c r="K139" s="41"/>
      <c r="L139" s="45"/>
      <c r="M139" s="231"/>
      <c r="N139" s="232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131</v>
      </c>
      <c r="AU139" s="18" t="s">
        <v>85</v>
      </c>
    </row>
    <row r="140" s="2" customFormat="1" ht="16.5" customHeight="1">
      <c r="A140" s="39"/>
      <c r="B140" s="40"/>
      <c r="C140" s="215" t="s">
        <v>141</v>
      </c>
      <c r="D140" s="215" t="s">
        <v>125</v>
      </c>
      <c r="E140" s="216" t="s">
        <v>142</v>
      </c>
      <c r="F140" s="217" t="s">
        <v>143</v>
      </c>
      <c r="G140" s="218" t="s">
        <v>144</v>
      </c>
      <c r="H140" s="219">
        <v>1.3</v>
      </c>
      <c r="I140" s="220"/>
      <c r="J140" s="221">
        <f>ROUND(I140*H140,2)</f>
        <v>0</v>
      </c>
      <c r="K140" s="217" t="s">
        <v>129</v>
      </c>
      <c r="L140" s="45"/>
      <c r="M140" s="222" t="s">
        <v>1</v>
      </c>
      <c r="N140" s="223" t="s">
        <v>40</v>
      </c>
      <c r="O140" s="92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6" t="s">
        <v>130</v>
      </c>
      <c r="AT140" s="226" t="s">
        <v>125</v>
      </c>
      <c r="AU140" s="226" t="s">
        <v>85</v>
      </c>
      <c r="AY140" s="18" t="s">
        <v>123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8" t="s">
        <v>83</v>
      </c>
      <c r="BK140" s="227">
        <f>ROUND(I140*H140,2)</f>
        <v>0</v>
      </c>
      <c r="BL140" s="18" t="s">
        <v>130</v>
      </c>
      <c r="BM140" s="226" t="s">
        <v>145</v>
      </c>
    </row>
    <row r="141" s="2" customFormat="1">
      <c r="A141" s="39"/>
      <c r="B141" s="40"/>
      <c r="C141" s="41"/>
      <c r="D141" s="228" t="s">
        <v>131</v>
      </c>
      <c r="E141" s="41"/>
      <c r="F141" s="229" t="s">
        <v>146</v>
      </c>
      <c r="G141" s="41"/>
      <c r="H141" s="41"/>
      <c r="I141" s="230"/>
      <c r="J141" s="41"/>
      <c r="K141" s="41"/>
      <c r="L141" s="45"/>
      <c r="M141" s="231"/>
      <c r="N141" s="232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131</v>
      </c>
      <c r="AU141" s="18" t="s">
        <v>85</v>
      </c>
    </row>
    <row r="142" s="13" customFormat="1">
      <c r="A142" s="13"/>
      <c r="B142" s="233"/>
      <c r="C142" s="234"/>
      <c r="D142" s="228" t="s">
        <v>133</v>
      </c>
      <c r="E142" s="235" t="s">
        <v>1</v>
      </c>
      <c r="F142" s="236" t="s">
        <v>147</v>
      </c>
      <c r="G142" s="234"/>
      <c r="H142" s="235" t="s">
        <v>1</v>
      </c>
      <c r="I142" s="237"/>
      <c r="J142" s="234"/>
      <c r="K142" s="234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133</v>
      </c>
      <c r="AU142" s="242" t="s">
        <v>85</v>
      </c>
      <c r="AV142" s="13" t="s">
        <v>83</v>
      </c>
      <c r="AW142" s="13" t="s">
        <v>32</v>
      </c>
      <c r="AX142" s="13" t="s">
        <v>75</v>
      </c>
      <c r="AY142" s="242" t="s">
        <v>123</v>
      </c>
    </row>
    <row r="143" s="14" customFormat="1">
      <c r="A143" s="14"/>
      <c r="B143" s="243"/>
      <c r="C143" s="244"/>
      <c r="D143" s="228" t="s">
        <v>133</v>
      </c>
      <c r="E143" s="245" t="s">
        <v>1</v>
      </c>
      <c r="F143" s="246" t="s">
        <v>148</v>
      </c>
      <c r="G143" s="244"/>
      <c r="H143" s="247">
        <v>1.3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133</v>
      </c>
      <c r="AU143" s="253" t="s">
        <v>85</v>
      </c>
      <c r="AV143" s="14" t="s">
        <v>85</v>
      </c>
      <c r="AW143" s="14" t="s">
        <v>32</v>
      </c>
      <c r="AX143" s="14" t="s">
        <v>75</v>
      </c>
      <c r="AY143" s="253" t="s">
        <v>123</v>
      </c>
    </row>
    <row r="144" s="15" customFormat="1">
      <c r="A144" s="15"/>
      <c r="B144" s="254"/>
      <c r="C144" s="255"/>
      <c r="D144" s="228" t="s">
        <v>133</v>
      </c>
      <c r="E144" s="256" t="s">
        <v>1</v>
      </c>
      <c r="F144" s="257" t="s">
        <v>136</v>
      </c>
      <c r="G144" s="255"/>
      <c r="H144" s="258">
        <v>1.3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4" t="s">
        <v>133</v>
      </c>
      <c r="AU144" s="264" t="s">
        <v>85</v>
      </c>
      <c r="AV144" s="15" t="s">
        <v>130</v>
      </c>
      <c r="AW144" s="15" t="s">
        <v>32</v>
      </c>
      <c r="AX144" s="15" t="s">
        <v>83</v>
      </c>
      <c r="AY144" s="264" t="s">
        <v>123</v>
      </c>
    </row>
    <row r="145" s="2" customFormat="1" ht="16.5" customHeight="1">
      <c r="A145" s="39"/>
      <c r="B145" s="40"/>
      <c r="C145" s="215" t="s">
        <v>130</v>
      </c>
      <c r="D145" s="215" t="s">
        <v>125</v>
      </c>
      <c r="E145" s="216" t="s">
        <v>149</v>
      </c>
      <c r="F145" s="217" t="s">
        <v>150</v>
      </c>
      <c r="G145" s="218" t="s">
        <v>144</v>
      </c>
      <c r="H145" s="219">
        <v>1.3</v>
      </c>
      <c r="I145" s="220"/>
      <c r="J145" s="221">
        <f>ROUND(I145*H145,2)</f>
        <v>0</v>
      </c>
      <c r="K145" s="217" t="s">
        <v>129</v>
      </c>
      <c r="L145" s="45"/>
      <c r="M145" s="222" t="s">
        <v>1</v>
      </c>
      <c r="N145" s="223" t="s">
        <v>40</v>
      </c>
      <c r="O145" s="92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6" t="s">
        <v>130</v>
      </c>
      <c r="AT145" s="226" t="s">
        <v>125</v>
      </c>
      <c r="AU145" s="226" t="s">
        <v>85</v>
      </c>
      <c r="AY145" s="18" t="s">
        <v>123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8" t="s">
        <v>83</v>
      </c>
      <c r="BK145" s="227">
        <f>ROUND(I145*H145,2)</f>
        <v>0</v>
      </c>
      <c r="BL145" s="18" t="s">
        <v>130</v>
      </c>
      <c r="BM145" s="226" t="s">
        <v>151</v>
      </c>
    </row>
    <row r="146" s="2" customFormat="1">
      <c r="A146" s="39"/>
      <c r="B146" s="40"/>
      <c r="C146" s="41"/>
      <c r="D146" s="228" t="s">
        <v>131</v>
      </c>
      <c r="E146" s="41"/>
      <c r="F146" s="229" t="s">
        <v>152</v>
      </c>
      <c r="G146" s="41"/>
      <c r="H146" s="41"/>
      <c r="I146" s="230"/>
      <c r="J146" s="41"/>
      <c r="K146" s="41"/>
      <c r="L146" s="45"/>
      <c r="M146" s="231"/>
      <c r="N146" s="232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131</v>
      </c>
      <c r="AU146" s="18" t="s">
        <v>85</v>
      </c>
    </row>
    <row r="147" s="13" customFormat="1">
      <c r="A147" s="13"/>
      <c r="B147" s="233"/>
      <c r="C147" s="234"/>
      <c r="D147" s="228" t="s">
        <v>133</v>
      </c>
      <c r="E147" s="235" t="s">
        <v>1</v>
      </c>
      <c r="F147" s="236" t="s">
        <v>153</v>
      </c>
      <c r="G147" s="234"/>
      <c r="H147" s="235" t="s">
        <v>1</v>
      </c>
      <c r="I147" s="237"/>
      <c r="J147" s="234"/>
      <c r="K147" s="234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133</v>
      </c>
      <c r="AU147" s="242" t="s">
        <v>85</v>
      </c>
      <c r="AV147" s="13" t="s">
        <v>83</v>
      </c>
      <c r="AW147" s="13" t="s">
        <v>32</v>
      </c>
      <c r="AX147" s="13" t="s">
        <v>75</v>
      </c>
      <c r="AY147" s="242" t="s">
        <v>123</v>
      </c>
    </row>
    <row r="148" s="14" customFormat="1">
      <c r="A148" s="14"/>
      <c r="B148" s="243"/>
      <c r="C148" s="244"/>
      <c r="D148" s="228" t="s">
        <v>133</v>
      </c>
      <c r="E148" s="245" t="s">
        <v>1</v>
      </c>
      <c r="F148" s="246" t="s">
        <v>148</v>
      </c>
      <c r="G148" s="244"/>
      <c r="H148" s="247">
        <v>1.3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133</v>
      </c>
      <c r="AU148" s="253" t="s">
        <v>85</v>
      </c>
      <c r="AV148" s="14" t="s">
        <v>85</v>
      </c>
      <c r="AW148" s="14" t="s">
        <v>32</v>
      </c>
      <c r="AX148" s="14" t="s">
        <v>75</v>
      </c>
      <c r="AY148" s="253" t="s">
        <v>123</v>
      </c>
    </row>
    <row r="149" s="15" customFormat="1">
      <c r="A149" s="15"/>
      <c r="B149" s="254"/>
      <c r="C149" s="255"/>
      <c r="D149" s="228" t="s">
        <v>133</v>
      </c>
      <c r="E149" s="256" t="s">
        <v>1</v>
      </c>
      <c r="F149" s="257" t="s">
        <v>136</v>
      </c>
      <c r="G149" s="255"/>
      <c r="H149" s="258">
        <v>1.3</v>
      </c>
      <c r="I149" s="259"/>
      <c r="J149" s="255"/>
      <c r="K149" s="255"/>
      <c r="L149" s="260"/>
      <c r="M149" s="261"/>
      <c r="N149" s="262"/>
      <c r="O149" s="262"/>
      <c r="P149" s="262"/>
      <c r="Q149" s="262"/>
      <c r="R149" s="262"/>
      <c r="S149" s="262"/>
      <c r="T149" s="263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4" t="s">
        <v>133</v>
      </c>
      <c r="AU149" s="264" t="s">
        <v>85</v>
      </c>
      <c r="AV149" s="15" t="s">
        <v>130</v>
      </c>
      <c r="AW149" s="15" t="s">
        <v>32</v>
      </c>
      <c r="AX149" s="15" t="s">
        <v>83</v>
      </c>
      <c r="AY149" s="264" t="s">
        <v>123</v>
      </c>
    </row>
    <row r="150" s="2" customFormat="1" ht="16.5" customHeight="1">
      <c r="A150" s="39"/>
      <c r="B150" s="40"/>
      <c r="C150" s="215" t="s">
        <v>154</v>
      </c>
      <c r="D150" s="215" t="s">
        <v>125</v>
      </c>
      <c r="E150" s="216" t="s">
        <v>155</v>
      </c>
      <c r="F150" s="217" t="s">
        <v>156</v>
      </c>
      <c r="G150" s="218" t="s">
        <v>157</v>
      </c>
      <c r="H150" s="219">
        <v>7.2699999999999996</v>
      </c>
      <c r="I150" s="220"/>
      <c r="J150" s="221">
        <f>ROUND(I150*H150,2)</f>
        <v>0</v>
      </c>
      <c r="K150" s="217" t="s">
        <v>129</v>
      </c>
      <c r="L150" s="45"/>
      <c r="M150" s="222" t="s">
        <v>1</v>
      </c>
      <c r="N150" s="223" t="s">
        <v>40</v>
      </c>
      <c r="O150" s="92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6" t="s">
        <v>130</v>
      </c>
      <c r="AT150" s="226" t="s">
        <v>125</v>
      </c>
      <c r="AU150" s="226" t="s">
        <v>85</v>
      </c>
      <c r="AY150" s="18" t="s">
        <v>123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8" t="s">
        <v>83</v>
      </c>
      <c r="BK150" s="227">
        <f>ROUND(I150*H150,2)</f>
        <v>0</v>
      </c>
      <c r="BL150" s="18" t="s">
        <v>130</v>
      </c>
      <c r="BM150" s="226" t="s">
        <v>158</v>
      </c>
    </row>
    <row r="151" s="2" customFormat="1">
      <c r="A151" s="39"/>
      <c r="B151" s="40"/>
      <c r="C151" s="41"/>
      <c r="D151" s="228" t="s">
        <v>131</v>
      </c>
      <c r="E151" s="41"/>
      <c r="F151" s="229" t="s">
        <v>159</v>
      </c>
      <c r="G151" s="41"/>
      <c r="H151" s="41"/>
      <c r="I151" s="230"/>
      <c r="J151" s="41"/>
      <c r="K151" s="41"/>
      <c r="L151" s="45"/>
      <c r="M151" s="231"/>
      <c r="N151" s="232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131</v>
      </c>
      <c r="AU151" s="18" t="s">
        <v>85</v>
      </c>
    </row>
    <row r="152" s="13" customFormat="1">
      <c r="A152" s="13"/>
      <c r="B152" s="233"/>
      <c r="C152" s="234"/>
      <c r="D152" s="228" t="s">
        <v>133</v>
      </c>
      <c r="E152" s="235" t="s">
        <v>1</v>
      </c>
      <c r="F152" s="236" t="s">
        <v>160</v>
      </c>
      <c r="G152" s="234"/>
      <c r="H152" s="235" t="s">
        <v>1</v>
      </c>
      <c r="I152" s="237"/>
      <c r="J152" s="234"/>
      <c r="K152" s="234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133</v>
      </c>
      <c r="AU152" s="242" t="s">
        <v>85</v>
      </c>
      <c r="AV152" s="13" t="s">
        <v>83</v>
      </c>
      <c r="AW152" s="13" t="s">
        <v>32</v>
      </c>
      <c r="AX152" s="13" t="s">
        <v>75</v>
      </c>
      <c r="AY152" s="242" t="s">
        <v>123</v>
      </c>
    </row>
    <row r="153" s="14" customFormat="1">
      <c r="A153" s="14"/>
      <c r="B153" s="243"/>
      <c r="C153" s="244"/>
      <c r="D153" s="228" t="s">
        <v>133</v>
      </c>
      <c r="E153" s="245" t="s">
        <v>1</v>
      </c>
      <c r="F153" s="246" t="s">
        <v>161</v>
      </c>
      <c r="G153" s="244"/>
      <c r="H153" s="247">
        <v>7.2699999999999996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133</v>
      </c>
      <c r="AU153" s="253" t="s">
        <v>85</v>
      </c>
      <c r="AV153" s="14" t="s">
        <v>85</v>
      </c>
      <c r="AW153" s="14" t="s">
        <v>32</v>
      </c>
      <c r="AX153" s="14" t="s">
        <v>75</v>
      </c>
      <c r="AY153" s="253" t="s">
        <v>123</v>
      </c>
    </row>
    <row r="154" s="15" customFormat="1">
      <c r="A154" s="15"/>
      <c r="B154" s="254"/>
      <c r="C154" s="255"/>
      <c r="D154" s="228" t="s">
        <v>133</v>
      </c>
      <c r="E154" s="256" t="s">
        <v>1</v>
      </c>
      <c r="F154" s="257" t="s">
        <v>136</v>
      </c>
      <c r="G154" s="255"/>
      <c r="H154" s="258">
        <v>7.2699999999999996</v>
      </c>
      <c r="I154" s="259"/>
      <c r="J154" s="255"/>
      <c r="K154" s="255"/>
      <c r="L154" s="260"/>
      <c r="M154" s="261"/>
      <c r="N154" s="262"/>
      <c r="O154" s="262"/>
      <c r="P154" s="262"/>
      <c r="Q154" s="262"/>
      <c r="R154" s="262"/>
      <c r="S154" s="262"/>
      <c r="T154" s="263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4" t="s">
        <v>133</v>
      </c>
      <c r="AU154" s="264" t="s">
        <v>85</v>
      </c>
      <c r="AV154" s="15" t="s">
        <v>130</v>
      </c>
      <c r="AW154" s="15" t="s">
        <v>32</v>
      </c>
      <c r="AX154" s="15" t="s">
        <v>83</v>
      </c>
      <c r="AY154" s="264" t="s">
        <v>123</v>
      </c>
    </row>
    <row r="155" s="2" customFormat="1" ht="16.5" customHeight="1">
      <c r="A155" s="39"/>
      <c r="B155" s="40"/>
      <c r="C155" s="215" t="s">
        <v>145</v>
      </c>
      <c r="D155" s="215" t="s">
        <v>125</v>
      </c>
      <c r="E155" s="216" t="s">
        <v>162</v>
      </c>
      <c r="F155" s="217" t="s">
        <v>163</v>
      </c>
      <c r="G155" s="218" t="s">
        <v>164</v>
      </c>
      <c r="H155" s="219">
        <v>1.194</v>
      </c>
      <c r="I155" s="220"/>
      <c r="J155" s="221">
        <f>ROUND(I155*H155,2)</f>
        <v>0</v>
      </c>
      <c r="K155" s="217" t="s">
        <v>129</v>
      </c>
      <c r="L155" s="45"/>
      <c r="M155" s="222" t="s">
        <v>1</v>
      </c>
      <c r="N155" s="223" t="s">
        <v>40</v>
      </c>
      <c r="O155" s="92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6" t="s">
        <v>130</v>
      </c>
      <c r="AT155" s="226" t="s">
        <v>125</v>
      </c>
      <c r="AU155" s="226" t="s">
        <v>85</v>
      </c>
      <c r="AY155" s="18" t="s">
        <v>123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8" t="s">
        <v>83</v>
      </c>
      <c r="BK155" s="227">
        <f>ROUND(I155*H155,2)</f>
        <v>0</v>
      </c>
      <c r="BL155" s="18" t="s">
        <v>130</v>
      </c>
      <c r="BM155" s="226" t="s">
        <v>8</v>
      </c>
    </row>
    <row r="156" s="2" customFormat="1">
      <c r="A156" s="39"/>
      <c r="B156" s="40"/>
      <c r="C156" s="41"/>
      <c r="D156" s="228" t="s">
        <v>131</v>
      </c>
      <c r="E156" s="41"/>
      <c r="F156" s="229" t="s">
        <v>165</v>
      </c>
      <c r="G156" s="41"/>
      <c r="H156" s="41"/>
      <c r="I156" s="230"/>
      <c r="J156" s="41"/>
      <c r="K156" s="41"/>
      <c r="L156" s="45"/>
      <c r="M156" s="231"/>
      <c r="N156" s="232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131</v>
      </c>
      <c r="AU156" s="18" t="s">
        <v>85</v>
      </c>
    </row>
    <row r="157" s="13" customFormat="1">
      <c r="A157" s="13"/>
      <c r="B157" s="233"/>
      <c r="C157" s="234"/>
      <c r="D157" s="228" t="s">
        <v>133</v>
      </c>
      <c r="E157" s="235" t="s">
        <v>1</v>
      </c>
      <c r="F157" s="236" t="s">
        <v>166</v>
      </c>
      <c r="G157" s="234"/>
      <c r="H157" s="235" t="s">
        <v>1</v>
      </c>
      <c r="I157" s="237"/>
      <c r="J157" s="234"/>
      <c r="K157" s="234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133</v>
      </c>
      <c r="AU157" s="242" t="s">
        <v>85</v>
      </c>
      <c r="AV157" s="13" t="s">
        <v>83</v>
      </c>
      <c r="AW157" s="13" t="s">
        <v>32</v>
      </c>
      <c r="AX157" s="13" t="s">
        <v>75</v>
      </c>
      <c r="AY157" s="242" t="s">
        <v>123</v>
      </c>
    </row>
    <row r="158" s="14" customFormat="1">
      <c r="A158" s="14"/>
      <c r="B158" s="243"/>
      <c r="C158" s="244"/>
      <c r="D158" s="228" t="s">
        <v>133</v>
      </c>
      <c r="E158" s="245" t="s">
        <v>1</v>
      </c>
      <c r="F158" s="246" t="s">
        <v>167</v>
      </c>
      <c r="G158" s="244"/>
      <c r="H158" s="247">
        <v>0.98699999999999999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133</v>
      </c>
      <c r="AU158" s="253" t="s">
        <v>85</v>
      </c>
      <c r="AV158" s="14" t="s">
        <v>85</v>
      </c>
      <c r="AW158" s="14" t="s">
        <v>32</v>
      </c>
      <c r="AX158" s="14" t="s">
        <v>75</v>
      </c>
      <c r="AY158" s="253" t="s">
        <v>123</v>
      </c>
    </row>
    <row r="159" s="14" customFormat="1">
      <c r="A159" s="14"/>
      <c r="B159" s="243"/>
      <c r="C159" s="244"/>
      <c r="D159" s="228" t="s">
        <v>133</v>
      </c>
      <c r="E159" s="245" t="s">
        <v>1</v>
      </c>
      <c r="F159" s="246" t="s">
        <v>168</v>
      </c>
      <c r="G159" s="244"/>
      <c r="H159" s="247">
        <v>0.20699999999999999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133</v>
      </c>
      <c r="AU159" s="253" t="s">
        <v>85</v>
      </c>
      <c r="AV159" s="14" t="s">
        <v>85</v>
      </c>
      <c r="AW159" s="14" t="s">
        <v>32</v>
      </c>
      <c r="AX159" s="14" t="s">
        <v>75</v>
      </c>
      <c r="AY159" s="253" t="s">
        <v>123</v>
      </c>
    </row>
    <row r="160" s="15" customFormat="1">
      <c r="A160" s="15"/>
      <c r="B160" s="254"/>
      <c r="C160" s="255"/>
      <c r="D160" s="228" t="s">
        <v>133</v>
      </c>
      <c r="E160" s="256" t="s">
        <v>1</v>
      </c>
      <c r="F160" s="257" t="s">
        <v>136</v>
      </c>
      <c r="G160" s="255"/>
      <c r="H160" s="258">
        <v>1.194</v>
      </c>
      <c r="I160" s="259"/>
      <c r="J160" s="255"/>
      <c r="K160" s="255"/>
      <c r="L160" s="260"/>
      <c r="M160" s="261"/>
      <c r="N160" s="262"/>
      <c r="O160" s="262"/>
      <c r="P160" s="262"/>
      <c r="Q160" s="262"/>
      <c r="R160" s="262"/>
      <c r="S160" s="262"/>
      <c r="T160" s="263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4" t="s">
        <v>133</v>
      </c>
      <c r="AU160" s="264" t="s">
        <v>85</v>
      </c>
      <c r="AV160" s="15" t="s">
        <v>130</v>
      </c>
      <c r="AW160" s="15" t="s">
        <v>32</v>
      </c>
      <c r="AX160" s="15" t="s">
        <v>83</v>
      </c>
      <c r="AY160" s="264" t="s">
        <v>123</v>
      </c>
    </row>
    <row r="161" s="2" customFormat="1" ht="21.75" customHeight="1">
      <c r="A161" s="39"/>
      <c r="B161" s="40"/>
      <c r="C161" s="215" t="s">
        <v>169</v>
      </c>
      <c r="D161" s="215" t="s">
        <v>125</v>
      </c>
      <c r="E161" s="216" t="s">
        <v>170</v>
      </c>
      <c r="F161" s="217" t="s">
        <v>171</v>
      </c>
      <c r="G161" s="218" t="s">
        <v>164</v>
      </c>
      <c r="H161" s="219">
        <v>31.408000000000001</v>
      </c>
      <c r="I161" s="220"/>
      <c r="J161" s="221">
        <f>ROUND(I161*H161,2)</f>
        <v>0</v>
      </c>
      <c r="K161" s="217" t="s">
        <v>129</v>
      </c>
      <c r="L161" s="45"/>
      <c r="M161" s="222" t="s">
        <v>1</v>
      </c>
      <c r="N161" s="223" t="s">
        <v>40</v>
      </c>
      <c r="O161" s="92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6" t="s">
        <v>130</v>
      </c>
      <c r="AT161" s="226" t="s">
        <v>125</v>
      </c>
      <c r="AU161" s="226" t="s">
        <v>85</v>
      </c>
      <c r="AY161" s="18" t="s">
        <v>123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8" t="s">
        <v>83</v>
      </c>
      <c r="BK161" s="227">
        <f>ROUND(I161*H161,2)</f>
        <v>0</v>
      </c>
      <c r="BL161" s="18" t="s">
        <v>130</v>
      </c>
      <c r="BM161" s="226" t="s">
        <v>172</v>
      </c>
    </row>
    <row r="162" s="2" customFormat="1">
      <c r="A162" s="39"/>
      <c r="B162" s="40"/>
      <c r="C162" s="41"/>
      <c r="D162" s="228" t="s">
        <v>131</v>
      </c>
      <c r="E162" s="41"/>
      <c r="F162" s="229" t="s">
        <v>173</v>
      </c>
      <c r="G162" s="41"/>
      <c r="H162" s="41"/>
      <c r="I162" s="230"/>
      <c r="J162" s="41"/>
      <c r="K162" s="41"/>
      <c r="L162" s="45"/>
      <c r="M162" s="231"/>
      <c r="N162" s="232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131</v>
      </c>
      <c r="AU162" s="18" t="s">
        <v>85</v>
      </c>
    </row>
    <row r="163" s="13" customFormat="1">
      <c r="A163" s="13"/>
      <c r="B163" s="233"/>
      <c r="C163" s="234"/>
      <c r="D163" s="228" t="s">
        <v>133</v>
      </c>
      <c r="E163" s="235" t="s">
        <v>1</v>
      </c>
      <c r="F163" s="236" t="s">
        <v>174</v>
      </c>
      <c r="G163" s="234"/>
      <c r="H163" s="235" t="s">
        <v>1</v>
      </c>
      <c r="I163" s="237"/>
      <c r="J163" s="234"/>
      <c r="K163" s="234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133</v>
      </c>
      <c r="AU163" s="242" t="s">
        <v>85</v>
      </c>
      <c r="AV163" s="13" t="s">
        <v>83</v>
      </c>
      <c r="AW163" s="13" t="s">
        <v>32</v>
      </c>
      <c r="AX163" s="13" t="s">
        <v>75</v>
      </c>
      <c r="AY163" s="242" t="s">
        <v>123</v>
      </c>
    </row>
    <row r="164" s="13" customFormat="1">
      <c r="A164" s="13"/>
      <c r="B164" s="233"/>
      <c r="C164" s="234"/>
      <c r="D164" s="228" t="s">
        <v>133</v>
      </c>
      <c r="E164" s="235" t="s">
        <v>1</v>
      </c>
      <c r="F164" s="236" t="s">
        <v>175</v>
      </c>
      <c r="G164" s="234"/>
      <c r="H164" s="235" t="s">
        <v>1</v>
      </c>
      <c r="I164" s="237"/>
      <c r="J164" s="234"/>
      <c r="K164" s="234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133</v>
      </c>
      <c r="AU164" s="242" t="s">
        <v>85</v>
      </c>
      <c r="AV164" s="13" t="s">
        <v>83</v>
      </c>
      <c r="AW164" s="13" t="s">
        <v>32</v>
      </c>
      <c r="AX164" s="13" t="s">
        <v>75</v>
      </c>
      <c r="AY164" s="242" t="s">
        <v>123</v>
      </c>
    </row>
    <row r="165" s="13" customFormat="1">
      <c r="A165" s="13"/>
      <c r="B165" s="233"/>
      <c r="C165" s="234"/>
      <c r="D165" s="228" t="s">
        <v>133</v>
      </c>
      <c r="E165" s="235" t="s">
        <v>1</v>
      </c>
      <c r="F165" s="236" t="s">
        <v>176</v>
      </c>
      <c r="G165" s="234"/>
      <c r="H165" s="235" t="s">
        <v>1</v>
      </c>
      <c r="I165" s="237"/>
      <c r="J165" s="234"/>
      <c r="K165" s="234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133</v>
      </c>
      <c r="AU165" s="242" t="s">
        <v>85</v>
      </c>
      <c r="AV165" s="13" t="s">
        <v>83</v>
      </c>
      <c r="AW165" s="13" t="s">
        <v>32</v>
      </c>
      <c r="AX165" s="13" t="s">
        <v>75</v>
      </c>
      <c r="AY165" s="242" t="s">
        <v>123</v>
      </c>
    </row>
    <row r="166" s="13" customFormat="1">
      <c r="A166" s="13"/>
      <c r="B166" s="233"/>
      <c r="C166" s="234"/>
      <c r="D166" s="228" t="s">
        <v>133</v>
      </c>
      <c r="E166" s="235" t="s">
        <v>1</v>
      </c>
      <c r="F166" s="236" t="s">
        <v>177</v>
      </c>
      <c r="G166" s="234"/>
      <c r="H166" s="235" t="s">
        <v>1</v>
      </c>
      <c r="I166" s="237"/>
      <c r="J166" s="234"/>
      <c r="K166" s="234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133</v>
      </c>
      <c r="AU166" s="242" t="s">
        <v>85</v>
      </c>
      <c r="AV166" s="13" t="s">
        <v>83</v>
      </c>
      <c r="AW166" s="13" t="s">
        <v>32</v>
      </c>
      <c r="AX166" s="13" t="s">
        <v>75</v>
      </c>
      <c r="AY166" s="242" t="s">
        <v>123</v>
      </c>
    </row>
    <row r="167" s="14" customFormat="1">
      <c r="A167" s="14"/>
      <c r="B167" s="243"/>
      <c r="C167" s="244"/>
      <c r="D167" s="228" t="s">
        <v>133</v>
      </c>
      <c r="E167" s="245" t="s">
        <v>1</v>
      </c>
      <c r="F167" s="246" t="s">
        <v>178</v>
      </c>
      <c r="G167" s="244"/>
      <c r="H167" s="247">
        <v>18.149999999999999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133</v>
      </c>
      <c r="AU167" s="253" t="s">
        <v>85</v>
      </c>
      <c r="AV167" s="14" t="s">
        <v>85</v>
      </c>
      <c r="AW167" s="14" t="s">
        <v>32</v>
      </c>
      <c r="AX167" s="14" t="s">
        <v>75</v>
      </c>
      <c r="AY167" s="253" t="s">
        <v>123</v>
      </c>
    </row>
    <row r="168" s="13" customFormat="1">
      <c r="A168" s="13"/>
      <c r="B168" s="233"/>
      <c r="C168" s="234"/>
      <c r="D168" s="228" t="s">
        <v>133</v>
      </c>
      <c r="E168" s="235" t="s">
        <v>1</v>
      </c>
      <c r="F168" s="236" t="s">
        <v>179</v>
      </c>
      <c r="G168" s="234"/>
      <c r="H168" s="235" t="s">
        <v>1</v>
      </c>
      <c r="I168" s="237"/>
      <c r="J168" s="234"/>
      <c r="K168" s="234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133</v>
      </c>
      <c r="AU168" s="242" t="s">
        <v>85</v>
      </c>
      <c r="AV168" s="13" t="s">
        <v>83</v>
      </c>
      <c r="AW168" s="13" t="s">
        <v>32</v>
      </c>
      <c r="AX168" s="13" t="s">
        <v>75</v>
      </c>
      <c r="AY168" s="242" t="s">
        <v>123</v>
      </c>
    </row>
    <row r="169" s="13" customFormat="1">
      <c r="A169" s="13"/>
      <c r="B169" s="233"/>
      <c r="C169" s="234"/>
      <c r="D169" s="228" t="s">
        <v>133</v>
      </c>
      <c r="E169" s="235" t="s">
        <v>1</v>
      </c>
      <c r="F169" s="236" t="s">
        <v>180</v>
      </c>
      <c r="G169" s="234"/>
      <c r="H169" s="235" t="s">
        <v>1</v>
      </c>
      <c r="I169" s="237"/>
      <c r="J169" s="234"/>
      <c r="K169" s="234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133</v>
      </c>
      <c r="AU169" s="242" t="s">
        <v>85</v>
      </c>
      <c r="AV169" s="13" t="s">
        <v>83</v>
      </c>
      <c r="AW169" s="13" t="s">
        <v>32</v>
      </c>
      <c r="AX169" s="13" t="s">
        <v>75</v>
      </c>
      <c r="AY169" s="242" t="s">
        <v>123</v>
      </c>
    </row>
    <row r="170" s="13" customFormat="1">
      <c r="A170" s="13"/>
      <c r="B170" s="233"/>
      <c r="C170" s="234"/>
      <c r="D170" s="228" t="s">
        <v>133</v>
      </c>
      <c r="E170" s="235" t="s">
        <v>1</v>
      </c>
      <c r="F170" s="236" t="s">
        <v>181</v>
      </c>
      <c r="G170" s="234"/>
      <c r="H170" s="235" t="s">
        <v>1</v>
      </c>
      <c r="I170" s="237"/>
      <c r="J170" s="234"/>
      <c r="K170" s="234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133</v>
      </c>
      <c r="AU170" s="242" t="s">
        <v>85</v>
      </c>
      <c r="AV170" s="13" t="s">
        <v>83</v>
      </c>
      <c r="AW170" s="13" t="s">
        <v>32</v>
      </c>
      <c r="AX170" s="13" t="s">
        <v>75</v>
      </c>
      <c r="AY170" s="242" t="s">
        <v>123</v>
      </c>
    </row>
    <row r="171" s="14" customFormat="1">
      <c r="A171" s="14"/>
      <c r="B171" s="243"/>
      <c r="C171" s="244"/>
      <c r="D171" s="228" t="s">
        <v>133</v>
      </c>
      <c r="E171" s="245" t="s">
        <v>1</v>
      </c>
      <c r="F171" s="246" t="s">
        <v>182</v>
      </c>
      <c r="G171" s="244"/>
      <c r="H171" s="247">
        <v>5.2000000000000002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133</v>
      </c>
      <c r="AU171" s="253" t="s">
        <v>85</v>
      </c>
      <c r="AV171" s="14" t="s">
        <v>85</v>
      </c>
      <c r="AW171" s="14" t="s">
        <v>32</v>
      </c>
      <c r="AX171" s="14" t="s">
        <v>75</v>
      </c>
      <c r="AY171" s="253" t="s">
        <v>123</v>
      </c>
    </row>
    <row r="172" s="13" customFormat="1">
      <c r="A172" s="13"/>
      <c r="B172" s="233"/>
      <c r="C172" s="234"/>
      <c r="D172" s="228" t="s">
        <v>133</v>
      </c>
      <c r="E172" s="235" t="s">
        <v>1</v>
      </c>
      <c r="F172" s="236" t="s">
        <v>183</v>
      </c>
      <c r="G172" s="234"/>
      <c r="H172" s="235" t="s">
        <v>1</v>
      </c>
      <c r="I172" s="237"/>
      <c r="J172" s="234"/>
      <c r="K172" s="234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133</v>
      </c>
      <c r="AU172" s="242" t="s">
        <v>85</v>
      </c>
      <c r="AV172" s="13" t="s">
        <v>83</v>
      </c>
      <c r="AW172" s="13" t="s">
        <v>32</v>
      </c>
      <c r="AX172" s="13" t="s">
        <v>75</v>
      </c>
      <c r="AY172" s="242" t="s">
        <v>123</v>
      </c>
    </row>
    <row r="173" s="13" customFormat="1">
      <c r="A173" s="13"/>
      <c r="B173" s="233"/>
      <c r="C173" s="234"/>
      <c r="D173" s="228" t="s">
        <v>133</v>
      </c>
      <c r="E173" s="235" t="s">
        <v>1</v>
      </c>
      <c r="F173" s="236" t="s">
        <v>184</v>
      </c>
      <c r="G173" s="234"/>
      <c r="H173" s="235" t="s">
        <v>1</v>
      </c>
      <c r="I173" s="237"/>
      <c r="J173" s="234"/>
      <c r="K173" s="234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133</v>
      </c>
      <c r="AU173" s="242" t="s">
        <v>85</v>
      </c>
      <c r="AV173" s="13" t="s">
        <v>83</v>
      </c>
      <c r="AW173" s="13" t="s">
        <v>32</v>
      </c>
      <c r="AX173" s="13" t="s">
        <v>75</v>
      </c>
      <c r="AY173" s="242" t="s">
        <v>123</v>
      </c>
    </row>
    <row r="174" s="14" customFormat="1">
      <c r="A174" s="14"/>
      <c r="B174" s="243"/>
      <c r="C174" s="244"/>
      <c r="D174" s="228" t="s">
        <v>133</v>
      </c>
      <c r="E174" s="245" t="s">
        <v>1</v>
      </c>
      <c r="F174" s="246" t="s">
        <v>185</v>
      </c>
      <c r="G174" s="244"/>
      <c r="H174" s="247">
        <v>5.1479999999999997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133</v>
      </c>
      <c r="AU174" s="253" t="s">
        <v>85</v>
      </c>
      <c r="AV174" s="14" t="s">
        <v>85</v>
      </c>
      <c r="AW174" s="14" t="s">
        <v>32</v>
      </c>
      <c r="AX174" s="14" t="s">
        <v>75</v>
      </c>
      <c r="AY174" s="253" t="s">
        <v>123</v>
      </c>
    </row>
    <row r="175" s="13" customFormat="1">
      <c r="A175" s="13"/>
      <c r="B175" s="233"/>
      <c r="C175" s="234"/>
      <c r="D175" s="228" t="s">
        <v>133</v>
      </c>
      <c r="E175" s="235" t="s">
        <v>1</v>
      </c>
      <c r="F175" s="236" t="s">
        <v>186</v>
      </c>
      <c r="G175" s="234"/>
      <c r="H175" s="235" t="s">
        <v>1</v>
      </c>
      <c r="I175" s="237"/>
      <c r="J175" s="234"/>
      <c r="K175" s="234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133</v>
      </c>
      <c r="AU175" s="242" t="s">
        <v>85</v>
      </c>
      <c r="AV175" s="13" t="s">
        <v>83</v>
      </c>
      <c r="AW175" s="13" t="s">
        <v>32</v>
      </c>
      <c r="AX175" s="13" t="s">
        <v>75</v>
      </c>
      <c r="AY175" s="242" t="s">
        <v>123</v>
      </c>
    </row>
    <row r="176" s="13" customFormat="1">
      <c r="A176" s="13"/>
      <c r="B176" s="233"/>
      <c r="C176" s="234"/>
      <c r="D176" s="228" t="s">
        <v>133</v>
      </c>
      <c r="E176" s="235" t="s">
        <v>1</v>
      </c>
      <c r="F176" s="236" t="s">
        <v>187</v>
      </c>
      <c r="G176" s="234"/>
      <c r="H176" s="235" t="s">
        <v>1</v>
      </c>
      <c r="I176" s="237"/>
      <c r="J176" s="234"/>
      <c r="K176" s="234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133</v>
      </c>
      <c r="AU176" s="242" t="s">
        <v>85</v>
      </c>
      <c r="AV176" s="13" t="s">
        <v>83</v>
      </c>
      <c r="AW176" s="13" t="s">
        <v>32</v>
      </c>
      <c r="AX176" s="13" t="s">
        <v>75</v>
      </c>
      <c r="AY176" s="242" t="s">
        <v>123</v>
      </c>
    </row>
    <row r="177" s="14" customFormat="1">
      <c r="A177" s="14"/>
      <c r="B177" s="243"/>
      <c r="C177" s="244"/>
      <c r="D177" s="228" t="s">
        <v>133</v>
      </c>
      <c r="E177" s="245" t="s">
        <v>1</v>
      </c>
      <c r="F177" s="246" t="s">
        <v>188</v>
      </c>
      <c r="G177" s="244"/>
      <c r="H177" s="247">
        <v>3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133</v>
      </c>
      <c r="AU177" s="253" t="s">
        <v>85</v>
      </c>
      <c r="AV177" s="14" t="s">
        <v>85</v>
      </c>
      <c r="AW177" s="14" t="s">
        <v>32</v>
      </c>
      <c r="AX177" s="14" t="s">
        <v>75</v>
      </c>
      <c r="AY177" s="253" t="s">
        <v>123</v>
      </c>
    </row>
    <row r="178" s="13" customFormat="1">
      <c r="A178" s="13"/>
      <c r="B178" s="233"/>
      <c r="C178" s="234"/>
      <c r="D178" s="228" t="s">
        <v>133</v>
      </c>
      <c r="E178" s="235" t="s">
        <v>1</v>
      </c>
      <c r="F178" s="236" t="s">
        <v>189</v>
      </c>
      <c r="G178" s="234"/>
      <c r="H178" s="235" t="s">
        <v>1</v>
      </c>
      <c r="I178" s="237"/>
      <c r="J178" s="234"/>
      <c r="K178" s="234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133</v>
      </c>
      <c r="AU178" s="242" t="s">
        <v>85</v>
      </c>
      <c r="AV178" s="13" t="s">
        <v>83</v>
      </c>
      <c r="AW178" s="13" t="s">
        <v>32</v>
      </c>
      <c r="AX178" s="13" t="s">
        <v>75</v>
      </c>
      <c r="AY178" s="242" t="s">
        <v>123</v>
      </c>
    </row>
    <row r="179" s="14" customFormat="1">
      <c r="A179" s="14"/>
      <c r="B179" s="243"/>
      <c r="C179" s="244"/>
      <c r="D179" s="228" t="s">
        <v>133</v>
      </c>
      <c r="E179" s="245" t="s">
        <v>1</v>
      </c>
      <c r="F179" s="246" t="s">
        <v>190</v>
      </c>
      <c r="G179" s="244"/>
      <c r="H179" s="247">
        <v>2.3999999999999999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3" t="s">
        <v>133</v>
      </c>
      <c r="AU179" s="253" t="s">
        <v>85</v>
      </c>
      <c r="AV179" s="14" t="s">
        <v>85</v>
      </c>
      <c r="AW179" s="14" t="s">
        <v>32</v>
      </c>
      <c r="AX179" s="14" t="s">
        <v>75</v>
      </c>
      <c r="AY179" s="253" t="s">
        <v>123</v>
      </c>
    </row>
    <row r="180" s="13" customFormat="1">
      <c r="A180" s="13"/>
      <c r="B180" s="233"/>
      <c r="C180" s="234"/>
      <c r="D180" s="228" t="s">
        <v>133</v>
      </c>
      <c r="E180" s="235" t="s">
        <v>1</v>
      </c>
      <c r="F180" s="236" t="s">
        <v>191</v>
      </c>
      <c r="G180" s="234"/>
      <c r="H180" s="235" t="s">
        <v>1</v>
      </c>
      <c r="I180" s="237"/>
      <c r="J180" s="234"/>
      <c r="K180" s="234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133</v>
      </c>
      <c r="AU180" s="242" t="s">
        <v>85</v>
      </c>
      <c r="AV180" s="13" t="s">
        <v>83</v>
      </c>
      <c r="AW180" s="13" t="s">
        <v>32</v>
      </c>
      <c r="AX180" s="13" t="s">
        <v>75</v>
      </c>
      <c r="AY180" s="242" t="s">
        <v>123</v>
      </c>
    </row>
    <row r="181" s="13" customFormat="1">
      <c r="A181" s="13"/>
      <c r="B181" s="233"/>
      <c r="C181" s="234"/>
      <c r="D181" s="228" t="s">
        <v>133</v>
      </c>
      <c r="E181" s="235" t="s">
        <v>1</v>
      </c>
      <c r="F181" s="236" t="s">
        <v>192</v>
      </c>
      <c r="G181" s="234"/>
      <c r="H181" s="235" t="s">
        <v>1</v>
      </c>
      <c r="I181" s="237"/>
      <c r="J181" s="234"/>
      <c r="K181" s="234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133</v>
      </c>
      <c r="AU181" s="242" t="s">
        <v>85</v>
      </c>
      <c r="AV181" s="13" t="s">
        <v>83</v>
      </c>
      <c r="AW181" s="13" t="s">
        <v>32</v>
      </c>
      <c r="AX181" s="13" t="s">
        <v>75</v>
      </c>
      <c r="AY181" s="242" t="s">
        <v>123</v>
      </c>
    </row>
    <row r="182" s="14" customFormat="1">
      <c r="A182" s="14"/>
      <c r="B182" s="243"/>
      <c r="C182" s="244"/>
      <c r="D182" s="228" t="s">
        <v>133</v>
      </c>
      <c r="E182" s="245" t="s">
        <v>1</v>
      </c>
      <c r="F182" s="246" t="s">
        <v>193</v>
      </c>
      <c r="G182" s="244"/>
      <c r="H182" s="247">
        <v>-0.049000000000000002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133</v>
      </c>
      <c r="AU182" s="253" t="s">
        <v>85</v>
      </c>
      <c r="AV182" s="14" t="s">
        <v>85</v>
      </c>
      <c r="AW182" s="14" t="s">
        <v>32</v>
      </c>
      <c r="AX182" s="14" t="s">
        <v>75</v>
      </c>
      <c r="AY182" s="253" t="s">
        <v>123</v>
      </c>
    </row>
    <row r="183" s="13" customFormat="1">
      <c r="A183" s="13"/>
      <c r="B183" s="233"/>
      <c r="C183" s="234"/>
      <c r="D183" s="228" t="s">
        <v>133</v>
      </c>
      <c r="E183" s="235" t="s">
        <v>1</v>
      </c>
      <c r="F183" s="236" t="s">
        <v>194</v>
      </c>
      <c r="G183" s="234"/>
      <c r="H183" s="235" t="s">
        <v>1</v>
      </c>
      <c r="I183" s="237"/>
      <c r="J183" s="234"/>
      <c r="K183" s="234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133</v>
      </c>
      <c r="AU183" s="242" t="s">
        <v>85</v>
      </c>
      <c r="AV183" s="13" t="s">
        <v>83</v>
      </c>
      <c r="AW183" s="13" t="s">
        <v>32</v>
      </c>
      <c r="AX183" s="13" t="s">
        <v>75</v>
      </c>
      <c r="AY183" s="242" t="s">
        <v>123</v>
      </c>
    </row>
    <row r="184" s="14" customFormat="1">
      <c r="A184" s="14"/>
      <c r="B184" s="243"/>
      <c r="C184" s="244"/>
      <c r="D184" s="228" t="s">
        <v>133</v>
      </c>
      <c r="E184" s="245" t="s">
        <v>1</v>
      </c>
      <c r="F184" s="246" t="s">
        <v>195</v>
      </c>
      <c r="G184" s="244"/>
      <c r="H184" s="247">
        <v>-1.625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133</v>
      </c>
      <c r="AU184" s="253" t="s">
        <v>85</v>
      </c>
      <c r="AV184" s="14" t="s">
        <v>85</v>
      </c>
      <c r="AW184" s="14" t="s">
        <v>32</v>
      </c>
      <c r="AX184" s="14" t="s">
        <v>75</v>
      </c>
      <c r="AY184" s="253" t="s">
        <v>123</v>
      </c>
    </row>
    <row r="185" s="13" customFormat="1">
      <c r="A185" s="13"/>
      <c r="B185" s="233"/>
      <c r="C185" s="234"/>
      <c r="D185" s="228" t="s">
        <v>133</v>
      </c>
      <c r="E185" s="235" t="s">
        <v>1</v>
      </c>
      <c r="F185" s="236" t="s">
        <v>196</v>
      </c>
      <c r="G185" s="234"/>
      <c r="H185" s="235" t="s">
        <v>1</v>
      </c>
      <c r="I185" s="237"/>
      <c r="J185" s="234"/>
      <c r="K185" s="234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133</v>
      </c>
      <c r="AU185" s="242" t="s">
        <v>85</v>
      </c>
      <c r="AV185" s="13" t="s">
        <v>83</v>
      </c>
      <c r="AW185" s="13" t="s">
        <v>32</v>
      </c>
      <c r="AX185" s="13" t="s">
        <v>75</v>
      </c>
      <c r="AY185" s="242" t="s">
        <v>123</v>
      </c>
    </row>
    <row r="186" s="14" customFormat="1">
      <c r="A186" s="14"/>
      <c r="B186" s="243"/>
      <c r="C186" s="244"/>
      <c r="D186" s="228" t="s">
        <v>133</v>
      </c>
      <c r="E186" s="245" t="s">
        <v>1</v>
      </c>
      <c r="F186" s="246" t="s">
        <v>197</v>
      </c>
      <c r="G186" s="244"/>
      <c r="H186" s="247">
        <v>-0.81599999999999995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133</v>
      </c>
      <c r="AU186" s="253" t="s">
        <v>85</v>
      </c>
      <c r="AV186" s="14" t="s">
        <v>85</v>
      </c>
      <c r="AW186" s="14" t="s">
        <v>32</v>
      </c>
      <c r="AX186" s="14" t="s">
        <v>75</v>
      </c>
      <c r="AY186" s="253" t="s">
        <v>123</v>
      </c>
    </row>
    <row r="187" s="15" customFormat="1">
      <c r="A187" s="15"/>
      <c r="B187" s="254"/>
      <c r="C187" s="255"/>
      <c r="D187" s="228" t="s">
        <v>133</v>
      </c>
      <c r="E187" s="256" t="s">
        <v>1</v>
      </c>
      <c r="F187" s="257" t="s">
        <v>136</v>
      </c>
      <c r="G187" s="255"/>
      <c r="H187" s="258">
        <v>31.407999999999998</v>
      </c>
      <c r="I187" s="259"/>
      <c r="J187" s="255"/>
      <c r="K187" s="255"/>
      <c r="L187" s="260"/>
      <c r="M187" s="261"/>
      <c r="N187" s="262"/>
      <c r="O187" s="262"/>
      <c r="P187" s="262"/>
      <c r="Q187" s="262"/>
      <c r="R187" s="262"/>
      <c r="S187" s="262"/>
      <c r="T187" s="263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4" t="s">
        <v>133</v>
      </c>
      <c r="AU187" s="264" t="s">
        <v>85</v>
      </c>
      <c r="AV187" s="15" t="s">
        <v>130</v>
      </c>
      <c r="AW187" s="15" t="s">
        <v>32</v>
      </c>
      <c r="AX187" s="15" t="s">
        <v>83</v>
      </c>
      <c r="AY187" s="264" t="s">
        <v>123</v>
      </c>
    </row>
    <row r="188" s="2" customFormat="1" ht="16.5" customHeight="1">
      <c r="A188" s="39"/>
      <c r="B188" s="40"/>
      <c r="C188" s="215" t="s">
        <v>151</v>
      </c>
      <c r="D188" s="215" t="s">
        <v>125</v>
      </c>
      <c r="E188" s="216" t="s">
        <v>198</v>
      </c>
      <c r="F188" s="217" t="s">
        <v>199</v>
      </c>
      <c r="G188" s="218" t="s">
        <v>164</v>
      </c>
      <c r="H188" s="219">
        <v>11.800000000000001</v>
      </c>
      <c r="I188" s="220"/>
      <c r="J188" s="221">
        <f>ROUND(I188*H188,2)</f>
        <v>0</v>
      </c>
      <c r="K188" s="217" t="s">
        <v>129</v>
      </c>
      <c r="L188" s="45"/>
      <c r="M188" s="222" t="s">
        <v>1</v>
      </c>
      <c r="N188" s="223" t="s">
        <v>40</v>
      </c>
      <c r="O188" s="92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6" t="s">
        <v>130</v>
      </c>
      <c r="AT188" s="226" t="s">
        <v>125</v>
      </c>
      <c r="AU188" s="226" t="s">
        <v>85</v>
      </c>
      <c r="AY188" s="18" t="s">
        <v>123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8" t="s">
        <v>83</v>
      </c>
      <c r="BK188" s="227">
        <f>ROUND(I188*H188,2)</f>
        <v>0</v>
      </c>
      <c r="BL188" s="18" t="s">
        <v>130</v>
      </c>
      <c r="BM188" s="226" t="s">
        <v>200</v>
      </c>
    </row>
    <row r="189" s="2" customFormat="1">
      <c r="A189" s="39"/>
      <c r="B189" s="40"/>
      <c r="C189" s="41"/>
      <c r="D189" s="228" t="s">
        <v>131</v>
      </c>
      <c r="E189" s="41"/>
      <c r="F189" s="229" t="s">
        <v>201</v>
      </c>
      <c r="G189" s="41"/>
      <c r="H189" s="41"/>
      <c r="I189" s="230"/>
      <c r="J189" s="41"/>
      <c r="K189" s="41"/>
      <c r="L189" s="45"/>
      <c r="M189" s="231"/>
      <c r="N189" s="232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131</v>
      </c>
      <c r="AU189" s="18" t="s">
        <v>85</v>
      </c>
    </row>
    <row r="190" s="13" customFormat="1">
      <c r="A190" s="13"/>
      <c r="B190" s="233"/>
      <c r="C190" s="234"/>
      <c r="D190" s="228" t="s">
        <v>133</v>
      </c>
      <c r="E190" s="235" t="s">
        <v>1</v>
      </c>
      <c r="F190" s="236" t="s">
        <v>202</v>
      </c>
      <c r="G190" s="234"/>
      <c r="H190" s="235" t="s">
        <v>1</v>
      </c>
      <c r="I190" s="237"/>
      <c r="J190" s="234"/>
      <c r="K190" s="234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133</v>
      </c>
      <c r="AU190" s="242" t="s">
        <v>85</v>
      </c>
      <c r="AV190" s="13" t="s">
        <v>83</v>
      </c>
      <c r="AW190" s="13" t="s">
        <v>32</v>
      </c>
      <c r="AX190" s="13" t="s">
        <v>75</v>
      </c>
      <c r="AY190" s="242" t="s">
        <v>123</v>
      </c>
    </row>
    <row r="191" s="14" customFormat="1">
      <c r="A191" s="14"/>
      <c r="B191" s="243"/>
      <c r="C191" s="244"/>
      <c r="D191" s="228" t="s">
        <v>133</v>
      </c>
      <c r="E191" s="245" t="s">
        <v>1</v>
      </c>
      <c r="F191" s="246" t="s">
        <v>203</v>
      </c>
      <c r="G191" s="244"/>
      <c r="H191" s="247">
        <v>6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133</v>
      </c>
      <c r="AU191" s="253" t="s">
        <v>85</v>
      </c>
      <c r="AV191" s="14" t="s">
        <v>85</v>
      </c>
      <c r="AW191" s="14" t="s">
        <v>32</v>
      </c>
      <c r="AX191" s="14" t="s">
        <v>75</v>
      </c>
      <c r="AY191" s="253" t="s">
        <v>123</v>
      </c>
    </row>
    <row r="192" s="13" customFormat="1">
      <c r="A192" s="13"/>
      <c r="B192" s="233"/>
      <c r="C192" s="234"/>
      <c r="D192" s="228" t="s">
        <v>133</v>
      </c>
      <c r="E192" s="235" t="s">
        <v>1</v>
      </c>
      <c r="F192" s="236" t="s">
        <v>204</v>
      </c>
      <c r="G192" s="234"/>
      <c r="H192" s="235" t="s">
        <v>1</v>
      </c>
      <c r="I192" s="237"/>
      <c r="J192" s="234"/>
      <c r="K192" s="234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133</v>
      </c>
      <c r="AU192" s="242" t="s">
        <v>85</v>
      </c>
      <c r="AV192" s="13" t="s">
        <v>83</v>
      </c>
      <c r="AW192" s="13" t="s">
        <v>32</v>
      </c>
      <c r="AX192" s="13" t="s">
        <v>75</v>
      </c>
      <c r="AY192" s="242" t="s">
        <v>123</v>
      </c>
    </row>
    <row r="193" s="14" customFormat="1">
      <c r="A193" s="14"/>
      <c r="B193" s="243"/>
      <c r="C193" s="244"/>
      <c r="D193" s="228" t="s">
        <v>133</v>
      </c>
      <c r="E193" s="245" t="s">
        <v>1</v>
      </c>
      <c r="F193" s="246" t="s">
        <v>205</v>
      </c>
      <c r="G193" s="244"/>
      <c r="H193" s="247">
        <v>5.7999999999999998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133</v>
      </c>
      <c r="AU193" s="253" t="s">
        <v>85</v>
      </c>
      <c r="AV193" s="14" t="s">
        <v>85</v>
      </c>
      <c r="AW193" s="14" t="s">
        <v>32</v>
      </c>
      <c r="AX193" s="14" t="s">
        <v>75</v>
      </c>
      <c r="AY193" s="253" t="s">
        <v>123</v>
      </c>
    </row>
    <row r="194" s="15" customFormat="1">
      <c r="A194" s="15"/>
      <c r="B194" s="254"/>
      <c r="C194" s="255"/>
      <c r="D194" s="228" t="s">
        <v>133</v>
      </c>
      <c r="E194" s="256" t="s">
        <v>1</v>
      </c>
      <c r="F194" s="257" t="s">
        <v>136</v>
      </c>
      <c r="G194" s="255"/>
      <c r="H194" s="258">
        <v>11.800000000000001</v>
      </c>
      <c r="I194" s="259"/>
      <c r="J194" s="255"/>
      <c r="K194" s="255"/>
      <c r="L194" s="260"/>
      <c r="M194" s="261"/>
      <c r="N194" s="262"/>
      <c r="O194" s="262"/>
      <c r="P194" s="262"/>
      <c r="Q194" s="262"/>
      <c r="R194" s="262"/>
      <c r="S194" s="262"/>
      <c r="T194" s="263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4" t="s">
        <v>133</v>
      </c>
      <c r="AU194" s="264" t="s">
        <v>85</v>
      </c>
      <c r="AV194" s="15" t="s">
        <v>130</v>
      </c>
      <c r="AW194" s="15" t="s">
        <v>32</v>
      </c>
      <c r="AX194" s="15" t="s">
        <v>83</v>
      </c>
      <c r="AY194" s="264" t="s">
        <v>123</v>
      </c>
    </row>
    <row r="195" s="2" customFormat="1" ht="16.5" customHeight="1">
      <c r="A195" s="39"/>
      <c r="B195" s="40"/>
      <c r="C195" s="215" t="s">
        <v>206</v>
      </c>
      <c r="D195" s="215" t="s">
        <v>125</v>
      </c>
      <c r="E195" s="216" t="s">
        <v>207</v>
      </c>
      <c r="F195" s="217" t="s">
        <v>208</v>
      </c>
      <c r="G195" s="218" t="s">
        <v>164</v>
      </c>
      <c r="H195" s="219">
        <v>3.25</v>
      </c>
      <c r="I195" s="220"/>
      <c r="J195" s="221">
        <f>ROUND(I195*H195,2)</f>
        <v>0</v>
      </c>
      <c r="K195" s="217" t="s">
        <v>129</v>
      </c>
      <c r="L195" s="45"/>
      <c r="M195" s="222" t="s">
        <v>1</v>
      </c>
      <c r="N195" s="223" t="s">
        <v>40</v>
      </c>
      <c r="O195" s="92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6" t="s">
        <v>130</v>
      </c>
      <c r="AT195" s="226" t="s">
        <v>125</v>
      </c>
      <c r="AU195" s="226" t="s">
        <v>85</v>
      </c>
      <c r="AY195" s="18" t="s">
        <v>123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8" t="s">
        <v>83</v>
      </c>
      <c r="BK195" s="227">
        <f>ROUND(I195*H195,2)</f>
        <v>0</v>
      </c>
      <c r="BL195" s="18" t="s">
        <v>130</v>
      </c>
      <c r="BM195" s="226" t="s">
        <v>209</v>
      </c>
    </row>
    <row r="196" s="2" customFormat="1">
      <c r="A196" s="39"/>
      <c r="B196" s="40"/>
      <c r="C196" s="41"/>
      <c r="D196" s="228" t="s">
        <v>131</v>
      </c>
      <c r="E196" s="41"/>
      <c r="F196" s="229" t="s">
        <v>210</v>
      </c>
      <c r="G196" s="41"/>
      <c r="H196" s="41"/>
      <c r="I196" s="230"/>
      <c r="J196" s="41"/>
      <c r="K196" s="41"/>
      <c r="L196" s="45"/>
      <c r="M196" s="231"/>
      <c r="N196" s="232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131</v>
      </c>
      <c r="AU196" s="18" t="s">
        <v>85</v>
      </c>
    </row>
    <row r="197" s="13" customFormat="1">
      <c r="A197" s="13"/>
      <c r="B197" s="233"/>
      <c r="C197" s="234"/>
      <c r="D197" s="228" t="s">
        <v>133</v>
      </c>
      <c r="E197" s="235" t="s">
        <v>1</v>
      </c>
      <c r="F197" s="236" t="s">
        <v>147</v>
      </c>
      <c r="G197" s="234"/>
      <c r="H197" s="235" t="s">
        <v>1</v>
      </c>
      <c r="I197" s="237"/>
      <c r="J197" s="234"/>
      <c r="K197" s="234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133</v>
      </c>
      <c r="AU197" s="242" t="s">
        <v>85</v>
      </c>
      <c r="AV197" s="13" t="s">
        <v>83</v>
      </c>
      <c r="AW197" s="13" t="s">
        <v>32</v>
      </c>
      <c r="AX197" s="13" t="s">
        <v>75</v>
      </c>
      <c r="AY197" s="242" t="s">
        <v>123</v>
      </c>
    </row>
    <row r="198" s="14" customFormat="1">
      <c r="A198" s="14"/>
      <c r="B198" s="243"/>
      <c r="C198" s="244"/>
      <c r="D198" s="228" t="s">
        <v>133</v>
      </c>
      <c r="E198" s="245" t="s">
        <v>1</v>
      </c>
      <c r="F198" s="246" t="s">
        <v>211</v>
      </c>
      <c r="G198" s="244"/>
      <c r="H198" s="247">
        <v>1.1699999999999999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3" t="s">
        <v>133</v>
      </c>
      <c r="AU198" s="253" t="s">
        <v>85</v>
      </c>
      <c r="AV198" s="14" t="s">
        <v>85</v>
      </c>
      <c r="AW198" s="14" t="s">
        <v>32</v>
      </c>
      <c r="AX198" s="14" t="s">
        <v>75</v>
      </c>
      <c r="AY198" s="253" t="s">
        <v>123</v>
      </c>
    </row>
    <row r="199" s="13" customFormat="1">
      <c r="A199" s="13"/>
      <c r="B199" s="233"/>
      <c r="C199" s="234"/>
      <c r="D199" s="228" t="s">
        <v>133</v>
      </c>
      <c r="E199" s="235" t="s">
        <v>1</v>
      </c>
      <c r="F199" s="236" t="s">
        <v>153</v>
      </c>
      <c r="G199" s="234"/>
      <c r="H199" s="235" t="s">
        <v>1</v>
      </c>
      <c r="I199" s="237"/>
      <c r="J199" s="234"/>
      <c r="K199" s="234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133</v>
      </c>
      <c r="AU199" s="242" t="s">
        <v>85</v>
      </c>
      <c r="AV199" s="13" t="s">
        <v>83</v>
      </c>
      <c r="AW199" s="13" t="s">
        <v>32</v>
      </c>
      <c r="AX199" s="13" t="s">
        <v>75</v>
      </c>
      <c r="AY199" s="242" t="s">
        <v>123</v>
      </c>
    </row>
    <row r="200" s="14" customFormat="1">
      <c r="A200" s="14"/>
      <c r="B200" s="243"/>
      <c r="C200" s="244"/>
      <c r="D200" s="228" t="s">
        <v>133</v>
      </c>
      <c r="E200" s="245" t="s">
        <v>1</v>
      </c>
      <c r="F200" s="246" t="s">
        <v>212</v>
      </c>
      <c r="G200" s="244"/>
      <c r="H200" s="247">
        <v>2.0800000000000001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3" t="s">
        <v>133</v>
      </c>
      <c r="AU200" s="253" t="s">
        <v>85</v>
      </c>
      <c r="AV200" s="14" t="s">
        <v>85</v>
      </c>
      <c r="AW200" s="14" t="s">
        <v>32</v>
      </c>
      <c r="AX200" s="14" t="s">
        <v>75</v>
      </c>
      <c r="AY200" s="253" t="s">
        <v>123</v>
      </c>
    </row>
    <row r="201" s="15" customFormat="1">
      <c r="A201" s="15"/>
      <c r="B201" s="254"/>
      <c r="C201" s="255"/>
      <c r="D201" s="228" t="s">
        <v>133</v>
      </c>
      <c r="E201" s="256" t="s">
        <v>1</v>
      </c>
      <c r="F201" s="257" t="s">
        <v>136</v>
      </c>
      <c r="G201" s="255"/>
      <c r="H201" s="258">
        <v>3.25</v>
      </c>
      <c r="I201" s="259"/>
      <c r="J201" s="255"/>
      <c r="K201" s="255"/>
      <c r="L201" s="260"/>
      <c r="M201" s="261"/>
      <c r="N201" s="262"/>
      <c r="O201" s="262"/>
      <c r="P201" s="262"/>
      <c r="Q201" s="262"/>
      <c r="R201" s="262"/>
      <c r="S201" s="262"/>
      <c r="T201" s="263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4" t="s">
        <v>133</v>
      </c>
      <c r="AU201" s="264" t="s">
        <v>85</v>
      </c>
      <c r="AV201" s="15" t="s">
        <v>130</v>
      </c>
      <c r="AW201" s="15" t="s">
        <v>32</v>
      </c>
      <c r="AX201" s="15" t="s">
        <v>83</v>
      </c>
      <c r="AY201" s="264" t="s">
        <v>123</v>
      </c>
    </row>
    <row r="202" s="2" customFormat="1" ht="16.5" customHeight="1">
      <c r="A202" s="39"/>
      <c r="B202" s="40"/>
      <c r="C202" s="215" t="s">
        <v>158</v>
      </c>
      <c r="D202" s="215" t="s">
        <v>125</v>
      </c>
      <c r="E202" s="216" t="s">
        <v>213</v>
      </c>
      <c r="F202" s="217" t="s">
        <v>214</v>
      </c>
      <c r="G202" s="218" t="s">
        <v>157</v>
      </c>
      <c r="H202" s="219">
        <v>31.600000000000001</v>
      </c>
      <c r="I202" s="220"/>
      <c r="J202" s="221">
        <f>ROUND(I202*H202,2)</f>
        <v>0</v>
      </c>
      <c r="K202" s="217" t="s">
        <v>129</v>
      </c>
      <c r="L202" s="45"/>
      <c r="M202" s="222" t="s">
        <v>1</v>
      </c>
      <c r="N202" s="223" t="s">
        <v>40</v>
      </c>
      <c r="O202" s="92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6" t="s">
        <v>130</v>
      </c>
      <c r="AT202" s="226" t="s">
        <v>125</v>
      </c>
      <c r="AU202" s="226" t="s">
        <v>85</v>
      </c>
      <c r="AY202" s="18" t="s">
        <v>123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8" t="s">
        <v>83</v>
      </c>
      <c r="BK202" s="227">
        <f>ROUND(I202*H202,2)</f>
        <v>0</v>
      </c>
      <c r="BL202" s="18" t="s">
        <v>130</v>
      </c>
      <c r="BM202" s="226" t="s">
        <v>215</v>
      </c>
    </row>
    <row r="203" s="2" customFormat="1">
      <c r="A203" s="39"/>
      <c r="B203" s="40"/>
      <c r="C203" s="41"/>
      <c r="D203" s="228" t="s">
        <v>131</v>
      </c>
      <c r="E203" s="41"/>
      <c r="F203" s="229" t="s">
        <v>216</v>
      </c>
      <c r="G203" s="41"/>
      <c r="H203" s="41"/>
      <c r="I203" s="230"/>
      <c r="J203" s="41"/>
      <c r="K203" s="41"/>
      <c r="L203" s="45"/>
      <c r="M203" s="231"/>
      <c r="N203" s="232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131</v>
      </c>
      <c r="AU203" s="18" t="s">
        <v>85</v>
      </c>
    </row>
    <row r="204" s="13" customFormat="1">
      <c r="A204" s="13"/>
      <c r="B204" s="233"/>
      <c r="C204" s="234"/>
      <c r="D204" s="228" t="s">
        <v>133</v>
      </c>
      <c r="E204" s="235" t="s">
        <v>1</v>
      </c>
      <c r="F204" s="236" t="s">
        <v>180</v>
      </c>
      <c r="G204" s="234"/>
      <c r="H204" s="235" t="s">
        <v>1</v>
      </c>
      <c r="I204" s="237"/>
      <c r="J204" s="234"/>
      <c r="K204" s="234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133</v>
      </c>
      <c r="AU204" s="242" t="s">
        <v>85</v>
      </c>
      <c r="AV204" s="13" t="s">
        <v>83</v>
      </c>
      <c r="AW204" s="13" t="s">
        <v>32</v>
      </c>
      <c r="AX204" s="13" t="s">
        <v>75</v>
      </c>
      <c r="AY204" s="242" t="s">
        <v>123</v>
      </c>
    </row>
    <row r="205" s="14" customFormat="1">
      <c r="A205" s="14"/>
      <c r="B205" s="243"/>
      <c r="C205" s="244"/>
      <c r="D205" s="228" t="s">
        <v>133</v>
      </c>
      <c r="E205" s="245" t="s">
        <v>1</v>
      </c>
      <c r="F205" s="246" t="s">
        <v>217</v>
      </c>
      <c r="G205" s="244"/>
      <c r="H205" s="247">
        <v>8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133</v>
      </c>
      <c r="AU205" s="253" t="s">
        <v>85</v>
      </c>
      <c r="AV205" s="14" t="s">
        <v>85</v>
      </c>
      <c r="AW205" s="14" t="s">
        <v>32</v>
      </c>
      <c r="AX205" s="14" t="s">
        <v>75</v>
      </c>
      <c r="AY205" s="253" t="s">
        <v>123</v>
      </c>
    </row>
    <row r="206" s="13" customFormat="1">
      <c r="A206" s="13"/>
      <c r="B206" s="233"/>
      <c r="C206" s="234"/>
      <c r="D206" s="228" t="s">
        <v>133</v>
      </c>
      <c r="E206" s="235" t="s">
        <v>1</v>
      </c>
      <c r="F206" s="236" t="s">
        <v>202</v>
      </c>
      <c r="G206" s="234"/>
      <c r="H206" s="235" t="s">
        <v>1</v>
      </c>
      <c r="I206" s="237"/>
      <c r="J206" s="234"/>
      <c r="K206" s="234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133</v>
      </c>
      <c r="AU206" s="242" t="s">
        <v>85</v>
      </c>
      <c r="AV206" s="13" t="s">
        <v>83</v>
      </c>
      <c r="AW206" s="13" t="s">
        <v>32</v>
      </c>
      <c r="AX206" s="13" t="s">
        <v>75</v>
      </c>
      <c r="AY206" s="242" t="s">
        <v>123</v>
      </c>
    </row>
    <row r="207" s="14" customFormat="1">
      <c r="A207" s="14"/>
      <c r="B207" s="243"/>
      <c r="C207" s="244"/>
      <c r="D207" s="228" t="s">
        <v>133</v>
      </c>
      <c r="E207" s="245" t="s">
        <v>1</v>
      </c>
      <c r="F207" s="246" t="s">
        <v>218</v>
      </c>
      <c r="G207" s="244"/>
      <c r="H207" s="247">
        <v>12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133</v>
      </c>
      <c r="AU207" s="253" t="s">
        <v>85</v>
      </c>
      <c r="AV207" s="14" t="s">
        <v>85</v>
      </c>
      <c r="AW207" s="14" t="s">
        <v>32</v>
      </c>
      <c r="AX207" s="14" t="s">
        <v>75</v>
      </c>
      <c r="AY207" s="253" t="s">
        <v>123</v>
      </c>
    </row>
    <row r="208" s="13" customFormat="1">
      <c r="A208" s="13"/>
      <c r="B208" s="233"/>
      <c r="C208" s="234"/>
      <c r="D208" s="228" t="s">
        <v>133</v>
      </c>
      <c r="E208" s="235" t="s">
        <v>1</v>
      </c>
      <c r="F208" s="236" t="s">
        <v>204</v>
      </c>
      <c r="G208" s="234"/>
      <c r="H208" s="235" t="s">
        <v>1</v>
      </c>
      <c r="I208" s="237"/>
      <c r="J208" s="234"/>
      <c r="K208" s="234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133</v>
      </c>
      <c r="AU208" s="242" t="s">
        <v>85</v>
      </c>
      <c r="AV208" s="13" t="s">
        <v>83</v>
      </c>
      <c r="AW208" s="13" t="s">
        <v>32</v>
      </c>
      <c r="AX208" s="13" t="s">
        <v>75</v>
      </c>
      <c r="AY208" s="242" t="s">
        <v>123</v>
      </c>
    </row>
    <row r="209" s="14" customFormat="1">
      <c r="A209" s="14"/>
      <c r="B209" s="243"/>
      <c r="C209" s="244"/>
      <c r="D209" s="228" t="s">
        <v>133</v>
      </c>
      <c r="E209" s="245" t="s">
        <v>1</v>
      </c>
      <c r="F209" s="246" t="s">
        <v>219</v>
      </c>
      <c r="G209" s="244"/>
      <c r="H209" s="247">
        <v>11.6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133</v>
      </c>
      <c r="AU209" s="253" t="s">
        <v>85</v>
      </c>
      <c r="AV209" s="14" t="s">
        <v>85</v>
      </c>
      <c r="AW209" s="14" t="s">
        <v>32</v>
      </c>
      <c r="AX209" s="14" t="s">
        <v>75</v>
      </c>
      <c r="AY209" s="253" t="s">
        <v>123</v>
      </c>
    </row>
    <row r="210" s="15" customFormat="1">
      <c r="A210" s="15"/>
      <c r="B210" s="254"/>
      <c r="C210" s="255"/>
      <c r="D210" s="228" t="s">
        <v>133</v>
      </c>
      <c r="E210" s="256" t="s">
        <v>1</v>
      </c>
      <c r="F210" s="257" t="s">
        <v>136</v>
      </c>
      <c r="G210" s="255"/>
      <c r="H210" s="258">
        <v>31.600000000000001</v>
      </c>
      <c r="I210" s="259"/>
      <c r="J210" s="255"/>
      <c r="K210" s="255"/>
      <c r="L210" s="260"/>
      <c r="M210" s="261"/>
      <c r="N210" s="262"/>
      <c r="O210" s="262"/>
      <c r="P210" s="262"/>
      <c r="Q210" s="262"/>
      <c r="R210" s="262"/>
      <c r="S210" s="262"/>
      <c r="T210" s="263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4" t="s">
        <v>133</v>
      </c>
      <c r="AU210" s="264" t="s">
        <v>85</v>
      </c>
      <c r="AV210" s="15" t="s">
        <v>130</v>
      </c>
      <c r="AW210" s="15" t="s">
        <v>32</v>
      </c>
      <c r="AX210" s="15" t="s">
        <v>83</v>
      </c>
      <c r="AY210" s="264" t="s">
        <v>123</v>
      </c>
    </row>
    <row r="211" s="2" customFormat="1" ht="16.5" customHeight="1">
      <c r="A211" s="39"/>
      <c r="B211" s="40"/>
      <c r="C211" s="215" t="s">
        <v>220</v>
      </c>
      <c r="D211" s="215" t="s">
        <v>125</v>
      </c>
      <c r="E211" s="216" t="s">
        <v>221</v>
      </c>
      <c r="F211" s="217" t="s">
        <v>222</v>
      </c>
      <c r="G211" s="218" t="s">
        <v>157</v>
      </c>
      <c r="H211" s="219">
        <v>31.600000000000001</v>
      </c>
      <c r="I211" s="220"/>
      <c r="J211" s="221">
        <f>ROUND(I211*H211,2)</f>
        <v>0</v>
      </c>
      <c r="K211" s="217" t="s">
        <v>129</v>
      </c>
      <c r="L211" s="45"/>
      <c r="M211" s="222" t="s">
        <v>1</v>
      </c>
      <c r="N211" s="223" t="s">
        <v>40</v>
      </c>
      <c r="O211" s="92"/>
      <c r="P211" s="224">
        <f>O211*H211</f>
        <v>0</v>
      </c>
      <c r="Q211" s="224">
        <v>0</v>
      </c>
      <c r="R211" s="224">
        <f>Q211*H211</f>
        <v>0</v>
      </c>
      <c r="S211" s="224">
        <v>0</v>
      </c>
      <c r="T211" s="22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6" t="s">
        <v>130</v>
      </c>
      <c r="AT211" s="226" t="s">
        <v>125</v>
      </c>
      <c r="AU211" s="226" t="s">
        <v>85</v>
      </c>
      <c r="AY211" s="18" t="s">
        <v>123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8" t="s">
        <v>83</v>
      </c>
      <c r="BK211" s="227">
        <f>ROUND(I211*H211,2)</f>
        <v>0</v>
      </c>
      <c r="BL211" s="18" t="s">
        <v>130</v>
      </c>
      <c r="BM211" s="226" t="s">
        <v>223</v>
      </c>
    </row>
    <row r="212" s="2" customFormat="1">
      <c r="A212" s="39"/>
      <c r="B212" s="40"/>
      <c r="C212" s="41"/>
      <c r="D212" s="228" t="s">
        <v>131</v>
      </c>
      <c r="E212" s="41"/>
      <c r="F212" s="229" t="s">
        <v>224</v>
      </c>
      <c r="G212" s="41"/>
      <c r="H212" s="41"/>
      <c r="I212" s="230"/>
      <c r="J212" s="41"/>
      <c r="K212" s="41"/>
      <c r="L212" s="45"/>
      <c r="M212" s="231"/>
      <c r="N212" s="232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131</v>
      </c>
      <c r="AU212" s="18" t="s">
        <v>85</v>
      </c>
    </row>
    <row r="213" s="2" customFormat="1" ht="21.75" customHeight="1">
      <c r="A213" s="39"/>
      <c r="B213" s="40"/>
      <c r="C213" s="215" t="s">
        <v>8</v>
      </c>
      <c r="D213" s="215" t="s">
        <v>125</v>
      </c>
      <c r="E213" s="216" t="s">
        <v>225</v>
      </c>
      <c r="F213" s="217" t="s">
        <v>226</v>
      </c>
      <c r="G213" s="218" t="s">
        <v>164</v>
      </c>
      <c r="H213" s="219">
        <v>1.454</v>
      </c>
      <c r="I213" s="220"/>
      <c r="J213" s="221">
        <f>ROUND(I213*H213,2)</f>
        <v>0</v>
      </c>
      <c r="K213" s="217" t="s">
        <v>129</v>
      </c>
      <c r="L213" s="45"/>
      <c r="M213" s="222" t="s">
        <v>1</v>
      </c>
      <c r="N213" s="223" t="s">
        <v>40</v>
      </c>
      <c r="O213" s="92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6" t="s">
        <v>130</v>
      </c>
      <c r="AT213" s="226" t="s">
        <v>125</v>
      </c>
      <c r="AU213" s="226" t="s">
        <v>85</v>
      </c>
      <c r="AY213" s="18" t="s">
        <v>123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8" t="s">
        <v>83</v>
      </c>
      <c r="BK213" s="227">
        <f>ROUND(I213*H213,2)</f>
        <v>0</v>
      </c>
      <c r="BL213" s="18" t="s">
        <v>130</v>
      </c>
      <c r="BM213" s="226" t="s">
        <v>227</v>
      </c>
    </row>
    <row r="214" s="2" customFormat="1">
      <c r="A214" s="39"/>
      <c r="B214" s="40"/>
      <c r="C214" s="41"/>
      <c r="D214" s="228" t="s">
        <v>131</v>
      </c>
      <c r="E214" s="41"/>
      <c r="F214" s="229" t="s">
        <v>228</v>
      </c>
      <c r="G214" s="41"/>
      <c r="H214" s="41"/>
      <c r="I214" s="230"/>
      <c r="J214" s="41"/>
      <c r="K214" s="41"/>
      <c r="L214" s="45"/>
      <c r="M214" s="231"/>
      <c r="N214" s="232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131</v>
      </c>
      <c r="AU214" s="18" t="s">
        <v>85</v>
      </c>
    </row>
    <row r="215" s="13" customFormat="1">
      <c r="A215" s="13"/>
      <c r="B215" s="233"/>
      <c r="C215" s="234"/>
      <c r="D215" s="228" t="s">
        <v>133</v>
      </c>
      <c r="E215" s="235" t="s">
        <v>1</v>
      </c>
      <c r="F215" s="236" t="s">
        <v>229</v>
      </c>
      <c r="G215" s="234"/>
      <c r="H215" s="235" t="s">
        <v>1</v>
      </c>
      <c r="I215" s="237"/>
      <c r="J215" s="234"/>
      <c r="K215" s="234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133</v>
      </c>
      <c r="AU215" s="242" t="s">
        <v>85</v>
      </c>
      <c r="AV215" s="13" t="s">
        <v>83</v>
      </c>
      <c r="AW215" s="13" t="s">
        <v>32</v>
      </c>
      <c r="AX215" s="13" t="s">
        <v>75</v>
      </c>
      <c r="AY215" s="242" t="s">
        <v>123</v>
      </c>
    </row>
    <row r="216" s="14" customFormat="1">
      <c r="A216" s="14"/>
      <c r="B216" s="243"/>
      <c r="C216" s="244"/>
      <c r="D216" s="228" t="s">
        <v>133</v>
      </c>
      <c r="E216" s="245" t="s">
        <v>1</v>
      </c>
      <c r="F216" s="246" t="s">
        <v>230</v>
      </c>
      <c r="G216" s="244"/>
      <c r="H216" s="247">
        <v>1.454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133</v>
      </c>
      <c r="AU216" s="253" t="s">
        <v>85</v>
      </c>
      <c r="AV216" s="14" t="s">
        <v>85</v>
      </c>
      <c r="AW216" s="14" t="s">
        <v>32</v>
      </c>
      <c r="AX216" s="14" t="s">
        <v>75</v>
      </c>
      <c r="AY216" s="253" t="s">
        <v>123</v>
      </c>
    </row>
    <row r="217" s="15" customFormat="1">
      <c r="A217" s="15"/>
      <c r="B217" s="254"/>
      <c r="C217" s="255"/>
      <c r="D217" s="228" t="s">
        <v>133</v>
      </c>
      <c r="E217" s="256" t="s">
        <v>1</v>
      </c>
      <c r="F217" s="257" t="s">
        <v>136</v>
      </c>
      <c r="G217" s="255"/>
      <c r="H217" s="258">
        <v>1.454</v>
      </c>
      <c r="I217" s="259"/>
      <c r="J217" s="255"/>
      <c r="K217" s="255"/>
      <c r="L217" s="260"/>
      <c r="M217" s="261"/>
      <c r="N217" s="262"/>
      <c r="O217" s="262"/>
      <c r="P217" s="262"/>
      <c r="Q217" s="262"/>
      <c r="R217" s="262"/>
      <c r="S217" s="262"/>
      <c r="T217" s="263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4" t="s">
        <v>133</v>
      </c>
      <c r="AU217" s="264" t="s">
        <v>85</v>
      </c>
      <c r="AV217" s="15" t="s">
        <v>130</v>
      </c>
      <c r="AW217" s="15" t="s">
        <v>32</v>
      </c>
      <c r="AX217" s="15" t="s">
        <v>83</v>
      </c>
      <c r="AY217" s="264" t="s">
        <v>123</v>
      </c>
    </row>
    <row r="218" s="2" customFormat="1" ht="24.15" customHeight="1">
      <c r="A218" s="39"/>
      <c r="B218" s="40"/>
      <c r="C218" s="215" t="s">
        <v>231</v>
      </c>
      <c r="D218" s="215" t="s">
        <v>125</v>
      </c>
      <c r="E218" s="216" t="s">
        <v>232</v>
      </c>
      <c r="F218" s="217" t="s">
        <v>233</v>
      </c>
      <c r="G218" s="218" t="s">
        <v>164</v>
      </c>
      <c r="H218" s="219">
        <v>5.8159999999999998</v>
      </c>
      <c r="I218" s="220"/>
      <c r="J218" s="221">
        <f>ROUND(I218*H218,2)</f>
        <v>0</v>
      </c>
      <c r="K218" s="217" t="s">
        <v>129</v>
      </c>
      <c r="L218" s="45"/>
      <c r="M218" s="222" t="s">
        <v>1</v>
      </c>
      <c r="N218" s="223" t="s">
        <v>40</v>
      </c>
      <c r="O218" s="92"/>
      <c r="P218" s="224">
        <f>O218*H218</f>
        <v>0</v>
      </c>
      <c r="Q218" s="224">
        <v>0</v>
      </c>
      <c r="R218" s="224">
        <f>Q218*H218</f>
        <v>0</v>
      </c>
      <c r="S218" s="224">
        <v>0</v>
      </c>
      <c r="T218" s="22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6" t="s">
        <v>130</v>
      </c>
      <c r="AT218" s="226" t="s">
        <v>125</v>
      </c>
      <c r="AU218" s="226" t="s">
        <v>85</v>
      </c>
      <c r="AY218" s="18" t="s">
        <v>123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8" t="s">
        <v>83</v>
      </c>
      <c r="BK218" s="227">
        <f>ROUND(I218*H218,2)</f>
        <v>0</v>
      </c>
      <c r="BL218" s="18" t="s">
        <v>130</v>
      </c>
      <c r="BM218" s="226" t="s">
        <v>234</v>
      </c>
    </row>
    <row r="219" s="2" customFormat="1">
      <c r="A219" s="39"/>
      <c r="B219" s="40"/>
      <c r="C219" s="41"/>
      <c r="D219" s="228" t="s">
        <v>131</v>
      </c>
      <c r="E219" s="41"/>
      <c r="F219" s="229" t="s">
        <v>235</v>
      </c>
      <c r="G219" s="41"/>
      <c r="H219" s="41"/>
      <c r="I219" s="230"/>
      <c r="J219" s="41"/>
      <c r="K219" s="41"/>
      <c r="L219" s="45"/>
      <c r="M219" s="231"/>
      <c r="N219" s="232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131</v>
      </c>
      <c r="AU219" s="18" t="s">
        <v>85</v>
      </c>
    </row>
    <row r="220" s="14" customFormat="1">
      <c r="A220" s="14"/>
      <c r="B220" s="243"/>
      <c r="C220" s="244"/>
      <c r="D220" s="228" t="s">
        <v>133</v>
      </c>
      <c r="E220" s="245" t="s">
        <v>1</v>
      </c>
      <c r="F220" s="246" t="s">
        <v>236</v>
      </c>
      <c r="G220" s="244"/>
      <c r="H220" s="247">
        <v>5.8159999999999998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3" t="s">
        <v>133</v>
      </c>
      <c r="AU220" s="253" t="s">
        <v>85</v>
      </c>
      <c r="AV220" s="14" t="s">
        <v>85</v>
      </c>
      <c r="AW220" s="14" t="s">
        <v>32</v>
      </c>
      <c r="AX220" s="14" t="s">
        <v>75</v>
      </c>
      <c r="AY220" s="253" t="s">
        <v>123</v>
      </c>
    </row>
    <row r="221" s="15" customFormat="1">
      <c r="A221" s="15"/>
      <c r="B221" s="254"/>
      <c r="C221" s="255"/>
      <c r="D221" s="228" t="s">
        <v>133</v>
      </c>
      <c r="E221" s="256" t="s">
        <v>1</v>
      </c>
      <c r="F221" s="257" t="s">
        <v>136</v>
      </c>
      <c r="G221" s="255"/>
      <c r="H221" s="258">
        <v>5.8159999999999998</v>
      </c>
      <c r="I221" s="259"/>
      <c r="J221" s="255"/>
      <c r="K221" s="255"/>
      <c r="L221" s="260"/>
      <c r="M221" s="261"/>
      <c r="N221" s="262"/>
      <c r="O221" s="262"/>
      <c r="P221" s="262"/>
      <c r="Q221" s="262"/>
      <c r="R221" s="262"/>
      <c r="S221" s="262"/>
      <c r="T221" s="263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4" t="s">
        <v>133</v>
      </c>
      <c r="AU221" s="264" t="s">
        <v>85</v>
      </c>
      <c r="AV221" s="15" t="s">
        <v>130</v>
      </c>
      <c r="AW221" s="15" t="s">
        <v>32</v>
      </c>
      <c r="AX221" s="15" t="s">
        <v>83</v>
      </c>
      <c r="AY221" s="264" t="s">
        <v>123</v>
      </c>
    </row>
    <row r="222" s="2" customFormat="1" ht="21.75" customHeight="1">
      <c r="A222" s="39"/>
      <c r="B222" s="40"/>
      <c r="C222" s="215" t="s">
        <v>172</v>
      </c>
      <c r="D222" s="215" t="s">
        <v>125</v>
      </c>
      <c r="E222" s="216" t="s">
        <v>237</v>
      </c>
      <c r="F222" s="217" t="s">
        <v>238</v>
      </c>
      <c r="G222" s="218" t="s">
        <v>164</v>
      </c>
      <c r="H222" s="219">
        <v>44.402000000000001</v>
      </c>
      <c r="I222" s="220"/>
      <c r="J222" s="221">
        <f>ROUND(I222*H222,2)</f>
        <v>0</v>
      </c>
      <c r="K222" s="217" t="s">
        <v>129</v>
      </c>
      <c r="L222" s="45"/>
      <c r="M222" s="222" t="s">
        <v>1</v>
      </c>
      <c r="N222" s="223" t="s">
        <v>40</v>
      </c>
      <c r="O222" s="92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6" t="s">
        <v>130</v>
      </c>
      <c r="AT222" s="226" t="s">
        <v>125</v>
      </c>
      <c r="AU222" s="226" t="s">
        <v>85</v>
      </c>
      <c r="AY222" s="18" t="s">
        <v>123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8" t="s">
        <v>83</v>
      </c>
      <c r="BK222" s="227">
        <f>ROUND(I222*H222,2)</f>
        <v>0</v>
      </c>
      <c r="BL222" s="18" t="s">
        <v>130</v>
      </c>
      <c r="BM222" s="226" t="s">
        <v>239</v>
      </c>
    </row>
    <row r="223" s="2" customFormat="1">
      <c r="A223" s="39"/>
      <c r="B223" s="40"/>
      <c r="C223" s="41"/>
      <c r="D223" s="228" t="s">
        <v>131</v>
      </c>
      <c r="E223" s="41"/>
      <c r="F223" s="229" t="s">
        <v>240</v>
      </c>
      <c r="G223" s="41"/>
      <c r="H223" s="41"/>
      <c r="I223" s="230"/>
      <c r="J223" s="41"/>
      <c r="K223" s="41"/>
      <c r="L223" s="45"/>
      <c r="M223" s="231"/>
      <c r="N223" s="232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131</v>
      </c>
      <c r="AU223" s="18" t="s">
        <v>85</v>
      </c>
    </row>
    <row r="224" s="13" customFormat="1">
      <c r="A224" s="13"/>
      <c r="B224" s="233"/>
      <c r="C224" s="234"/>
      <c r="D224" s="228" t="s">
        <v>133</v>
      </c>
      <c r="E224" s="235" t="s">
        <v>1</v>
      </c>
      <c r="F224" s="236" t="s">
        <v>241</v>
      </c>
      <c r="G224" s="234"/>
      <c r="H224" s="235" t="s">
        <v>1</v>
      </c>
      <c r="I224" s="237"/>
      <c r="J224" s="234"/>
      <c r="K224" s="234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133</v>
      </c>
      <c r="AU224" s="242" t="s">
        <v>85</v>
      </c>
      <c r="AV224" s="13" t="s">
        <v>83</v>
      </c>
      <c r="AW224" s="13" t="s">
        <v>32</v>
      </c>
      <c r="AX224" s="13" t="s">
        <v>75</v>
      </c>
      <c r="AY224" s="242" t="s">
        <v>123</v>
      </c>
    </row>
    <row r="225" s="13" customFormat="1">
      <c r="A225" s="13"/>
      <c r="B225" s="233"/>
      <c r="C225" s="234"/>
      <c r="D225" s="228" t="s">
        <v>133</v>
      </c>
      <c r="E225" s="235" t="s">
        <v>1</v>
      </c>
      <c r="F225" s="236" t="s">
        <v>242</v>
      </c>
      <c r="G225" s="234"/>
      <c r="H225" s="235" t="s">
        <v>1</v>
      </c>
      <c r="I225" s="237"/>
      <c r="J225" s="234"/>
      <c r="K225" s="234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133</v>
      </c>
      <c r="AU225" s="242" t="s">
        <v>85</v>
      </c>
      <c r="AV225" s="13" t="s">
        <v>83</v>
      </c>
      <c r="AW225" s="13" t="s">
        <v>32</v>
      </c>
      <c r="AX225" s="13" t="s">
        <v>75</v>
      </c>
      <c r="AY225" s="242" t="s">
        <v>123</v>
      </c>
    </row>
    <row r="226" s="14" customFormat="1">
      <c r="A226" s="14"/>
      <c r="B226" s="243"/>
      <c r="C226" s="244"/>
      <c r="D226" s="228" t="s">
        <v>133</v>
      </c>
      <c r="E226" s="245" t="s">
        <v>1</v>
      </c>
      <c r="F226" s="246" t="s">
        <v>243</v>
      </c>
      <c r="G226" s="244"/>
      <c r="H226" s="247">
        <v>1.194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133</v>
      </c>
      <c r="AU226" s="253" t="s">
        <v>85</v>
      </c>
      <c r="AV226" s="14" t="s">
        <v>85</v>
      </c>
      <c r="AW226" s="14" t="s">
        <v>32</v>
      </c>
      <c r="AX226" s="14" t="s">
        <v>75</v>
      </c>
      <c r="AY226" s="253" t="s">
        <v>123</v>
      </c>
    </row>
    <row r="227" s="13" customFormat="1">
      <c r="A227" s="13"/>
      <c r="B227" s="233"/>
      <c r="C227" s="234"/>
      <c r="D227" s="228" t="s">
        <v>133</v>
      </c>
      <c r="E227" s="235" t="s">
        <v>1</v>
      </c>
      <c r="F227" s="236" t="s">
        <v>244</v>
      </c>
      <c r="G227" s="234"/>
      <c r="H227" s="235" t="s">
        <v>1</v>
      </c>
      <c r="I227" s="237"/>
      <c r="J227" s="234"/>
      <c r="K227" s="234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133</v>
      </c>
      <c r="AU227" s="242" t="s">
        <v>85</v>
      </c>
      <c r="AV227" s="13" t="s">
        <v>83</v>
      </c>
      <c r="AW227" s="13" t="s">
        <v>32</v>
      </c>
      <c r="AX227" s="13" t="s">
        <v>75</v>
      </c>
      <c r="AY227" s="242" t="s">
        <v>123</v>
      </c>
    </row>
    <row r="228" s="14" customFormat="1">
      <c r="A228" s="14"/>
      <c r="B228" s="243"/>
      <c r="C228" s="244"/>
      <c r="D228" s="228" t="s">
        <v>133</v>
      </c>
      <c r="E228" s="245" t="s">
        <v>1</v>
      </c>
      <c r="F228" s="246" t="s">
        <v>245</v>
      </c>
      <c r="G228" s="244"/>
      <c r="H228" s="247">
        <v>31.408000000000001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133</v>
      </c>
      <c r="AU228" s="253" t="s">
        <v>85</v>
      </c>
      <c r="AV228" s="14" t="s">
        <v>85</v>
      </c>
      <c r="AW228" s="14" t="s">
        <v>32</v>
      </c>
      <c r="AX228" s="14" t="s">
        <v>75</v>
      </c>
      <c r="AY228" s="253" t="s">
        <v>123</v>
      </c>
    </row>
    <row r="229" s="13" customFormat="1">
      <c r="A229" s="13"/>
      <c r="B229" s="233"/>
      <c r="C229" s="234"/>
      <c r="D229" s="228" t="s">
        <v>133</v>
      </c>
      <c r="E229" s="235" t="s">
        <v>1</v>
      </c>
      <c r="F229" s="236" t="s">
        <v>246</v>
      </c>
      <c r="G229" s="234"/>
      <c r="H229" s="235" t="s">
        <v>1</v>
      </c>
      <c r="I229" s="237"/>
      <c r="J229" s="234"/>
      <c r="K229" s="234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133</v>
      </c>
      <c r="AU229" s="242" t="s">
        <v>85</v>
      </c>
      <c r="AV229" s="13" t="s">
        <v>83</v>
      </c>
      <c r="AW229" s="13" t="s">
        <v>32</v>
      </c>
      <c r="AX229" s="13" t="s">
        <v>75</v>
      </c>
      <c r="AY229" s="242" t="s">
        <v>123</v>
      </c>
    </row>
    <row r="230" s="14" customFormat="1">
      <c r="A230" s="14"/>
      <c r="B230" s="243"/>
      <c r="C230" s="244"/>
      <c r="D230" s="228" t="s">
        <v>133</v>
      </c>
      <c r="E230" s="245" t="s">
        <v>1</v>
      </c>
      <c r="F230" s="246" t="s">
        <v>247</v>
      </c>
      <c r="G230" s="244"/>
      <c r="H230" s="247">
        <v>11.800000000000001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133</v>
      </c>
      <c r="AU230" s="253" t="s">
        <v>85</v>
      </c>
      <c r="AV230" s="14" t="s">
        <v>85</v>
      </c>
      <c r="AW230" s="14" t="s">
        <v>32</v>
      </c>
      <c r="AX230" s="14" t="s">
        <v>75</v>
      </c>
      <c r="AY230" s="253" t="s">
        <v>123</v>
      </c>
    </row>
    <row r="231" s="15" customFormat="1">
      <c r="A231" s="15"/>
      <c r="B231" s="254"/>
      <c r="C231" s="255"/>
      <c r="D231" s="228" t="s">
        <v>133</v>
      </c>
      <c r="E231" s="256" t="s">
        <v>1</v>
      </c>
      <c r="F231" s="257" t="s">
        <v>136</v>
      </c>
      <c r="G231" s="255"/>
      <c r="H231" s="258">
        <v>44.402000000000001</v>
      </c>
      <c r="I231" s="259"/>
      <c r="J231" s="255"/>
      <c r="K231" s="255"/>
      <c r="L231" s="260"/>
      <c r="M231" s="261"/>
      <c r="N231" s="262"/>
      <c r="O231" s="262"/>
      <c r="P231" s="262"/>
      <c r="Q231" s="262"/>
      <c r="R231" s="262"/>
      <c r="S231" s="262"/>
      <c r="T231" s="263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4" t="s">
        <v>133</v>
      </c>
      <c r="AU231" s="264" t="s">
        <v>85</v>
      </c>
      <c r="AV231" s="15" t="s">
        <v>130</v>
      </c>
      <c r="AW231" s="15" t="s">
        <v>32</v>
      </c>
      <c r="AX231" s="15" t="s">
        <v>83</v>
      </c>
      <c r="AY231" s="264" t="s">
        <v>123</v>
      </c>
    </row>
    <row r="232" s="2" customFormat="1" ht="16.5" customHeight="1">
      <c r="A232" s="39"/>
      <c r="B232" s="40"/>
      <c r="C232" s="215" t="s">
        <v>248</v>
      </c>
      <c r="D232" s="215" t="s">
        <v>125</v>
      </c>
      <c r="E232" s="216" t="s">
        <v>249</v>
      </c>
      <c r="F232" s="217" t="s">
        <v>250</v>
      </c>
      <c r="G232" s="218" t="s">
        <v>251</v>
      </c>
      <c r="H232" s="219">
        <v>71.043000000000006</v>
      </c>
      <c r="I232" s="220"/>
      <c r="J232" s="221">
        <f>ROUND(I232*H232,2)</f>
        <v>0</v>
      </c>
      <c r="K232" s="217" t="s">
        <v>1</v>
      </c>
      <c r="L232" s="45"/>
      <c r="M232" s="222" t="s">
        <v>1</v>
      </c>
      <c r="N232" s="223" t="s">
        <v>40</v>
      </c>
      <c r="O232" s="92"/>
      <c r="P232" s="224">
        <f>O232*H232</f>
        <v>0</v>
      </c>
      <c r="Q232" s="224">
        <v>0</v>
      </c>
      <c r="R232" s="224">
        <f>Q232*H232</f>
        <v>0</v>
      </c>
      <c r="S232" s="224">
        <v>0</v>
      </c>
      <c r="T232" s="22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6" t="s">
        <v>130</v>
      </c>
      <c r="AT232" s="226" t="s">
        <v>125</v>
      </c>
      <c r="AU232" s="226" t="s">
        <v>85</v>
      </c>
      <c r="AY232" s="18" t="s">
        <v>123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18" t="s">
        <v>83</v>
      </c>
      <c r="BK232" s="227">
        <f>ROUND(I232*H232,2)</f>
        <v>0</v>
      </c>
      <c r="BL232" s="18" t="s">
        <v>130</v>
      </c>
      <c r="BM232" s="226" t="s">
        <v>252</v>
      </c>
    </row>
    <row r="233" s="2" customFormat="1">
      <c r="A233" s="39"/>
      <c r="B233" s="40"/>
      <c r="C233" s="41"/>
      <c r="D233" s="228" t="s">
        <v>131</v>
      </c>
      <c r="E233" s="41"/>
      <c r="F233" s="229" t="s">
        <v>253</v>
      </c>
      <c r="G233" s="41"/>
      <c r="H233" s="41"/>
      <c r="I233" s="230"/>
      <c r="J233" s="41"/>
      <c r="K233" s="41"/>
      <c r="L233" s="45"/>
      <c r="M233" s="231"/>
      <c r="N233" s="232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131</v>
      </c>
      <c r="AU233" s="18" t="s">
        <v>85</v>
      </c>
    </row>
    <row r="234" s="14" customFormat="1">
      <c r="A234" s="14"/>
      <c r="B234" s="243"/>
      <c r="C234" s="244"/>
      <c r="D234" s="228" t="s">
        <v>133</v>
      </c>
      <c r="E234" s="245" t="s">
        <v>1</v>
      </c>
      <c r="F234" s="246" t="s">
        <v>254</v>
      </c>
      <c r="G234" s="244"/>
      <c r="H234" s="247">
        <v>71.043000000000006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133</v>
      </c>
      <c r="AU234" s="253" t="s">
        <v>85</v>
      </c>
      <c r="AV234" s="14" t="s">
        <v>85</v>
      </c>
      <c r="AW234" s="14" t="s">
        <v>32</v>
      </c>
      <c r="AX234" s="14" t="s">
        <v>75</v>
      </c>
      <c r="AY234" s="253" t="s">
        <v>123</v>
      </c>
    </row>
    <row r="235" s="15" customFormat="1">
      <c r="A235" s="15"/>
      <c r="B235" s="254"/>
      <c r="C235" s="255"/>
      <c r="D235" s="228" t="s">
        <v>133</v>
      </c>
      <c r="E235" s="256" t="s">
        <v>1</v>
      </c>
      <c r="F235" s="257" t="s">
        <v>136</v>
      </c>
      <c r="G235" s="255"/>
      <c r="H235" s="258">
        <v>71.043000000000006</v>
      </c>
      <c r="I235" s="259"/>
      <c r="J235" s="255"/>
      <c r="K235" s="255"/>
      <c r="L235" s="260"/>
      <c r="M235" s="261"/>
      <c r="N235" s="262"/>
      <c r="O235" s="262"/>
      <c r="P235" s="262"/>
      <c r="Q235" s="262"/>
      <c r="R235" s="262"/>
      <c r="S235" s="262"/>
      <c r="T235" s="263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4" t="s">
        <v>133</v>
      </c>
      <c r="AU235" s="264" t="s">
        <v>85</v>
      </c>
      <c r="AV235" s="15" t="s">
        <v>130</v>
      </c>
      <c r="AW235" s="15" t="s">
        <v>32</v>
      </c>
      <c r="AX235" s="15" t="s">
        <v>83</v>
      </c>
      <c r="AY235" s="264" t="s">
        <v>123</v>
      </c>
    </row>
    <row r="236" s="2" customFormat="1" ht="16.5" customHeight="1">
      <c r="A236" s="39"/>
      <c r="B236" s="40"/>
      <c r="C236" s="215" t="s">
        <v>200</v>
      </c>
      <c r="D236" s="215" t="s">
        <v>125</v>
      </c>
      <c r="E236" s="216" t="s">
        <v>255</v>
      </c>
      <c r="F236" s="217" t="s">
        <v>256</v>
      </c>
      <c r="G236" s="218" t="s">
        <v>164</v>
      </c>
      <c r="H236" s="219">
        <v>44.402000000000001</v>
      </c>
      <c r="I236" s="220"/>
      <c r="J236" s="221">
        <f>ROUND(I236*H236,2)</f>
        <v>0</v>
      </c>
      <c r="K236" s="217" t="s">
        <v>129</v>
      </c>
      <c r="L236" s="45"/>
      <c r="M236" s="222" t="s">
        <v>1</v>
      </c>
      <c r="N236" s="223" t="s">
        <v>40</v>
      </c>
      <c r="O236" s="92"/>
      <c r="P236" s="224">
        <f>O236*H236</f>
        <v>0</v>
      </c>
      <c r="Q236" s="224">
        <v>0</v>
      </c>
      <c r="R236" s="224">
        <f>Q236*H236</f>
        <v>0</v>
      </c>
      <c r="S236" s="224">
        <v>0</v>
      </c>
      <c r="T236" s="22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6" t="s">
        <v>130</v>
      </c>
      <c r="AT236" s="226" t="s">
        <v>125</v>
      </c>
      <c r="AU236" s="226" t="s">
        <v>85</v>
      </c>
      <c r="AY236" s="18" t="s">
        <v>123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8" t="s">
        <v>83</v>
      </c>
      <c r="BK236" s="227">
        <f>ROUND(I236*H236,2)</f>
        <v>0</v>
      </c>
      <c r="BL236" s="18" t="s">
        <v>130</v>
      </c>
      <c r="BM236" s="226" t="s">
        <v>257</v>
      </c>
    </row>
    <row r="237" s="2" customFormat="1">
      <c r="A237" s="39"/>
      <c r="B237" s="40"/>
      <c r="C237" s="41"/>
      <c r="D237" s="228" t="s">
        <v>131</v>
      </c>
      <c r="E237" s="41"/>
      <c r="F237" s="229" t="s">
        <v>258</v>
      </c>
      <c r="G237" s="41"/>
      <c r="H237" s="41"/>
      <c r="I237" s="230"/>
      <c r="J237" s="41"/>
      <c r="K237" s="41"/>
      <c r="L237" s="45"/>
      <c r="M237" s="231"/>
      <c r="N237" s="232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131</v>
      </c>
      <c r="AU237" s="18" t="s">
        <v>85</v>
      </c>
    </row>
    <row r="238" s="2" customFormat="1" ht="16.5" customHeight="1">
      <c r="A238" s="39"/>
      <c r="B238" s="40"/>
      <c r="C238" s="215" t="s">
        <v>259</v>
      </c>
      <c r="D238" s="215" t="s">
        <v>125</v>
      </c>
      <c r="E238" s="216" t="s">
        <v>260</v>
      </c>
      <c r="F238" s="217" t="s">
        <v>261</v>
      </c>
      <c r="G238" s="218" t="s">
        <v>164</v>
      </c>
      <c r="H238" s="219">
        <v>4.4720000000000004</v>
      </c>
      <c r="I238" s="220"/>
      <c r="J238" s="221">
        <f>ROUND(I238*H238,2)</f>
        <v>0</v>
      </c>
      <c r="K238" s="217" t="s">
        <v>129</v>
      </c>
      <c r="L238" s="45"/>
      <c r="M238" s="222" t="s">
        <v>1</v>
      </c>
      <c r="N238" s="223" t="s">
        <v>40</v>
      </c>
      <c r="O238" s="92"/>
      <c r="P238" s="224">
        <f>O238*H238</f>
        <v>0</v>
      </c>
      <c r="Q238" s="224">
        <v>0</v>
      </c>
      <c r="R238" s="224">
        <f>Q238*H238</f>
        <v>0</v>
      </c>
      <c r="S238" s="224">
        <v>0</v>
      </c>
      <c r="T238" s="22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6" t="s">
        <v>130</v>
      </c>
      <c r="AT238" s="226" t="s">
        <v>125</v>
      </c>
      <c r="AU238" s="226" t="s">
        <v>85</v>
      </c>
      <c r="AY238" s="18" t="s">
        <v>123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8" t="s">
        <v>83</v>
      </c>
      <c r="BK238" s="227">
        <f>ROUND(I238*H238,2)</f>
        <v>0</v>
      </c>
      <c r="BL238" s="18" t="s">
        <v>130</v>
      </c>
      <c r="BM238" s="226" t="s">
        <v>262</v>
      </c>
    </row>
    <row r="239" s="2" customFormat="1">
      <c r="A239" s="39"/>
      <c r="B239" s="40"/>
      <c r="C239" s="41"/>
      <c r="D239" s="228" t="s">
        <v>131</v>
      </c>
      <c r="E239" s="41"/>
      <c r="F239" s="229" t="s">
        <v>263</v>
      </c>
      <c r="G239" s="41"/>
      <c r="H239" s="41"/>
      <c r="I239" s="230"/>
      <c r="J239" s="41"/>
      <c r="K239" s="41"/>
      <c r="L239" s="45"/>
      <c r="M239" s="231"/>
      <c r="N239" s="232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131</v>
      </c>
      <c r="AU239" s="18" t="s">
        <v>85</v>
      </c>
    </row>
    <row r="240" s="13" customFormat="1">
      <c r="A240" s="13"/>
      <c r="B240" s="233"/>
      <c r="C240" s="234"/>
      <c r="D240" s="228" t="s">
        <v>133</v>
      </c>
      <c r="E240" s="235" t="s">
        <v>1</v>
      </c>
      <c r="F240" s="236" t="s">
        <v>264</v>
      </c>
      <c r="G240" s="234"/>
      <c r="H240" s="235" t="s">
        <v>1</v>
      </c>
      <c r="I240" s="237"/>
      <c r="J240" s="234"/>
      <c r="K240" s="234"/>
      <c r="L240" s="238"/>
      <c r="M240" s="239"/>
      <c r="N240" s="240"/>
      <c r="O240" s="240"/>
      <c r="P240" s="240"/>
      <c r="Q240" s="240"/>
      <c r="R240" s="240"/>
      <c r="S240" s="240"/>
      <c r="T240" s="24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2" t="s">
        <v>133</v>
      </c>
      <c r="AU240" s="242" t="s">
        <v>85</v>
      </c>
      <c r="AV240" s="13" t="s">
        <v>83</v>
      </c>
      <c r="AW240" s="13" t="s">
        <v>32</v>
      </c>
      <c r="AX240" s="13" t="s">
        <v>75</v>
      </c>
      <c r="AY240" s="242" t="s">
        <v>123</v>
      </c>
    </row>
    <row r="241" s="13" customFormat="1">
      <c r="A241" s="13"/>
      <c r="B241" s="233"/>
      <c r="C241" s="234"/>
      <c r="D241" s="228" t="s">
        <v>133</v>
      </c>
      <c r="E241" s="235" t="s">
        <v>1</v>
      </c>
      <c r="F241" s="236" t="s">
        <v>244</v>
      </c>
      <c r="G241" s="234"/>
      <c r="H241" s="235" t="s">
        <v>1</v>
      </c>
      <c r="I241" s="237"/>
      <c r="J241" s="234"/>
      <c r="K241" s="234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133</v>
      </c>
      <c r="AU241" s="242" t="s">
        <v>85</v>
      </c>
      <c r="AV241" s="13" t="s">
        <v>83</v>
      </c>
      <c r="AW241" s="13" t="s">
        <v>32</v>
      </c>
      <c r="AX241" s="13" t="s">
        <v>75</v>
      </c>
      <c r="AY241" s="242" t="s">
        <v>123</v>
      </c>
    </row>
    <row r="242" s="14" customFormat="1">
      <c r="A242" s="14"/>
      <c r="B242" s="243"/>
      <c r="C242" s="244"/>
      <c r="D242" s="228" t="s">
        <v>133</v>
      </c>
      <c r="E242" s="245" t="s">
        <v>1</v>
      </c>
      <c r="F242" s="246" t="s">
        <v>245</v>
      </c>
      <c r="G242" s="244"/>
      <c r="H242" s="247">
        <v>31.408000000000001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3" t="s">
        <v>133</v>
      </c>
      <c r="AU242" s="253" t="s">
        <v>85</v>
      </c>
      <c r="AV242" s="14" t="s">
        <v>85</v>
      </c>
      <c r="AW242" s="14" t="s">
        <v>32</v>
      </c>
      <c r="AX242" s="14" t="s">
        <v>75</v>
      </c>
      <c r="AY242" s="253" t="s">
        <v>123</v>
      </c>
    </row>
    <row r="243" s="13" customFormat="1">
      <c r="A243" s="13"/>
      <c r="B243" s="233"/>
      <c r="C243" s="234"/>
      <c r="D243" s="228" t="s">
        <v>133</v>
      </c>
      <c r="E243" s="235" t="s">
        <v>1</v>
      </c>
      <c r="F243" s="236" t="s">
        <v>246</v>
      </c>
      <c r="G243" s="234"/>
      <c r="H243" s="235" t="s">
        <v>1</v>
      </c>
      <c r="I243" s="237"/>
      <c r="J243" s="234"/>
      <c r="K243" s="234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133</v>
      </c>
      <c r="AU243" s="242" t="s">
        <v>85</v>
      </c>
      <c r="AV243" s="13" t="s">
        <v>83</v>
      </c>
      <c r="AW243" s="13" t="s">
        <v>32</v>
      </c>
      <c r="AX243" s="13" t="s">
        <v>75</v>
      </c>
      <c r="AY243" s="242" t="s">
        <v>123</v>
      </c>
    </row>
    <row r="244" s="14" customFormat="1">
      <c r="A244" s="14"/>
      <c r="B244" s="243"/>
      <c r="C244" s="244"/>
      <c r="D244" s="228" t="s">
        <v>133</v>
      </c>
      <c r="E244" s="245" t="s">
        <v>1</v>
      </c>
      <c r="F244" s="246" t="s">
        <v>247</v>
      </c>
      <c r="G244" s="244"/>
      <c r="H244" s="247">
        <v>11.800000000000001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133</v>
      </c>
      <c r="AU244" s="253" t="s">
        <v>85</v>
      </c>
      <c r="AV244" s="14" t="s">
        <v>85</v>
      </c>
      <c r="AW244" s="14" t="s">
        <v>32</v>
      </c>
      <c r="AX244" s="14" t="s">
        <v>75</v>
      </c>
      <c r="AY244" s="253" t="s">
        <v>123</v>
      </c>
    </row>
    <row r="245" s="16" customFormat="1">
      <c r="A245" s="16"/>
      <c r="B245" s="265"/>
      <c r="C245" s="266"/>
      <c r="D245" s="228" t="s">
        <v>133</v>
      </c>
      <c r="E245" s="267" t="s">
        <v>1</v>
      </c>
      <c r="F245" s="268" t="s">
        <v>265</v>
      </c>
      <c r="G245" s="266"/>
      <c r="H245" s="269">
        <v>43.207999999999998</v>
      </c>
      <c r="I245" s="270"/>
      <c r="J245" s="266"/>
      <c r="K245" s="266"/>
      <c r="L245" s="271"/>
      <c r="M245" s="272"/>
      <c r="N245" s="273"/>
      <c r="O245" s="273"/>
      <c r="P245" s="273"/>
      <c r="Q245" s="273"/>
      <c r="R245" s="273"/>
      <c r="S245" s="273"/>
      <c r="T245" s="274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T245" s="275" t="s">
        <v>133</v>
      </c>
      <c r="AU245" s="275" t="s">
        <v>85</v>
      </c>
      <c r="AV245" s="16" t="s">
        <v>141</v>
      </c>
      <c r="AW245" s="16" t="s">
        <v>32</v>
      </c>
      <c r="AX245" s="16" t="s">
        <v>75</v>
      </c>
      <c r="AY245" s="275" t="s">
        <v>123</v>
      </c>
    </row>
    <row r="246" s="13" customFormat="1">
      <c r="A246" s="13"/>
      <c r="B246" s="233"/>
      <c r="C246" s="234"/>
      <c r="D246" s="228" t="s">
        <v>133</v>
      </c>
      <c r="E246" s="235" t="s">
        <v>1</v>
      </c>
      <c r="F246" s="236" t="s">
        <v>266</v>
      </c>
      <c r="G246" s="234"/>
      <c r="H246" s="235" t="s">
        <v>1</v>
      </c>
      <c r="I246" s="237"/>
      <c r="J246" s="234"/>
      <c r="K246" s="234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133</v>
      </c>
      <c r="AU246" s="242" t="s">
        <v>85</v>
      </c>
      <c r="AV246" s="13" t="s">
        <v>83</v>
      </c>
      <c r="AW246" s="13" t="s">
        <v>32</v>
      </c>
      <c r="AX246" s="13" t="s">
        <v>75</v>
      </c>
      <c r="AY246" s="242" t="s">
        <v>123</v>
      </c>
    </row>
    <row r="247" s="13" customFormat="1">
      <c r="A247" s="13"/>
      <c r="B247" s="233"/>
      <c r="C247" s="234"/>
      <c r="D247" s="228" t="s">
        <v>133</v>
      </c>
      <c r="E247" s="235" t="s">
        <v>1</v>
      </c>
      <c r="F247" s="236" t="s">
        <v>267</v>
      </c>
      <c r="G247" s="234"/>
      <c r="H247" s="235" t="s">
        <v>1</v>
      </c>
      <c r="I247" s="237"/>
      <c r="J247" s="234"/>
      <c r="K247" s="234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133</v>
      </c>
      <c r="AU247" s="242" t="s">
        <v>85</v>
      </c>
      <c r="AV247" s="13" t="s">
        <v>83</v>
      </c>
      <c r="AW247" s="13" t="s">
        <v>32</v>
      </c>
      <c r="AX247" s="13" t="s">
        <v>75</v>
      </c>
      <c r="AY247" s="242" t="s">
        <v>123</v>
      </c>
    </row>
    <row r="248" s="14" customFormat="1">
      <c r="A248" s="14"/>
      <c r="B248" s="243"/>
      <c r="C248" s="244"/>
      <c r="D248" s="228" t="s">
        <v>133</v>
      </c>
      <c r="E248" s="245" t="s">
        <v>1</v>
      </c>
      <c r="F248" s="246" t="s">
        <v>268</v>
      </c>
      <c r="G248" s="244"/>
      <c r="H248" s="247">
        <v>-12.175000000000001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3" t="s">
        <v>133</v>
      </c>
      <c r="AU248" s="253" t="s">
        <v>85</v>
      </c>
      <c r="AV248" s="14" t="s">
        <v>85</v>
      </c>
      <c r="AW248" s="14" t="s">
        <v>32</v>
      </c>
      <c r="AX248" s="14" t="s">
        <v>75</v>
      </c>
      <c r="AY248" s="253" t="s">
        <v>123</v>
      </c>
    </row>
    <row r="249" s="13" customFormat="1">
      <c r="A249" s="13"/>
      <c r="B249" s="233"/>
      <c r="C249" s="234"/>
      <c r="D249" s="228" t="s">
        <v>133</v>
      </c>
      <c r="E249" s="235" t="s">
        <v>1</v>
      </c>
      <c r="F249" s="236" t="s">
        <v>269</v>
      </c>
      <c r="G249" s="234"/>
      <c r="H249" s="235" t="s">
        <v>1</v>
      </c>
      <c r="I249" s="237"/>
      <c r="J249" s="234"/>
      <c r="K249" s="234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133</v>
      </c>
      <c r="AU249" s="242" t="s">
        <v>85</v>
      </c>
      <c r="AV249" s="13" t="s">
        <v>83</v>
      </c>
      <c r="AW249" s="13" t="s">
        <v>32</v>
      </c>
      <c r="AX249" s="13" t="s">
        <v>75</v>
      </c>
      <c r="AY249" s="242" t="s">
        <v>123</v>
      </c>
    </row>
    <row r="250" s="14" customFormat="1">
      <c r="A250" s="14"/>
      <c r="B250" s="243"/>
      <c r="C250" s="244"/>
      <c r="D250" s="228" t="s">
        <v>133</v>
      </c>
      <c r="E250" s="245" t="s">
        <v>1</v>
      </c>
      <c r="F250" s="246" t="s">
        <v>270</v>
      </c>
      <c r="G250" s="244"/>
      <c r="H250" s="247">
        <v>-2.5470000000000002</v>
      </c>
      <c r="I250" s="248"/>
      <c r="J250" s="244"/>
      <c r="K250" s="244"/>
      <c r="L250" s="249"/>
      <c r="M250" s="250"/>
      <c r="N250" s="251"/>
      <c r="O250" s="251"/>
      <c r="P250" s="251"/>
      <c r="Q250" s="251"/>
      <c r="R250" s="251"/>
      <c r="S250" s="251"/>
      <c r="T250" s="25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3" t="s">
        <v>133</v>
      </c>
      <c r="AU250" s="253" t="s">
        <v>85</v>
      </c>
      <c r="AV250" s="14" t="s">
        <v>85</v>
      </c>
      <c r="AW250" s="14" t="s">
        <v>32</v>
      </c>
      <c r="AX250" s="14" t="s">
        <v>75</v>
      </c>
      <c r="AY250" s="253" t="s">
        <v>123</v>
      </c>
    </row>
    <row r="251" s="13" customFormat="1">
      <c r="A251" s="13"/>
      <c r="B251" s="233"/>
      <c r="C251" s="234"/>
      <c r="D251" s="228" t="s">
        <v>133</v>
      </c>
      <c r="E251" s="235" t="s">
        <v>1</v>
      </c>
      <c r="F251" s="236" t="s">
        <v>271</v>
      </c>
      <c r="G251" s="234"/>
      <c r="H251" s="235" t="s">
        <v>1</v>
      </c>
      <c r="I251" s="237"/>
      <c r="J251" s="234"/>
      <c r="K251" s="234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133</v>
      </c>
      <c r="AU251" s="242" t="s">
        <v>85</v>
      </c>
      <c r="AV251" s="13" t="s">
        <v>83</v>
      </c>
      <c r="AW251" s="13" t="s">
        <v>32</v>
      </c>
      <c r="AX251" s="13" t="s">
        <v>75</v>
      </c>
      <c r="AY251" s="242" t="s">
        <v>123</v>
      </c>
    </row>
    <row r="252" s="13" customFormat="1">
      <c r="A252" s="13"/>
      <c r="B252" s="233"/>
      <c r="C252" s="234"/>
      <c r="D252" s="228" t="s">
        <v>133</v>
      </c>
      <c r="E252" s="235" t="s">
        <v>1</v>
      </c>
      <c r="F252" s="236" t="s">
        <v>272</v>
      </c>
      <c r="G252" s="234"/>
      <c r="H252" s="235" t="s">
        <v>1</v>
      </c>
      <c r="I252" s="237"/>
      <c r="J252" s="234"/>
      <c r="K252" s="234"/>
      <c r="L252" s="238"/>
      <c r="M252" s="239"/>
      <c r="N252" s="240"/>
      <c r="O252" s="240"/>
      <c r="P252" s="240"/>
      <c r="Q252" s="240"/>
      <c r="R252" s="240"/>
      <c r="S252" s="240"/>
      <c r="T252" s="24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2" t="s">
        <v>133</v>
      </c>
      <c r="AU252" s="242" t="s">
        <v>85</v>
      </c>
      <c r="AV252" s="13" t="s">
        <v>83</v>
      </c>
      <c r="AW252" s="13" t="s">
        <v>32</v>
      </c>
      <c r="AX252" s="13" t="s">
        <v>75</v>
      </c>
      <c r="AY252" s="242" t="s">
        <v>123</v>
      </c>
    </row>
    <row r="253" s="14" customFormat="1">
      <c r="A253" s="14"/>
      <c r="B253" s="243"/>
      <c r="C253" s="244"/>
      <c r="D253" s="228" t="s">
        <v>133</v>
      </c>
      <c r="E253" s="245" t="s">
        <v>1</v>
      </c>
      <c r="F253" s="246" t="s">
        <v>273</v>
      </c>
      <c r="G253" s="244"/>
      <c r="H253" s="247">
        <v>-0.32500000000000001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133</v>
      </c>
      <c r="AU253" s="253" t="s">
        <v>85</v>
      </c>
      <c r="AV253" s="14" t="s">
        <v>85</v>
      </c>
      <c r="AW253" s="14" t="s">
        <v>32</v>
      </c>
      <c r="AX253" s="14" t="s">
        <v>75</v>
      </c>
      <c r="AY253" s="253" t="s">
        <v>123</v>
      </c>
    </row>
    <row r="254" s="13" customFormat="1">
      <c r="A254" s="13"/>
      <c r="B254" s="233"/>
      <c r="C254" s="234"/>
      <c r="D254" s="228" t="s">
        <v>133</v>
      </c>
      <c r="E254" s="235" t="s">
        <v>1</v>
      </c>
      <c r="F254" s="236" t="s">
        <v>274</v>
      </c>
      <c r="G254" s="234"/>
      <c r="H254" s="235" t="s">
        <v>1</v>
      </c>
      <c r="I254" s="237"/>
      <c r="J254" s="234"/>
      <c r="K254" s="234"/>
      <c r="L254" s="238"/>
      <c r="M254" s="239"/>
      <c r="N254" s="240"/>
      <c r="O254" s="240"/>
      <c r="P254" s="240"/>
      <c r="Q254" s="240"/>
      <c r="R254" s="240"/>
      <c r="S254" s="240"/>
      <c r="T254" s="24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2" t="s">
        <v>133</v>
      </c>
      <c r="AU254" s="242" t="s">
        <v>85</v>
      </c>
      <c r="AV254" s="13" t="s">
        <v>83</v>
      </c>
      <c r="AW254" s="13" t="s">
        <v>32</v>
      </c>
      <c r="AX254" s="13" t="s">
        <v>75</v>
      </c>
      <c r="AY254" s="242" t="s">
        <v>123</v>
      </c>
    </row>
    <row r="255" s="14" customFormat="1">
      <c r="A255" s="14"/>
      <c r="B255" s="243"/>
      <c r="C255" s="244"/>
      <c r="D255" s="228" t="s">
        <v>133</v>
      </c>
      <c r="E255" s="245" t="s">
        <v>1</v>
      </c>
      <c r="F255" s="246" t="s">
        <v>275</v>
      </c>
      <c r="G255" s="244"/>
      <c r="H255" s="247">
        <v>-0.80000000000000004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3" t="s">
        <v>133</v>
      </c>
      <c r="AU255" s="253" t="s">
        <v>85</v>
      </c>
      <c r="AV255" s="14" t="s">
        <v>85</v>
      </c>
      <c r="AW255" s="14" t="s">
        <v>32</v>
      </c>
      <c r="AX255" s="14" t="s">
        <v>75</v>
      </c>
      <c r="AY255" s="253" t="s">
        <v>123</v>
      </c>
    </row>
    <row r="256" s="13" customFormat="1">
      <c r="A256" s="13"/>
      <c r="B256" s="233"/>
      <c r="C256" s="234"/>
      <c r="D256" s="228" t="s">
        <v>133</v>
      </c>
      <c r="E256" s="235" t="s">
        <v>1</v>
      </c>
      <c r="F256" s="236" t="s">
        <v>276</v>
      </c>
      <c r="G256" s="234"/>
      <c r="H256" s="235" t="s">
        <v>1</v>
      </c>
      <c r="I256" s="237"/>
      <c r="J256" s="234"/>
      <c r="K256" s="234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133</v>
      </c>
      <c r="AU256" s="242" t="s">
        <v>85</v>
      </c>
      <c r="AV256" s="13" t="s">
        <v>83</v>
      </c>
      <c r="AW256" s="13" t="s">
        <v>32</v>
      </c>
      <c r="AX256" s="13" t="s">
        <v>75</v>
      </c>
      <c r="AY256" s="242" t="s">
        <v>123</v>
      </c>
    </row>
    <row r="257" s="14" customFormat="1">
      <c r="A257" s="14"/>
      <c r="B257" s="243"/>
      <c r="C257" s="244"/>
      <c r="D257" s="228" t="s">
        <v>133</v>
      </c>
      <c r="E257" s="245" t="s">
        <v>1</v>
      </c>
      <c r="F257" s="246" t="s">
        <v>277</v>
      </c>
      <c r="G257" s="244"/>
      <c r="H257" s="247">
        <v>-0.55600000000000005</v>
      </c>
      <c r="I257" s="248"/>
      <c r="J257" s="244"/>
      <c r="K257" s="244"/>
      <c r="L257" s="249"/>
      <c r="M257" s="250"/>
      <c r="N257" s="251"/>
      <c r="O257" s="251"/>
      <c r="P257" s="251"/>
      <c r="Q257" s="251"/>
      <c r="R257" s="251"/>
      <c r="S257" s="251"/>
      <c r="T257" s="25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3" t="s">
        <v>133</v>
      </c>
      <c r="AU257" s="253" t="s">
        <v>85</v>
      </c>
      <c r="AV257" s="14" t="s">
        <v>85</v>
      </c>
      <c r="AW257" s="14" t="s">
        <v>32</v>
      </c>
      <c r="AX257" s="14" t="s">
        <v>75</v>
      </c>
      <c r="AY257" s="253" t="s">
        <v>123</v>
      </c>
    </row>
    <row r="258" s="13" customFormat="1">
      <c r="A258" s="13"/>
      <c r="B258" s="233"/>
      <c r="C258" s="234"/>
      <c r="D258" s="228" t="s">
        <v>133</v>
      </c>
      <c r="E258" s="235" t="s">
        <v>1</v>
      </c>
      <c r="F258" s="236" t="s">
        <v>278</v>
      </c>
      <c r="G258" s="234"/>
      <c r="H258" s="235" t="s">
        <v>1</v>
      </c>
      <c r="I258" s="237"/>
      <c r="J258" s="234"/>
      <c r="K258" s="234"/>
      <c r="L258" s="238"/>
      <c r="M258" s="239"/>
      <c r="N258" s="240"/>
      <c r="O258" s="240"/>
      <c r="P258" s="240"/>
      <c r="Q258" s="240"/>
      <c r="R258" s="240"/>
      <c r="S258" s="240"/>
      <c r="T258" s="24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2" t="s">
        <v>133</v>
      </c>
      <c r="AU258" s="242" t="s">
        <v>85</v>
      </c>
      <c r="AV258" s="13" t="s">
        <v>83</v>
      </c>
      <c r="AW258" s="13" t="s">
        <v>32</v>
      </c>
      <c r="AX258" s="13" t="s">
        <v>75</v>
      </c>
      <c r="AY258" s="242" t="s">
        <v>123</v>
      </c>
    </row>
    <row r="259" s="14" customFormat="1">
      <c r="A259" s="14"/>
      <c r="B259" s="243"/>
      <c r="C259" s="244"/>
      <c r="D259" s="228" t="s">
        <v>133</v>
      </c>
      <c r="E259" s="245" t="s">
        <v>1</v>
      </c>
      <c r="F259" s="246" t="s">
        <v>279</v>
      </c>
      <c r="G259" s="244"/>
      <c r="H259" s="247">
        <v>-3.2509999999999999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133</v>
      </c>
      <c r="AU259" s="253" t="s">
        <v>85</v>
      </c>
      <c r="AV259" s="14" t="s">
        <v>85</v>
      </c>
      <c r="AW259" s="14" t="s">
        <v>32</v>
      </c>
      <c r="AX259" s="14" t="s">
        <v>75</v>
      </c>
      <c r="AY259" s="253" t="s">
        <v>123</v>
      </c>
    </row>
    <row r="260" s="13" customFormat="1">
      <c r="A260" s="13"/>
      <c r="B260" s="233"/>
      <c r="C260" s="234"/>
      <c r="D260" s="228" t="s">
        <v>133</v>
      </c>
      <c r="E260" s="235" t="s">
        <v>1</v>
      </c>
      <c r="F260" s="236" t="s">
        <v>280</v>
      </c>
      <c r="G260" s="234"/>
      <c r="H260" s="235" t="s">
        <v>1</v>
      </c>
      <c r="I260" s="237"/>
      <c r="J260" s="234"/>
      <c r="K260" s="234"/>
      <c r="L260" s="238"/>
      <c r="M260" s="239"/>
      <c r="N260" s="240"/>
      <c r="O260" s="240"/>
      <c r="P260" s="240"/>
      <c r="Q260" s="240"/>
      <c r="R260" s="240"/>
      <c r="S260" s="240"/>
      <c r="T260" s="24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2" t="s">
        <v>133</v>
      </c>
      <c r="AU260" s="242" t="s">
        <v>85</v>
      </c>
      <c r="AV260" s="13" t="s">
        <v>83</v>
      </c>
      <c r="AW260" s="13" t="s">
        <v>32</v>
      </c>
      <c r="AX260" s="13" t="s">
        <v>75</v>
      </c>
      <c r="AY260" s="242" t="s">
        <v>123</v>
      </c>
    </row>
    <row r="261" s="14" customFormat="1">
      <c r="A261" s="14"/>
      <c r="B261" s="243"/>
      <c r="C261" s="244"/>
      <c r="D261" s="228" t="s">
        <v>133</v>
      </c>
      <c r="E261" s="245" t="s">
        <v>1</v>
      </c>
      <c r="F261" s="246" t="s">
        <v>281</v>
      </c>
      <c r="G261" s="244"/>
      <c r="H261" s="247">
        <v>-11.177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133</v>
      </c>
      <c r="AU261" s="253" t="s">
        <v>85</v>
      </c>
      <c r="AV261" s="14" t="s">
        <v>85</v>
      </c>
      <c r="AW261" s="14" t="s">
        <v>32</v>
      </c>
      <c r="AX261" s="14" t="s">
        <v>75</v>
      </c>
      <c r="AY261" s="253" t="s">
        <v>123</v>
      </c>
    </row>
    <row r="262" s="13" customFormat="1">
      <c r="A262" s="13"/>
      <c r="B262" s="233"/>
      <c r="C262" s="234"/>
      <c r="D262" s="228" t="s">
        <v>133</v>
      </c>
      <c r="E262" s="235" t="s">
        <v>1</v>
      </c>
      <c r="F262" s="236" t="s">
        <v>282</v>
      </c>
      <c r="G262" s="234"/>
      <c r="H262" s="235" t="s">
        <v>1</v>
      </c>
      <c r="I262" s="237"/>
      <c r="J262" s="234"/>
      <c r="K262" s="234"/>
      <c r="L262" s="238"/>
      <c r="M262" s="239"/>
      <c r="N262" s="240"/>
      <c r="O262" s="240"/>
      <c r="P262" s="240"/>
      <c r="Q262" s="240"/>
      <c r="R262" s="240"/>
      <c r="S262" s="240"/>
      <c r="T262" s="24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2" t="s">
        <v>133</v>
      </c>
      <c r="AU262" s="242" t="s">
        <v>85</v>
      </c>
      <c r="AV262" s="13" t="s">
        <v>83</v>
      </c>
      <c r="AW262" s="13" t="s">
        <v>32</v>
      </c>
      <c r="AX262" s="13" t="s">
        <v>75</v>
      </c>
      <c r="AY262" s="242" t="s">
        <v>123</v>
      </c>
    </row>
    <row r="263" s="14" customFormat="1">
      <c r="A263" s="14"/>
      <c r="B263" s="243"/>
      <c r="C263" s="244"/>
      <c r="D263" s="228" t="s">
        <v>133</v>
      </c>
      <c r="E263" s="245" t="s">
        <v>1</v>
      </c>
      <c r="F263" s="246" t="s">
        <v>283</v>
      </c>
      <c r="G263" s="244"/>
      <c r="H263" s="247">
        <v>-6.6139999999999999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133</v>
      </c>
      <c r="AU263" s="253" t="s">
        <v>85</v>
      </c>
      <c r="AV263" s="14" t="s">
        <v>85</v>
      </c>
      <c r="AW263" s="14" t="s">
        <v>32</v>
      </c>
      <c r="AX263" s="14" t="s">
        <v>75</v>
      </c>
      <c r="AY263" s="253" t="s">
        <v>123</v>
      </c>
    </row>
    <row r="264" s="13" customFormat="1">
      <c r="A264" s="13"/>
      <c r="B264" s="233"/>
      <c r="C264" s="234"/>
      <c r="D264" s="228" t="s">
        <v>133</v>
      </c>
      <c r="E264" s="235" t="s">
        <v>1</v>
      </c>
      <c r="F264" s="236" t="s">
        <v>284</v>
      </c>
      <c r="G264" s="234"/>
      <c r="H264" s="235" t="s">
        <v>1</v>
      </c>
      <c r="I264" s="237"/>
      <c r="J264" s="234"/>
      <c r="K264" s="234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133</v>
      </c>
      <c r="AU264" s="242" t="s">
        <v>85</v>
      </c>
      <c r="AV264" s="13" t="s">
        <v>83</v>
      </c>
      <c r="AW264" s="13" t="s">
        <v>32</v>
      </c>
      <c r="AX264" s="13" t="s">
        <v>75</v>
      </c>
      <c r="AY264" s="242" t="s">
        <v>123</v>
      </c>
    </row>
    <row r="265" s="14" customFormat="1">
      <c r="A265" s="14"/>
      <c r="B265" s="243"/>
      <c r="C265" s="244"/>
      <c r="D265" s="228" t="s">
        <v>133</v>
      </c>
      <c r="E265" s="245" t="s">
        <v>1</v>
      </c>
      <c r="F265" s="246" t="s">
        <v>285</v>
      </c>
      <c r="G265" s="244"/>
      <c r="H265" s="247">
        <v>-0.97999999999999998</v>
      </c>
      <c r="I265" s="248"/>
      <c r="J265" s="244"/>
      <c r="K265" s="244"/>
      <c r="L265" s="249"/>
      <c r="M265" s="250"/>
      <c r="N265" s="251"/>
      <c r="O265" s="251"/>
      <c r="P265" s="251"/>
      <c r="Q265" s="251"/>
      <c r="R265" s="251"/>
      <c r="S265" s="251"/>
      <c r="T265" s="25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3" t="s">
        <v>133</v>
      </c>
      <c r="AU265" s="253" t="s">
        <v>85</v>
      </c>
      <c r="AV265" s="14" t="s">
        <v>85</v>
      </c>
      <c r="AW265" s="14" t="s">
        <v>32</v>
      </c>
      <c r="AX265" s="14" t="s">
        <v>75</v>
      </c>
      <c r="AY265" s="253" t="s">
        <v>123</v>
      </c>
    </row>
    <row r="266" s="13" customFormat="1">
      <c r="A266" s="13"/>
      <c r="B266" s="233"/>
      <c r="C266" s="234"/>
      <c r="D266" s="228" t="s">
        <v>133</v>
      </c>
      <c r="E266" s="235" t="s">
        <v>1</v>
      </c>
      <c r="F266" s="236" t="s">
        <v>286</v>
      </c>
      <c r="G266" s="234"/>
      <c r="H266" s="235" t="s">
        <v>1</v>
      </c>
      <c r="I266" s="237"/>
      <c r="J266" s="234"/>
      <c r="K266" s="234"/>
      <c r="L266" s="238"/>
      <c r="M266" s="239"/>
      <c r="N266" s="240"/>
      <c r="O266" s="240"/>
      <c r="P266" s="240"/>
      <c r="Q266" s="240"/>
      <c r="R266" s="240"/>
      <c r="S266" s="240"/>
      <c r="T266" s="24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2" t="s">
        <v>133</v>
      </c>
      <c r="AU266" s="242" t="s">
        <v>85</v>
      </c>
      <c r="AV266" s="13" t="s">
        <v>83</v>
      </c>
      <c r="AW266" s="13" t="s">
        <v>32</v>
      </c>
      <c r="AX266" s="13" t="s">
        <v>75</v>
      </c>
      <c r="AY266" s="242" t="s">
        <v>123</v>
      </c>
    </row>
    <row r="267" s="14" customFormat="1">
      <c r="A267" s="14"/>
      <c r="B267" s="243"/>
      <c r="C267" s="244"/>
      <c r="D267" s="228" t="s">
        <v>133</v>
      </c>
      <c r="E267" s="245" t="s">
        <v>1</v>
      </c>
      <c r="F267" s="246" t="s">
        <v>287</v>
      </c>
      <c r="G267" s="244"/>
      <c r="H267" s="247">
        <v>-0.311</v>
      </c>
      <c r="I267" s="248"/>
      <c r="J267" s="244"/>
      <c r="K267" s="244"/>
      <c r="L267" s="249"/>
      <c r="M267" s="250"/>
      <c r="N267" s="251"/>
      <c r="O267" s="251"/>
      <c r="P267" s="251"/>
      <c r="Q267" s="251"/>
      <c r="R267" s="251"/>
      <c r="S267" s="251"/>
      <c r="T267" s="25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3" t="s">
        <v>133</v>
      </c>
      <c r="AU267" s="253" t="s">
        <v>85</v>
      </c>
      <c r="AV267" s="14" t="s">
        <v>85</v>
      </c>
      <c r="AW267" s="14" t="s">
        <v>32</v>
      </c>
      <c r="AX267" s="14" t="s">
        <v>75</v>
      </c>
      <c r="AY267" s="253" t="s">
        <v>123</v>
      </c>
    </row>
    <row r="268" s="15" customFormat="1">
      <c r="A268" s="15"/>
      <c r="B268" s="254"/>
      <c r="C268" s="255"/>
      <c r="D268" s="228" t="s">
        <v>133</v>
      </c>
      <c r="E268" s="256" t="s">
        <v>1</v>
      </c>
      <c r="F268" s="257" t="s">
        <v>136</v>
      </c>
      <c r="G268" s="255"/>
      <c r="H268" s="258">
        <v>4.471999999999996</v>
      </c>
      <c r="I268" s="259"/>
      <c r="J268" s="255"/>
      <c r="K268" s="255"/>
      <c r="L268" s="260"/>
      <c r="M268" s="261"/>
      <c r="N268" s="262"/>
      <c r="O268" s="262"/>
      <c r="P268" s="262"/>
      <c r="Q268" s="262"/>
      <c r="R268" s="262"/>
      <c r="S268" s="262"/>
      <c r="T268" s="263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4" t="s">
        <v>133</v>
      </c>
      <c r="AU268" s="264" t="s">
        <v>85</v>
      </c>
      <c r="AV268" s="15" t="s">
        <v>130</v>
      </c>
      <c r="AW268" s="15" t="s">
        <v>32</v>
      </c>
      <c r="AX268" s="15" t="s">
        <v>83</v>
      </c>
      <c r="AY268" s="264" t="s">
        <v>123</v>
      </c>
    </row>
    <row r="269" s="2" customFormat="1" ht="16.5" customHeight="1">
      <c r="A269" s="39"/>
      <c r="B269" s="40"/>
      <c r="C269" s="276" t="s">
        <v>209</v>
      </c>
      <c r="D269" s="276" t="s">
        <v>288</v>
      </c>
      <c r="E269" s="277" t="s">
        <v>289</v>
      </c>
      <c r="F269" s="278" t="s">
        <v>290</v>
      </c>
      <c r="G269" s="279" t="s">
        <v>251</v>
      </c>
      <c r="H269" s="280">
        <v>8.2729999999999997</v>
      </c>
      <c r="I269" s="281"/>
      <c r="J269" s="282">
        <f>ROUND(I269*H269,2)</f>
        <v>0</v>
      </c>
      <c r="K269" s="278" t="s">
        <v>129</v>
      </c>
      <c r="L269" s="283"/>
      <c r="M269" s="284" t="s">
        <v>1</v>
      </c>
      <c r="N269" s="285" t="s">
        <v>40</v>
      </c>
      <c r="O269" s="92"/>
      <c r="P269" s="224">
        <f>O269*H269</f>
        <v>0</v>
      </c>
      <c r="Q269" s="224">
        <v>0</v>
      </c>
      <c r="R269" s="224">
        <f>Q269*H269</f>
        <v>0</v>
      </c>
      <c r="S269" s="224">
        <v>0</v>
      </c>
      <c r="T269" s="225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6" t="s">
        <v>151</v>
      </c>
      <c r="AT269" s="226" t="s">
        <v>288</v>
      </c>
      <c r="AU269" s="226" t="s">
        <v>85</v>
      </c>
      <c r="AY269" s="18" t="s">
        <v>123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18" t="s">
        <v>83</v>
      </c>
      <c r="BK269" s="227">
        <f>ROUND(I269*H269,2)</f>
        <v>0</v>
      </c>
      <c r="BL269" s="18" t="s">
        <v>130</v>
      </c>
      <c r="BM269" s="226" t="s">
        <v>291</v>
      </c>
    </row>
    <row r="270" s="2" customFormat="1">
      <c r="A270" s="39"/>
      <c r="B270" s="40"/>
      <c r="C270" s="41"/>
      <c r="D270" s="228" t="s">
        <v>131</v>
      </c>
      <c r="E270" s="41"/>
      <c r="F270" s="229" t="s">
        <v>290</v>
      </c>
      <c r="G270" s="41"/>
      <c r="H270" s="41"/>
      <c r="I270" s="230"/>
      <c r="J270" s="41"/>
      <c r="K270" s="41"/>
      <c r="L270" s="45"/>
      <c r="M270" s="231"/>
      <c r="N270" s="232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131</v>
      </c>
      <c r="AU270" s="18" t="s">
        <v>85</v>
      </c>
    </row>
    <row r="271" s="14" customFormat="1">
      <c r="A271" s="14"/>
      <c r="B271" s="243"/>
      <c r="C271" s="244"/>
      <c r="D271" s="228" t="s">
        <v>133</v>
      </c>
      <c r="E271" s="245" t="s">
        <v>1</v>
      </c>
      <c r="F271" s="246" t="s">
        <v>292</v>
      </c>
      <c r="G271" s="244"/>
      <c r="H271" s="247">
        <v>8.2729999999999997</v>
      </c>
      <c r="I271" s="248"/>
      <c r="J271" s="244"/>
      <c r="K271" s="244"/>
      <c r="L271" s="249"/>
      <c r="M271" s="250"/>
      <c r="N271" s="251"/>
      <c r="O271" s="251"/>
      <c r="P271" s="251"/>
      <c r="Q271" s="251"/>
      <c r="R271" s="251"/>
      <c r="S271" s="251"/>
      <c r="T271" s="25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3" t="s">
        <v>133</v>
      </c>
      <c r="AU271" s="253" t="s">
        <v>85</v>
      </c>
      <c r="AV271" s="14" t="s">
        <v>85</v>
      </c>
      <c r="AW271" s="14" t="s">
        <v>32</v>
      </c>
      <c r="AX271" s="14" t="s">
        <v>75</v>
      </c>
      <c r="AY271" s="253" t="s">
        <v>123</v>
      </c>
    </row>
    <row r="272" s="15" customFormat="1">
      <c r="A272" s="15"/>
      <c r="B272" s="254"/>
      <c r="C272" s="255"/>
      <c r="D272" s="228" t="s">
        <v>133</v>
      </c>
      <c r="E272" s="256" t="s">
        <v>1</v>
      </c>
      <c r="F272" s="257" t="s">
        <v>136</v>
      </c>
      <c r="G272" s="255"/>
      <c r="H272" s="258">
        <v>8.2729999999999997</v>
      </c>
      <c r="I272" s="259"/>
      <c r="J272" s="255"/>
      <c r="K272" s="255"/>
      <c r="L272" s="260"/>
      <c r="M272" s="261"/>
      <c r="N272" s="262"/>
      <c r="O272" s="262"/>
      <c r="P272" s="262"/>
      <c r="Q272" s="262"/>
      <c r="R272" s="262"/>
      <c r="S272" s="262"/>
      <c r="T272" s="263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4" t="s">
        <v>133</v>
      </c>
      <c r="AU272" s="264" t="s">
        <v>85</v>
      </c>
      <c r="AV272" s="15" t="s">
        <v>130</v>
      </c>
      <c r="AW272" s="15" t="s">
        <v>32</v>
      </c>
      <c r="AX272" s="15" t="s">
        <v>83</v>
      </c>
      <c r="AY272" s="264" t="s">
        <v>123</v>
      </c>
    </row>
    <row r="273" s="2" customFormat="1" ht="16.5" customHeight="1">
      <c r="A273" s="39"/>
      <c r="B273" s="40"/>
      <c r="C273" s="215" t="s">
        <v>293</v>
      </c>
      <c r="D273" s="215" t="s">
        <v>125</v>
      </c>
      <c r="E273" s="216" t="s">
        <v>294</v>
      </c>
      <c r="F273" s="217" t="s">
        <v>295</v>
      </c>
      <c r="G273" s="218" t="s">
        <v>164</v>
      </c>
      <c r="H273" s="219">
        <v>10.801</v>
      </c>
      <c r="I273" s="220"/>
      <c r="J273" s="221">
        <f>ROUND(I273*H273,2)</f>
        <v>0</v>
      </c>
      <c r="K273" s="217" t="s">
        <v>129</v>
      </c>
      <c r="L273" s="45"/>
      <c r="M273" s="222" t="s">
        <v>1</v>
      </c>
      <c r="N273" s="223" t="s">
        <v>40</v>
      </c>
      <c r="O273" s="92"/>
      <c r="P273" s="224">
        <f>O273*H273</f>
        <v>0</v>
      </c>
      <c r="Q273" s="224">
        <v>0</v>
      </c>
      <c r="R273" s="224">
        <f>Q273*H273</f>
        <v>0</v>
      </c>
      <c r="S273" s="224">
        <v>0</v>
      </c>
      <c r="T273" s="225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6" t="s">
        <v>130</v>
      </c>
      <c r="AT273" s="226" t="s">
        <v>125</v>
      </c>
      <c r="AU273" s="226" t="s">
        <v>85</v>
      </c>
      <c r="AY273" s="18" t="s">
        <v>123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18" t="s">
        <v>83</v>
      </c>
      <c r="BK273" s="227">
        <f>ROUND(I273*H273,2)</f>
        <v>0</v>
      </c>
      <c r="BL273" s="18" t="s">
        <v>130</v>
      </c>
      <c r="BM273" s="226" t="s">
        <v>296</v>
      </c>
    </row>
    <row r="274" s="2" customFormat="1">
      <c r="A274" s="39"/>
      <c r="B274" s="40"/>
      <c r="C274" s="41"/>
      <c r="D274" s="228" t="s">
        <v>131</v>
      </c>
      <c r="E274" s="41"/>
      <c r="F274" s="229" t="s">
        <v>297</v>
      </c>
      <c r="G274" s="41"/>
      <c r="H274" s="41"/>
      <c r="I274" s="230"/>
      <c r="J274" s="41"/>
      <c r="K274" s="41"/>
      <c r="L274" s="45"/>
      <c r="M274" s="231"/>
      <c r="N274" s="232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131</v>
      </c>
      <c r="AU274" s="18" t="s">
        <v>85</v>
      </c>
    </row>
    <row r="275" s="13" customFormat="1">
      <c r="A275" s="13"/>
      <c r="B275" s="233"/>
      <c r="C275" s="234"/>
      <c r="D275" s="228" t="s">
        <v>133</v>
      </c>
      <c r="E275" s="235" t="s">
        <v>1</v>
      </c>
      <c r="F275" s="236" t="s">
        <v>298</v>
      </c>
      <c r="G275" s="234"/>
      <c r="H275" s="235" t="s">
        <v>1</v>
      </c>
      <c r="I275" s="237"/>
      <c r="J275" s="234"/>
      <c r="K275" s="234"/>
      <c r="L275" s="238"/>
      <c r="M275" s="239"/>
      <c r="N275" s="240"/>
      <c r="O275" s="240"/>
      <c r="P275" s="240"/>
      <c r="Q275" s="240"/>
      <c r="R275" s="240"/>
      <c r="S275" s="240"/>
      <c r="T275" s="24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2" t="s">
        <v>133</v>
      </c>
      <c r="AU275" s="242" t="s">
        <v>85</v>
      </c>
      <c r="AV275" s="13" t="s">
        <v>83</v>
      </c>
      <c r="AW275" s="13" t="s">
        <v>32</v>
      </c>
      <c r="AX275" s="13" t="s">
        <v>75</v>
      </c>
      <c r="AY275" s="242" t="s">
        <v>123</v>
      </c>
    </row>
    <row r="276" s="13" customFormat="1">
      <c r="A276" s="13"/>
      <c r="B276" s="233"/>
      <c r="C276" s="234"/>
      <c r="D276" s="228" t="s">
        <v>133</v>
      </c>
      <c r="E276" s="235" t="s">
        <v>1</v>
      </c>
      <c r="F276" s="236" t="s">
        <v>299</v>
      </c>
      <c r="G276" s="234"/>
      <c r="H276" s="235" t="s">
        <v>1</v>
      </c>
      <c r="I276" s="237"/>
      <c r="J276" s="234"/>
      <c r="K276" s="234"/>
      <c r="L276" s="238"/>
      <c r="M276" s="239"/>
      <c r="N276" s="240"/>
      <c r="O276" s="240"/>
      <c r="P276" s="240"/>
      <c r="Q276" s="240"/>
      <c r="R276" s="240"/>
      <c r="S276" s="240"/>
      <c r="T276" s="24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2" t="s">
        <v>133</v>
      </c>
      <c r="AU276" s="242" t="s">
        <v>85</v>
      </c>
      <c r="AV276" s="13" t="s">
        <v>83</v>
      </c>
      <c r="AW276" s="13" t="s">
        <v>32</v>
      </c>
      <c r="AX276" s="13" t="s">
        <v>75</v>
      </c>
      <c r="AY276" s="242" t="s">
        <v>123</v>
      </c>
    </row>
    <row r="277" s="14" customFormat="1">
      <c r="A277" s="14"/>
      <c r="B277" s="243"/>
      <c r="C277" s="244"/>
      <c r="D277" s="228" t="s">
        <v>133</v>
      </c>
      <c r="E277" s="245" t="s">
        <v>1</v>
      </c>
      <c r="F277" s="246" t="s">
        <v>300</v>
      </c>
      <c r="G277" s="244"/>
      <c r="H277" s="247">
        <v>2.2749999999999999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3" t="s">
        <v>133</v>
      </c>
      <c r="AU277" s="253" t="s">
        <v>85</v>
      </c>
      <c r="AV277" s="14" t="s">
        <v>85</v>
      </c>
      <c r="AW277" s="14" t="s">
        <v>32</v>
      </c>
      <c r="AX277" s="14" t="s">
        <v>75</v>
      </c>
      <c r="AY277" s="253" t="s">
        <v>123</v>
      </c>
    </row>
    <row r="278" s="13" customFormat="1">
      <c r="A278" s="13"/>
      <c r="B278" s="233"/>
      <c r="C278" s="234"/>
      <c r="D278" s="228" t="s">
        <v>133</v>
      </c>
      <c r="E278" s="235" t="s">
        <v>1</v>
      </c>
      <c r="F278" s="236" t="s">
        <v>301</v>
      </c>
      <c r="G278" s="234"/>
      <c r="H278" s="235" t="s">
        <v>1</v>
      </c>
      <c r="I278" s="237"/>
      <c r="J278" s="234"/>
      <c r="K278" s="234"/>
      <c r="L278" s="238"/>
      <c r="M278" s="239"/>
      <c r="N278" s="240"/>
      <c r="O278" s="240"/>
      <c r="P278" s="240"/>
      <c r="Q278" s="240"/>
      <c r="R278" s="240"/>
      <c r="S278" s="240"/>
      <c r="T278" s="24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2" t="s">
        <v>133</v>
      </c>
      <c r="AU278" s="242" t="s">
        <v>85</v>
      </c>
      <c r="AV278" s="13" t="s">
        <v>83</v>
      </c>
      <c r="AW278" s="13" t="s">
        <v>32</v>
      </c>
      <c r="AX278" s="13" t="s">
        <v>75</v>
      </c>
      <c r="AY278" s="242" t="s">
        <v>123</v>
      </c>
    </row>
    <row r="279" s="13" customFormat="1">
      <c r="A279" s="13"/>
      <c r="B279" s="233"/>
      <c r="C279" s="234"/>
      <c r="D279" s="228" t="s">
        <v>133</v>
      </c>
      <c r="E279" s="235" t="s">
        <v>1</v>
      </c>
      <c r="F279" s="236" t="s">
        <v>302</v>
      </c>
      <c r="G279" s="234"/>
      <c r="H279" s="235" t="s">
        <v>1</v>
      </c>
      <c r="I279" s="237"/>
      <c r="J279" s="234"/>
      <c r="K279" s="234"/>
      <c r="L279" s="238"/>
      <c r="M279" s="239"/>
      <c r="N279" s="240"/>
      <c r="O279" s="240"/>
      <c r="P279" s="240"/>
      <c r="Q279" s="240"/>
      <c r="R279" s="240"/>
      <c r="S279" s="240"/>
      <c r="T279" s="24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2" t="s">
        <v>133</v>
      </c>
      <c r="AU279" s="242" t="s">
        <v>85</v>
      </c>
      <c r="AV279" s="13" t="s">
        <v>83</v>
      </c>
      <c r="AW279" s="13" t="s">
        <v>32</v>
      </c>
      <c r="AX279" s="13" t="s">
        <v>75</v>
      </c>
      <c r="AY279" s="242" t="s">
        <v>123</v>
      </c>
    </row>
    <row r="280" s="14" customFormat="1">
      <c r="A280" s="14"/>
      <c r="B280" s="243"/>
      <c r="C280" s="244"/>
      <c r="D280" s="228" t="s">
        <v>133</v>
      </c>
      <c r="E280" s="245" t="s">
        <v>1</v>
      </c>
      <c r="F280" s="246" t="s">
        <v>303</v>
      </c>
      <c r="G280" s="244"/>
      <c r="H280" s="247">
        <v>9.9000000000000004</v>
      </c>
      <c r="I280" s="248"/>
      <c r="J280" s="244"/>
      <c r="K280" s="244"/>
      <c r="L280" s="249"/>
      <c r="M280" s="250"/>
      <c r="N280" s="251"/>
      <c r="O280" s="251"/>
      <c r="P280" s="251"/>
      <c r="Q280" s="251"/>
      <c r="R280" s="251"/>
      <c r="S280" s="251"/>
      <c r="T280" s="25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3" t="s">
        <v>133</v>
      </c>
      <c r="AU280" s="253" t="s">
        <v>85</v>
      </c>
      <c r="AV280" s="14" t="s">
        <v>85</v>
      </c>
      <c r="AW280" s="14" t="s">
        <v>32</v>
      </c>
      <c r="AX280" s="14" t="s">
        <v>75</v>
      </c>
      <c r="AY280" s="253" t="s">
        <v>123</v>
      </c>
    </row>
    <row r="281" s="16" customFormat="1">
      <c r="A281" s="16"/>
      <c r="B281" s="265"/>
      <c r="C281" s="266"/>
      <c r="D281" s="228" t="s">
        <v>133</v>
      </c>
      <c r="E281" s="267" t="s">
        <v>1</v>
      </c>
      <c r="F281" s="268" t="s">
        <v>265</v>
      </c>
      <c r="G281" s="266"/>
      <c r="H281" s="269">
        <v>12.175000000000001</v>
      </c>
      <c r="I281" s="270"/>
      <c r="J281" s="266"/>
      <c r="K281" s="266"/>
      <c r="L281" s="271"/>
      <c r="M281" s="272"/>
      <c r="N281" s="273"/>
      <c r="O281" s="273"/>
      <c r="P281" s="273"/>
      <c r="Q281" s="273"/>
      <c r="R281" s="273"/>
      <c r="S281" s="273"/>
      <c r="T281" s="274"/>
      <c r="U281" s="16"/>
      <c r="V281" s="16"/>
      <c r="W281" s="16"/>
      <c r="X281" s="16"/>
      <c r="Y281" s="16"/>
      <c r="Z281" s="16"/>
      <c r="AA281" s="16"/>
      <c r="AB281" s="16"/>
      <c r="AC281" s="16"/>
      <c r="AD281" s="16"/>
      <c r="AE281" s="16"/>
      <c r="AT281" s="275" t="s">
        <v>133</v>
      </c>
      <c r="AU281" s="275" t="s">
        <v>85</v>
      </c>
      <c r="AV281" s="16" t="s">
        <v>141</v>
      </c>
      <c r="AW281" s="16" t="s">
        <v>32</v>
      </c>
      <c r="AX281" s="16" t="s">
        <v>75</v>
      </c>
      <c r="AY281" s="275" t="s">
        <v>123</v>
      </c>
    </row>
    <row r="282" s="13" customFormat="1">
      <c r="A282" s="13"/>
      <c r="B282" s="233"/>
      <c r="C282" s="234"/>
      <c r="D282" s="228" t="s">
        <v>133</v>
      </c>
      <c r="E282" s="235" t="s">
        <v>1</v>
      </c>
      <c r="F282" s="236" t="s">
        <v>304</v>
      </c>
      <c r="G282" s="234"/>
      <c r="H282" s="235" t="s">
        <v>1</v>
      </c>
      <c r="I282" s="237"/>
      <c r="J282" s="234"/>
      <c r="K282" s="234"/>
      <c r="L282" s="238"/>
      <c r="M282" s="239"/>
      <c r="N282" s="240"/>
      <c r="O282" s="240"/>
      <c r="P282" s="240"/>
      <c r="Q282" s="240"/>
      <c r="R282" s="240"/>
      <c r="S282" s="240"/>
      <c r="T282" s="24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2" t="s">
        <v>133</v>
      </c>
      <c r="AU282" s="242" t="s">
        <v>85</v>
      </c>
      <c r="AV282" s="13" t="s">
        <v>83</v>
      </c>
      <c r="AW282" s="13" t="s">
        <v>32</v>
      </c>
      <c r="AX282" s="13" t="s">
        <v>75</v>
      </c>
      <c r="AY282" s="242" t="s">
        <v>123</v>
      </c>
    </row>
    <row r="283" s="14" customFormat="1">
      <c r="A283" s="14"/>
      <c r="B283" s="243"/>
      <c r="C283" s="244"/>
      <c r="D283" s="228" t="s">
        <v>133</v>
      </c>
      <c r="E283" s="245" t="s">
        <v>1</v>
      </c>
      <c r="F283" s="246" t="s">
        <v>305</v>
      </c>
      <c r="G283" s="244"/>
      <c r="H283" s="247">
        <v>-0.314</v>
      </c>
      <c r="I283" s="248"/>
      <c r="J283" s="244"/>
      <c r="K283" s="244"/>
      <c r="L283" s="249"/>
      <c r="M283" s="250"/>
      <c r="N283" s="251"/>
      <c r="O283" s="251"/>
      <c r="P283" s="251"/>
      <c r="Q283" s="251"/>
      <c r="R283" s="251"/>
      <c r="S283" s="251"/>
      <c r="T283" s="25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3" t="s">
        <v>133</v>
      </c>
      <c r="AU283" s="253" t="s">
        <v>85</v>
      </c>
      <c r="AV283" s="14" t="s">
        <v>85</v>
      </c>
      <c r="AW283" s="14" t="s">
        <v>32</v>
      </c>
      <c r="AX283" s="14" t="s">
        <v>75</v>
      </c>
      <c r="AY283" s="253" t="s">
        <v>123</v>
      </c>
    </row>
    <row r="284" s="14" customFormat="1">
      <c r="A284" s="14"/>
      <c r="B284" s="243"/>
      <c r="C284" s="244"/>
      <c r="D284" s="228" t="s">
        <v>133</v>
      </c>
      <c r="E284" s="245" t="s">
        <v>1</v>
      </c>
      <c r="F284" s="246" t="s">
        <v>306</v>
      </c>
      <c r="G284" s="244"/>
      <c r="H284" s="247">
        <v>-1.0600000000000001</v>
      </c>
      <c r="I284" s="248"/>
      <c r="J284" s="244"/>
      <c r="K284" s="244"/>
      <c r="L284" s="249"/>
      <c r="M284" s="250"/>
      <c r="N284" s="251"/>
      <c r="O284" s="251"/>
      <c r="P284" s="251"/>
      <c r="Q284" s="251"/>
      <c r="R284" s="251"/>
      <c r="S284" s="251"/>
      <c r="T284" s="25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3" t="s">
        <v>133</v>
      </c>
      <c r="AU284" s="253" t="s">
        <v>85</v>
      </c>
      <c r="AV284" s="14" t="s">
        <v>85</v>
      </c>
      <c r="AW284" s="14" t="s">
        <v>32</v>
      </c>
      <c r="AX284" s="14" t="s">
        <v>75</v>
      </c>
      <c r="AY284" s="253" t="s">
        <v>123</v>
      </c>
    </row>
    <row r="285" s="15" customFormat="1">
      <c r="A285" s="15"/>
      <c r="B285" s="254"/>
      <c r="C285" s="255"/>
      <c r="D285" s="228" t="s">
        <v>133</v>
      </c>
      <c r="E285" s="256" t="s">
        <v>1</v>
      </c>
      <c r="F285" s="257" t="s">
        <v>136</v>
      </c>
      <c r="G285" s="255"/>
      <c r="H285" s="258">
        <v>10.801</v>
      </c>
      <c r="I285" s="259"/>
      <c r="J285" s="255"/>
      <c r="K285" s="255"/>
      <c r="L285" s="260"/>
      <c r="M285" s="261"/>
      <c r="N285" s="262"/>
      <c r="O285" s="262"/>
      <c r="P285" s="262"/>
      <c r="Q285" s="262"/>
      <c r="R285" s="262"/>
      <c r="S285" s="262"/>
      <c r="T285" s="263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4" t="s">
        <v>133</v>
      </c>
      <c r="AU285" s="264" t="s">
        <v>85</v>
      </c>
      <c r="AV285" s="15" t="s">
        <v>130</v>
      </c>
      <c r="AW285" s="15" t="s">
        <v>32</v>
      </c>
      <c r="AX285" s="15" t="s">
        <v>83</v>
      </c>
      <c r="AY285" s="264" t="s">
        <v>123</v>
      </c>
    </row>
    <row r="286" s="2" customFormat="1" ht="16.5" customHeight="1">
      <c r="A286" s="39"/>
      <c r="B286" s="40"/>
      <c r="C286" s="276" t="s">
        <v>215</v>
      </c>
      <c r="D286" s="276" t="s">
        <v>288</v>
      </c>
      <c r="E286" s="277" t="s">
        <v>307</v>
      </c>
      <c r="F286" s="278" t="s">
        <v>308</v>
      </c>
      <c r="G286" s="279" t="s">
        <v>251</v>
      </c>
      <c r="H286" s="280">
        <v>21.602</v>
      </c>
      <c r="I286" s="281"/>
      <c r="J286" s="282">
        <f>ROUND(I286*H286,2)</f>
        <v>0</v>
      </c>
      <c r="K286" s="278" t="s">
        <v>129</v>
      </c>
      <c r="L286" s="283"/>
      <c r="M286" s="284" t="s">
        <v>1</v>
      </c>
      <c r="N286" s="285" t="s">
        <v>40</v>
      </c>
      <c r="O286" s="92"/>
      <c r="P286" s="224">
        <f>O286*H286</f>
        <v>0</v>
      </c>
      <c r="Q286" s="224">
        <v>0</v>
      </c>
      <c r="R286" s="224">
        <f>Q286*H286</f>
        <v>0</v>
      </c>
      <c r="S286" s="224">
        <v>0</v>
      </c>
      <c r="T286" s="225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6" t="s">
        <v>151</v>
      </c>
      <c r="AT286" s="226" t="s">
        <v>288</v>
      </c>
      <c r="AU286" s="226" t="s">
        <v>85</v>
      </c>
      <c r="AY286" s="18" t="s">
        <v>123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18" t="s">
        <v>83</v>
      </c>
      <c r="BK286" s="227">
        <f>ROUND(I286*H286,2)</f>
        <v>0</v>
      </c>
      <c r="BL286" s="18" t="s">
        <v>130</v>
      </c>
      <c r="BM286" s="226" t="s">
        <v>309</v>
      </c>
    </row>
    <row r="287" s="2" customFormat="1">
      <c r="A287" s="39"/>
      <c r="B287" s="40"/>
      <c r="C287" s="41"/>
      <c r="D287" s="228" t="s">
        <v>131</v>
      </c>
      <c r="E287" s="41"/>
      <c r="F287" s="229" t="s">
        <v>308</v>
      </c>
      <c r="G287" s="41"/>
      <c r="H287" s="41"/>
      <c r="I287" s="230"/>
      <c r="J287" s="41"/>
      <c r="K287" s="41"/>
      <c r="L287" s="45"/>
      <c r="M287" s="231"/>
      <c r="N287" s="232"/>
      <c r="O287" s="92"/>
      <c r="P287" s="92"/>
      <c r="Q287" s="92"/>
      <c r="R287" s="92"/>
      <c r="S287" s="92"/>
      <c r="T287" s="93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131</v>
      </c>
      <c r="AU287" s="18" t="s">
        <v>85</v>
      </c>
    </row>
    <row r="288" s="14" customFormat="1">
      <c r="A288" s="14"/>
      <c r="B288" s="243"/>
      <c r="C288" s="244"/>
      <c r="D288" s="228" t="s">
        <v>133</v>
      </c>
      <c r="E288" s="245" t="s">
        <v>1</v>
      </c>
      <c r="F288" s="246" t="s">
        <v>310</v>
      </c>
      <c r="G288" s="244"/>
      <c r="H288" s="247">
        <v>21.602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3" t="s">
        <v>133</v>
      </c>
      <c r="AU288" s="253" t="s">
        <v>85</v>
      </c>
      <c r="AV288" s="14" t="s">
        <v>85</v>
      </c>
      <c r="AW288" s="14" t="s">
        <v>32</v>
      </c>
      <c r="AX288" s="14" t="s">
        <v>75</v>
      </c>
      <c r="AY288" s="253" t="s">
        <v>123</v>
      </c>
    </row>
    <row r="289" s="15" customFormat="1">
      <c r="A289" s="15"/>
      <c r="B289" s="254"/>
      <c r="C289" s="255"/>
      <c r="D289" s="228" t="s">
        <v>133</v>
      </c>
      <c r="E289" s="256" t="s">
        <v>1</v>
      </c>
      <c r="F289" s="257" t="s">
        <v>136</v>
      </c>
      <c r="G289" s="255"/>
      <c r="H289" s="258">
        <v>21.602</v>
      </c>
      <c r="I289" s="259"/>
      <c r="J289" s="255"/>
      <c r="K289" s="255"/>
      <c r="L289" s="260"/>
      <c r="M289" s="261"/>
      <c r="N289" s="262"/>
      <c r="O289" s="262"/>
      <c r="P289" s="262"/>
      <c r="Q289" s="262"/>
      <c r="R289" s="262"/>
      <c r="S289" s="262"/>
      <c r="T289" s="263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4" t="s">
        <v>133</v>
      </c>
      <c r="AU289" s="264" t="s">
        <v>85</v>
      </c>
      <c r="AV289" s="15" t="s">
        <v>130</v>
      </c>
      <c r="AW289" s="15" t="s">
        <v>32</v>
      </c>
      <c r="AX289" s="15" t="s">
        <v>83</v>
      </c>
      <c r="AY289" s="264" t="s">
        <v>123</v>
      </c>
    </row>
    <row r="290" s="2" customFormat="1" ht="16.5" customHeight="1">
      <c r="A290" s="39"/>
      <c r="B290" s="40"/>
      <c r="C290" s="215" t="s">
        <v>7</v>
      </c>
      <c r="D290" s="215" t="s">
        <v>125</v>
      </c>
      <c r="E290" s="216" t="s">
        <v>311</v>
      </c>
      <c r="F290" s="217" t="s">
        <v>312</v>
      </c>
      <c r="G290" s="218" t="s">
        <v>157</v>
      </c>
      <c r="H290" s="219">
        <v>82.099999999999994</v>
      </c>
      <c r="I290" s="220"/>
      <c r="J290" s="221">
        <f>ROUND(I290*H290,2)</f>
        <v>0</v>
      </c>
      <c r="K290" s="217" t="s">
        <v>129</v>
      </c>
      <c r="L290" s="45"/>
      <c r="M290" s="222" t="s">
        <v>1</v>
      </c>
      <c r="N290" s="223" t="s">
        <v>40</v>
      </c>
      <c r="O290" s="92"/>
      <c r="P290" s="224">
        <f>O290*H290</f>
        <v>0</v>
      </c>
      <c r="Q290" s="224">
        <v>0</v>
      </c>
      <c r="R290" s="224">
        <f>Q290*H290</f>
        <v>0</v>
      </c>
      <c r="S290" s="224">
        <v>0</v>
      </c>
      <c r="T290" s="225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6" t="s">
        <v>130</v>
      </c>
      <c r="AT290" s="226" t="s">
        <v>125</v>
      </c>
      <c r="AU290" s="226" t="s">
        <v>85</v>
      </c>
      <c r="AY290" s="18" t="s">
        <v>123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18" t="s">
        <v>83</v>
      </c>
      <c r="BK290" s="227">
        <f>ROUND(I290*H290,2)</f>
        <v>0</v>
      </c>
      <c r="BL290" s="18" t="s">
        <v>130</v>
      </c>
      <c r="BM290" s="226" t="s">
        <v>313</v>
      </c>
    </row>
    <row r="291" s="2" customFormat="1">
      <c r="A291" s="39"/>
      <c r="B291" s="40"/>
      <c r="C291" s="41"/>
      <c r="D291" s="228" t="s">
        <v>131</v>
      </c>
      <c r="E291" s="41"/>
      <c r="F291" s="229" t="s">
        <v>314</v>
      </c>
      <c r="G291" s="41"/>
      <c r="H291" s="41"/>
      <c r="I291" s="230"/>
      <c r="J291" s="41"/>
      <c r="K291" s="41"/>
      <c r="L291" s="45"/>
      <c r="M291" s="231"/>
      <c r="N291" s="232"/>
      <c r="O291" s="92"/>
      <c r="P291" s="92"/>
      <c r="Q291" s="92"/>
      <c r="R291" s="92"/>
      <c r="S291" s="92"/>
      <c r="T291" s="93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131</v>
      </c>
      <c r="AU291" s="18" t="s">
        <v>85</v>
      </c>
    </row>
    <row r="292" s="13" customFormat="1">
      <c r="A292" s="13"/>
      <c r="B292" s="233"/>
      <c r="C292" s="234"/>
      <c r="D292" s="228" t="s">
        <v>133</v>
      </c>
      <c r="E292" s="235" t="s">
        <v>1</v>
      </c>
      <c r="F292" s="236" t="s">
        <v>315</v>
      </c>
      <c r="G292" s="234"/>
      <c r="H292" s="235" t="s">
        <v>1</v>
      </c>
      <c r="I292" s="237"/>
      <c r="J292" s="234"/>
      <c r="K292" s="234"/>
      <c r="L292" s="238"/>
      <c r="M292" s="239"/>
      <c r="N292" s="240"/>
      <c r="O292" s="240"/>
      <c r="P292" s="240"/>
      <c r="Q292" s="240"/>
      <c r="R292" s="240"/>
      <c r="S292" s="240"/>
      <c r="T292" s="24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2" t="s">
        <v>133</v>
      </c>
      <c r="AU292" s="242" t="s">
        <v>85</v>
      </c>
      <c r="AV292" s="13" t="s">
        <v>83</v>
      </c>
      <c r="AW292" s="13" t="s">
        <v>32</v>
      </c>
      <c r="AX292" s="13" t="s">
        <v>75</v>
      </c>
      <c r="AY292" s="242" t="s">
        <v>123</v>
      </c>
    </row>
    <row r="293" s="14" customFormat="1">
      <c r="A293" s="14"/>
      <c r="B293" s="243"/>
      <c r="C293" s="244"/>
      <c r="D293" s="228" t="s">
        <v>133</v>
      </c>
      <c r="E293" s="245" t="s">
        <v>1</v>
      </c>
      <c r="F293" s="246" t="s">
        <v>316</v>
      </c>
      <c r="G293" s="244"/>
      <c r="H293" s="247">
        <v>6.5800000000000001</v>
      </c>
      <c r="I293" s="248"/>
      <c r="J293" s="244"/>
      <c r="K293" s="244"/>
      <c r="L293" s="249"/>
      <c r="M293" s="250"/>
      <c r="N293" s="251"/>
      <c r="O293" s="251"/>
      <c r="P293" s="251"/>
      <c r="Q293" s="251"/>
      <c r="R293" s="251"/>
      <c r="S293" s="251"/>
      <c r="T293" s="25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3" t="s">
        <v>133</v>
      </c>
      <c r="AU293" s="253" t="s">
        <v>85</v>
      </c>
      <c r="AV293" s="14" t="s">
        <v>85</v>
      </c>
      <c r="AW293" s="14" t="s">
        <v>32</v>
      </c>
      <c r="AX293" s="14" t="s">
        <v>75</v>
      </c>
      <c r="AY293" s="253" t="s">
        <v>123</v>
      </c>
    </row>
    <row r="294" s="13" customFormat="1">
      <c r="A294" s="13"/>
      <c r="B294" s="233"/>
      <c r="C294" s="234"/>
      <c r="D294" s="228" t="s">
        <v>133</v>
      </c>
      <c r="E294" s="235" t="s">
        <v>1</v>
      </c>
      <c r="F294" s="236" t="s">
        <v>317</v>
      </c>
      <c r="G294" s="234"/>
      <c r="H294" s="235" t="s">
        <v>1</v>
      </c>
      <c r="I294" s="237"/>
      <c r="J294" s="234"/>
      <c r="K294" s="234"/>
      <c r="L294" s="238"/>
      <c r="M294" s="239"/>
      <c r="N294" s="240"/>
      <c r="O294" s="240"/>
      <c r="P294" s="240"/>
      <c r="Q294" s="240"/>
      <c r="R294" s="240"/>
      <c r="S294" s="240"/>
      <c r="T294" s="24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2" t="s">
        <v>133</v>
      </c>
      <c r="AU294" s="242" t="s">
        <v>85</v>
      </c>
      <c r="AV294" s="13" t="s">
        <v>83</v>
      </c>
      <c r="AW294" s="13" t="s">
        <v>32</v>
      </c>
      <c r="AX294" s="13" t="s">
        <v>75</v>
      </c>
      <c r="AY294" s="242" t="s">
        <v>123</v>
      </c>
    </row>
    <row r="295" s="14" customFormat="1">
      <c r="A295" s="14"/>
      <c r="B295" s="243"/>
      <c r="C295" s="244"/>
      <c r="D295" s="228" t="s">
        <v>133</v>
      </c>
      <c r="E295" s="245" t="s">
        <v>1</v>
      </c>
      <c r="F295" s="246" t="s">
        <v>318</v>
      </c>
      <c r="G295" s="244"/>
      <c r="H295" s="247">
        <v>8.9700000000000006</v>
      </c>
      <c r="I295" s="248"/>
      <c r="J295" s="244"/>
      <c r="K295" s="244"/>
      <c r="L295" s="249"/>
      <c r="M295" s="250"/>
      <c r="N295" s="251"/>
      <c r="O295" s="251"/>
      <c r="P295" s="251"/>
      <c r="Q295" s="251"/>
      <c r="R295" s="251"/>
      <c r="S295" s="251"/>
      <c r="T295" s="25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3" t="s">
        <v>133</v>
      </c>
      <c r="AU295" s="253" t="s">
        <v>85</v>
      </c>
      <c r="AV295" s="14" t="s">
        <v>85</v>
      </c>
      <c r="AW295" s="14" t="s">
        <v>32</v>
      </c>
      <c r="AX295" s="14" t="s">
        <v>75</v>
      </c>
      <c r="AY295" s="253" t="s">
        <v>123</v>
      </c>
    </row>
    <row r="296" s="14" customFormat="1">
      <c r="A296" s="14"/>
      <c r="B296" s="243"/>
      <c r="C296" s="244"/>
      <c r="D296" s="228" t="s">
        <v>133</v>
      </c>
      <c r="E296" s="245" t="s">
        <v>1</v>
      </c>
      <c r="F296" s="246" t="s">
        <v>319</v>
      </c>
      <c r="G296" s="244"/>
      <c r="H296" s="247">
        <v>66.549999999999997</v>
      </c>
      <c r="I296" s="248"/>
      <c r="J296" s="244"/>
      <c r="K296" s="244"/>
      <c r="L296" s="249"/>
      <c r="M296" s="250"/>
      <c r="N296" s="251"/>
      <c r="O296" s="251"/>
      <c r="P296" s="251"/>
      <c r="Q296" s="251"/>
      <c r="R296" s="251"/>
      <c r="S296" s="251"/>
      <c r="T296" s="25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3" t="s">
        <v>133</v>
      </c>
      <c r="AU296" s="253" t="s">
        <v>85</v>
      </c>
      <c r="AV296" s="14" t="s">
        <v>85</v>
      </c>
      <c r="AW296" s="14" t="s">
        <v>32</v>
      </c>
      <c r="AX296" s="14" t="s">
        <v>75</v>
      </c>
      <c r="AY296" s="253" t="s">
        <v>123</v>
      </c>
    </row>
    <row r="297" s="15" customFormat="1">
      <c r="A297" s="15"/>
      <c r="B297" s="254"/>
      <c r="C297" s="255"/>
      <c r="D297" s="228" t="s">
        <v>133</v>
      </c>
      <c r="E297" s="256" t="s">
        <v>1</v>
      </c>
      <c r="F297" s="257" t="s">
        <v>136</v>
      </c>
      <c r="G297" s="255"/>
      <c r="H297" s="258">
        <v>82.099999999999994</v>
      </c>
      <c r="I297" s="259"/>
      <c r="J297" s="255"/>
      <c r="K297" s="255"/>
      <c r="L297" s="260"/>
      <c r="M297" s="261"/>
      <c r="N297" s="262"/>
      <c r="O297" s="262"/>
      <c r="P297" s="262"/>
      <c r="Q297" s="262"/>
      <c r="R297" s="262"/>
      <c r="S297" s="262"/>
      <c r="T297" s="263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64" t="s">
        <v>133</v>
      </c>
      <c r="AU297" s="264" t="s">
        <v>85</v>
      </c>
      <c r="AV297" s="15" t="s">
        <v>130</v>
      </c>
      <c r="AW297" s="15" t="s">
        <v>32</v>
      </c>
      <c r="AX297" s="15" t="s">
        <v>83</v>
      </c>
      <c r="AY297" s="264" t="s">
        <v>123</v>
      </c>
    </row>
    <row r="298" s="12" customFormat="1" ht="22.8" customHeight="1">
      <c r="A298" s="12"/>
      <c r="B298" s="199"/>
      <c r="C298" s="200"/>
      <c r="D298" s="201" t="s">
        <v>74</v>
      </c>
      <c r="E298" s="213" t="s">
        <v>85</v>
      </c>
      <c r="F298" s="213" t="s">
        <v>320</v>
      </c>
      <c r="G298" s="200"/>
      <c r="H298" s="200"/>
      <c r="I298" s="203"/>
      <c r="J298" s="214">
        <f>BK298</f>
        <v>0</v>
      </c>
      <c r="K298" s="200"/>
      <c r="L298" s="205"/>
      <c r="M298" s="206"/>
      <c r="N298" s="207"/>
      <c r="O298" s="207"/>
      <c r="P298" s="208">
        <f>SUM(P299:P327)</f>
        <v>0</v>
      </c>
      <c r="Q298" s="207"/>
      <c r="R298" s="208">
        <f>SUM(R299:R327)</f>
        <v>0</v>
      </c>
      <c r="S298" s="207"/>
      <c r="T298" s="209">
        <f>SUM(T299:T327)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10" t="s">
        <v>83</v>
      </c>
      <c r="AT298" s="211" t="s">
        <v>74</v>
      </c>
      <c r="AU298" s="211" t="s">
        <v>83</v>
      </c>
      <c r="AY298" s="210" t="s">
        <v>123</v>
      </c>
      <c r="BK298" s="212">
        <f>SUM(BK299:BK327)</f>
        <v>0</v>
      </c>
    </row>
    <row r="299" s="2" customFormat="1" ht="16.5" customHeight="1">
      <c r="A299" s="39"/>
      <c r="B299" s="40"/>
      <c r="C299" s="215" t="s">
        <v>223</v>
      </c>
      <c r="D299" s="215" t="s">
        <v>125</v>
      </c>
      <c r="E299" s="216" t="s">
        <v>321</v>
      </c>
      <c r="F299" s="217" t="s">
        <v>322</v>
      </c>
      <c r="G299" s="218" t="s">
        <v>164</v>
      </c>
      <c r="H299" s="219">
        <v>2.5470000000000002</v>
      </c>
      <c r="I299" s="220"/>
      <c r="J299" s="221">
        <f>ROUND(I299*H299,2)</f>
        <v>0</v>
      </c>
      <c r="K299" s="217" t="s">
        <v>129</v>
      </c>
      <c r="L299" s="45"/>
      <c r="M299" s="222" t="s">
        <v>1</v>
      </c>
      <c r="N299" s="223" t="s">
        <v>40</v>
      </c>
      <c r="O299" s="92"/>
      <c r="P299" s="224">
        <f>O299*H299</f>
        <v>0</v>
      </c>
      <c r="Q299" s="224">
        <v>0</v>
      </c>
      <c r="R299" s="224">
        <f>Q299*H299</f>
        <v>0</v>
      </c>
      <c r="S299" s="224">
        <v>0</v>
      </c>
      <c r="T299" s="22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6" t="s">
        <v>130</v>
      </c>
      <c r="AT299" s="226" t="s">
        <v>125</v>
      </c>
      <c r="AU299" s="226" t="s">
        <v>85</v>
      </c>
      <c r="AY299" s="18" t="s">
        <v>123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18" t="s">
        <v>83</v>
      </c>
      <c r="BK299" s="227">
        <f>ROUND(I299*H299,2)</f>
        <v>0</v>
      </c>
      <c r="BL299" s="18" t="s">
        <v>130</v>
      </c>
      <c r="BM299" s="226" t="s">
        <v>323</v>
      </c>
    </row>
    <row r="300" s="2" customFormat="1">
      <c r="A300" s="39"/>
      <c r="B300" s="40"/>
      <c r="C300" s="41"/>
      <c r="D300" s="228" t="s">
        <v>131</v>
      </c>
      <c r="E300" s="41"/>
      <c r="F300" s="229" t="s">
        <v>324</v>
      </c>
      <c r="G300" s="41"/>
      <c r="H300" s="41"/>
      <c r="I300" s="230"/>
      <c r="J300" s="41"/>
      <c r="K300" s="41"/>
      <c r="L300" s="45"/>
      <c r="M300" s="231"/>
      <c r="N300" s="232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131</v>
      </c>
      <c r="AU300" s="18" t="s">
        <v>85</v>
      </c>
    </row>
    <row r="301" s="13" customFormat="1">
      <c r="A301" s="13"/>
      <c r="B301" s="233"/>
      <c r="C301" s="234"/>
      <c r="D301" s="228" t="s">
        <v>133</v>
      </c>
      <c r="E301" s="235" t="s">
        <v>1</v>
      </c>
      <c r="F301" s="236" t="s">
        <v>325</v>
      </c>
      <c r="G301" s="234"/>
      <c r="H301" s="235" t="s">
        <v>1</v>
      </c>
      <c r="I301" s="237"/>
      <c r="J301" s="234"/>
      <c r="K301" s="234"/>
      <c r="L301" s="238"/>
      <c r="M301" s="239"/>
      <c r="N301" s="240"/>
      <c r="O301" s="240"/>
      <c r="P301" s="240"/>
      <c r="Q301" s="240"/>
      <c r="R301" s="240"/>
      <c r="S301" s="240"/>
      <c r="T301" s="24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2" t="s">
        <v>133</v>
      </c>
      <c r="AU301" s="242" t="s">
        <v>85</v>
      </c>
      <c r="AV301" s="13" t="s">
        <v>83</v>
      </c>
      <c r="AW301" s="13" t="s">
        <v>32</v>
      </c>
      <c r="AX301" s="13" t="s">
        <v>75</v>
      </c>
      <c r="AY301" s="242" t="s">
        <v>123</v>
      </c>
    </row>
    <row r="302" s="13" customFormat="1">
      <c r="A302" s="13"/>
      <c r="B302" s="233"/>
      <c r="C302" s="234"/>
      <c r="D302" s="228" t="s">
        <v>133</v>
      </c>
      <c r="E302" s="235" t="s">
        <v>1</v>
      </c>
      <c r="F302" s="236" t="s">
        <v>326</v>
      </c>
      <c r="G302" s="234"/>
      <c r="H302" s="235" t="s">
        <v>1</v>
      </c>
      <c r="I302" s="237"/>
      <c r="J302" s="234"/>
      <c r="K302" s="234"/>
      <c r="L302" s="238"/>
      <c r="M302" s="239"/>
      <c r="N302" s="240"/>
      <c r="O302" s="240"/>
      <c r="P302" s="240"/>
      <c r="Q302" s="240"/>
      <c r="R302" s="240"/>
      <c r="S302" s="240"/>
      <c r="T302" s="24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2" t="s">
        <v>133</v>
      </c>
      <c r="AU302" s="242" t="s">
        <v>85</v>
      </c>
      <c r="AV302" s="13" t="s">
        <v>83</v>
      </c>
      <c r="AW302" s="13" t="s">
        <v>32</v>
      </c>
      <c r="AX302" s="13" t="s">
        <v>75</v>
      </c>
      <c r="AY302" s="242" t="s">
        <v>123</v>
      </c>
    </row>
    <row r="303" s="14" customFormat="1">
      <c r="A303" s="14"/>
      <c r="B303" s="243"/>
      <c r="C303" s="244"/>
      <c r="D303" s="228" t="s">
        <v>133</v>
      </c>
      <c r="E303" s="245" t="s">
        <v>1</v>
      </c>
      <c r="F303" s="246" t="s">
        <v>327</v>
      </c>
      <c r="G303" s="244"/>
      <c r="H303" s="247">
        <v>1.6499999999999999</v>
      </c>
      <c r="I303" s="248"/>
      <c r="J303" s="244"/>
      <c r="K303" s="244"/>
      <c r="L303" s="249"/>
      <c r="M303" s="250"/>
      <c r="N303" s="251"/>
      <c r="O303" s="251"/>
      <c r="P303" s="251"/>
      <c r="Q303" s="251"/>
      <c r="R303" s="251"/>
      <c r="S303" s="251"/>
      <c r="T303" s="25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3" t="s">
        <v>133</v>
      </c>
      <c r="AU303" s="253" t="s">
        <v>85</v>
      </c>
      <c r="AV303" s="14" t="s">
        <v>85</v>
      </c>
      <c r="AW303" s="14" t="s">
        <v>32</v>
      </c>
      <c r="AX303" s="14" t="s">
        <v>75</v>
      </c>
      <c r="AY303" s="253" t="s">
        <v>123</v>
      </c>
    </row>
    <row r="304" s="14" customFormat="1">
      <c r="A304" s="14"/>
      <c r="B304" s="243"/>
      <c r="C304" s="244"/>
      <c r="D304" s="228" t="s">
        <v>133</v>
      </c>
      <c r="E304" s="245" t="s">
        <v>1</v>
      </c>
      <c r="F304" s="246" t="s">
        <v>328</v>
      </c>
      <c r="G304" s="244"/>
      <c r="H304" s="247">
        <v>0.89700000000000002</v>
      </c>
      <c r="I304" s="248"/>
      <c r="J304" s="244"/>
      <c r="K304" s="244"/>
      <c r="L304" s="249"/>
      <c r="M304" s="250"/>
      <c r="N304" s="251"/>
      <c r="O304" s="251"/>
      <c r="P304" s="251"/>
      <c r="Q304" s="251"/>
      <c r="R304" s="251"/>
      <c r="S304" s="251"/>
      <c r="T304" s="25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3" t="s">
        <v>133</v>
      </c>
      <c r="AU304" s="253" t="s">
        <v>85</v>
      </c>
      <c r="AV304" s="14" t="s">
        <v>85</v>
      </c>
      <c r="AW304" s="14" t="s">
        <v>32</v>
      </c>
      <c r="AX304" s="14" t="s">
        <v>75</v>
      </c>
      <c r="AY304" s="253" t="s">
        <v>123</v>
      </c>
    </row>
    <row r="305" s="15" customFormat="1">
      <c r="A305" s="15"/>
      <c r="B305" s="254"/>
      <c r="C305" s="255"/>
      <c r="D305" s="228" t="s">
        <v>133</v>
      </c>
      <c r="E305" s="256" t="s">
        <v>1</v>
      </c>
      <c r="F305" s="257" t="s">
        <v>136</v>
      </c>
      <c r="G305" s="255"/>
      <c r="H305" s="258">
        <v>2.5469999999999997</v>
      </c>
      <c r="I305" s="259"/>
      <c r="J305" s="255"/>
      <c r="K305" s="255"/>
      <c r="L305" s="260"/>
      <c r="M305" s="261"/>
      <c r="N305" s="262"/>
      <c r="O305" s="262"/>
      <c r="P305" s="262"/>
      <c r="Q305" s="262"/>
      <c r="R305" s="262"/>
      <c r="S305" s="262"/>
      <c r="T305" s="263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64" t="s">
        <v>133</v>
      </c>
      <c r="AU305" s="264" t="s">
        <v>85</v>
      </c>
      <c r="AV305" s="15" t="s">
        <v>130</v>
      </c>
      <c r="AW305" s="15" t="s">
        <v>32</v>
      </c>
      <c r="AX305" s="15" t="s">
        <v>83</v>
      </c>
      <c r="AY305" s="264" t="s">
        <v>123</v>
      </c>
    </row>
    <row r="306" s="2" customFormat="1" ht="16.5" customHeight="1">
      <c r="A306" s="39"/>
      <c r="B306" s="40"/>
      <c r="C306" s="215" t="s">
        <v>329</v>
      </c>
      <c r="D306" s="215" t="s">
        <v>125</v>
      </c>
      <c r="E306" s="216" t="s">
        <v>330</v>
      </c>
      <c r="F306" s="217" t="s">
        <v>331</v>
      </c>
      <c r="G306" s="218" t="s">
        <v>157</v>
      </c>
      <c r="H306" s="219">
        <v>25.469999999999999</v>
      </c>
      <c r="I306" s="220"/>
      <c r="J306" s="221">
        <f>ROUND(I306*H306,2)</f>
        <v>0</v>
      </c>
      <c r="K306" s="217" t="s">
        <v>129</v>
      </c>
      <c r="L306" s="45"/>
      <c r="M306" s="222" t="s">
        <v>1</v>
      </c>
      <c r="N306" s="223" t="s">
        <v>40</v>
      </c>
      <c r="O306" s="92"/>
      <c r="P306" s="224">
        <f>O306*H306</f>
        <v>0</v>
      </c>
      <c r="Q306" s="224">
        <v>0</v>
      </c>
      <c r="R306" s="224">
        <f>Q306*H306</f>
        <v>0</v>
      </c>
      <c r="S306" s="224">
        <v>0</v>
      </c>
      <c r="T306" s="225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6" t="s">
        <v>130</v>
      </c>
      <c r="AT306" s="226" t="s">
        <v>125</v>
      </c>
      <c r="AU306" s="226" t="s">
        <v>85</v>
      </c>
      <c r="AY306" s="18" t="s">
        <v>123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18" t="s">
        <v>83</v>
      </c>
      <c r="BK306" s="227">
        <f>ROUND(I306*H306,2)</f>
        <v>0</v>
      </c>
      <c r="BL306" s="18" t="s">
        <v>130</v>
      </c>
      <c r="BM306" s="226" t="s">
        <v>332</v>
      </c>
    </row>
    <row r="307" s="2" customFormat="1">
      <c r="A307" s="39"/>
      <c r="B307" s="40"/>
      <c r="C307" s="41"/>
      <c r="D307" s="228" t="s">
        <v>131</v>
      </c>
      <c r="E307" s="41"/>
      <c r="F307" s="229" t="s">
        <v>333</v>
      </c>
      <c r="G307" s="41"/>
      <c r="H307" s="41"/>
      <c r="I307" s="230"/>
      <c r="J307" s="41"/>
      <c r="K307" s="41"/>
      <c r="L307" s="45"/>
      <c r="M307" s="231"/>
      <c r="N307" s="232"/>
      <c r="O307" s="92"/>
      <c r="P307" s="92"/>
      <c r="Q307" s="92"/>
      <c r="R307" s="92"/>
      <c r="S307" s="92"/>
      <c r="T307" s="93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131</v>
      </c>
      <c r="AU307" s="18" t="s">
        <v>85</v>
      </c>
    </row>
    <row r="308" s="13" customFormat="1">
      <c r="A308" s="13"/>
      <c r="B308" s="233"/>
      <c r="C308" s="234"/>
      <c r="D308" s="228" t="s">
        <v>133</v>
      </c>
      <c r="E308" s="235" t="s">
        <v>1</v>
      </c>
      <c r="F308" s="236" t="s">
        <v>325</v>
      </c>
      <c r="G308" s="234"/>
      <c r="H308" s="235" t="s">
        <v>1</v>
      </c>
      <c r="I308" s="237"/>
      <c r="J308" s="234"/>
      <c r="K308" s="234"/>
      <c r="L308" s="238"/>
      <c r="M308" s="239"/>
      <c r="N308" s="240"/>
      <c r="O308" s="240"/>
      <c r="P308" s="240"/>
      <c r="Q308" s="240"/>
      <c r="R308" s="240"/>
      <c r="S308" s="240"/>
      <c r="T308" s="24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2" t="s">
        <v>133</v>
      </c>
      <c r="AU308" s="242" t="s">
        <v>85</v>
      </c>
      <c r="AV308" s="13" t="s">
        <v>83</v>
      </c>
      <c r="AW308" s="13" t="s">
        <v>32</v>
      </c>
      <c r="AX308" s="13" t="s">
        <v>75</v>
      </c>
      <c r="AY308" s="242" t="s">
        <v>123</v>
      </c>
    </row>
    <row r="309" s="13" customFormat="1">
      <c r="A309" s="13"/>
      <c r="B309" s="233"/>
      <c r="C309" s="234"/>
      <c r="D309" s="228" t="s">
        <v>133</v>
      </c>
      <c r="E309" s="235" t="s">
        <v>1</v>
      </c>
      <c r="F309" s="236" t="s">
        <v>334</v>
      </c>
      <c r="G309" s="234"/>
      <c r="H309" s="235" t="s">
        <v>1</v>
      </c>
      <c r="I309" s="237"/>
      <c r="J309" s="234"/>
      <c r="K309" s="234"/>
      <c r="L309" s="238"/>
      <c r="M309" s="239"/>
      <c r="N309" s="240"/>
      <c r="O309" s="240"/>
      <c r="P309" s="240"/>
      <c r="Q309" s="240"/>
      <c r="R309" s="240"/>
      <c r="S309" s="240"/>
      <c r="T309" s="24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2" t="s">
        <v>133</v>
      </c>
      <c r="AU309" s="242" t="s">
        <v>85</v>
      </c>
      <c r="AV309" s="13" t="s">
        <v>83</v>
      </c>
      <c r="AW309" s="13" t="s">
        <v>32</v>
      </c>
      <c r="AX309" s="13" t="s">
        <v>75</v>
      </c>
      <c r="AY309" s="242" t="s">
        <v>123</v>
      </c>
    </row>
    <row r="310" s="14" customFormat="1">
      <c r="A310" s="14"/>
      <c r="B310" s="243"/>
      <c r="C310" s="244"/>
      <c r="D310" s="228" t="s">
        <v>133</v>
      </c>
      <c r="E310" s="245" t="s">
        <v>1</v>
      </c>
      <c r="F310" s="246" t="s">
        <v>335</v>
      </c>
      <c r="G310" s="244"/>
      <c r="H310" s="247">
        <v>8.9700000000000006</v>
      </c>
      <c r="I310" s="248"/>
      <c r="J310" s="244"/>
      <c r="K310" s="244"/>
      <c r="L310" s="249"/>
      <c r="M310" s="250"/>
      <c r="N310" s="251"/>
      <c r="O310" s="251"/>
      <c r="P310" s="251"/>
      <c r="Q310" s="251"/>
      <c r="R310" s="251"/>
      <c r="S310" s="251"/>
      <c r="T310" s="252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3" t="s">
        <v>133</v>
      </c>
      <c r="AU310" s="253" t="s">
        <v>85</v>
      </c>
      <c r="AV310" s="14" t="s">
        <v>85</v>
      </c>
      <c r="AW310" s="14" t="s">
        <v>32</v>
      </c>
      <c r="AX310" s="14" t="s">
        <v>75</v>
      </c>
      <c r="AY310" s="253" t="s">
        <v>123</v>
      </c>
    </row>
    <row r="311" s="14" customFormat="1">
      <c r="A311" s="14"/>
      <c r="B311" s="243"/>
      <c r="C311" s="244"/>
      <c r="D311" s="228" t="s">
        <v>133</v>
      </c>
      <c r="E311" s="245" t="s">
        <v>1</v>
      </c>
      <c r="F311" s="246" t="s">
        <v>336</v>
      </c>
      <c r="G311" s="244"/>
      <c r="H311" s="247">
        <v>16.5</v>
      </c>
      <c r="I311" s="248"/>
      <c r="J311" s="244"/>
      <c r="K311" s="244"/>
      <c r="L311" s="249"/>
      <c r="M311" s="250"/>
      <c r="N311" s="251"/>
      <c r="O311" s="251"/>
      <c r="P311" s="251"/>
      <c r="Q311" s="251"/>
      <c r="R311" s="251"/>
      <c r="S311" s="251"/>
      <c r="T311" s="25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3" t="s">
        <v>133</v>
      </c>
      <c r="AU311" s="253" t="s">
        <v>85</v>
      </c>
      <c r="AV311" s="14" t="s">
        <v>85</v>
      </c>
      <c r="AW311" s="14" t="s">
        <v>32</v>
      </c>
      <c r="AX311" s="14" t="s">
        <v>75</v>
      </c>
      <c r="AY311" s="253" t="s">
        <v>123</v>
      </c>
    </row>
    <row r="312" s="15" customFormat="1">
      <c r="A312" s="15"/>
      <c r="B312" s="254"/>
      <c r="C312" s="255"/>
      <c r="D312" s="228" t="s">
        <v>133</v>
      </c>
      <c r="E312" s="256" t="s">
        <v>1</v>
      </c>
      <c r="F312" s="257" t="s">
        <v>136</v>
      </c>
      <c r="G312" s="255"/>
      <c r="H312" s="258">
        <v>25.469999999999999</v>
      </c>
      <c r="I312" s="259"/>
      <c r="J312" s="255"/>
      <c r="K312" s="255"/>
      <c r="L312" s="260"/>
      <c r="M312" s="261"/>
      <c r="N312" s="262"/>
      <c r="O312" s="262"/>
      <c r="P312" s="262"/>
      <c r="Q312" s="262"/>
      <c r="R312" s="262"/>
      <c r="S312" s="262"/>
      <c r="T312" s="263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64" t="s">
        <v>133</v>
      </c>
      <c r="AU312" s="264" t="s">
        <v>85</v>
      </c>
      <c r="AV312" s="15" t="s">
        <v>130</v>
      </c>
      <c r="AW312" s="15" t="s">
        <v>32</v>
      </c>
      <c r="AX312" s="15" t="s">
        <v>83</v>
      </c>
      <c r="AY312" s="264" t="s">
        <v>123</v>
      </c>
    </row>
    <row r="313" s="2" customFormat="1" ht="16.5" customHeight="1">
      <c r="A313" s="39"/>
      <c r="B313" s="40"/>
      <c r="C313" s="276" t="s">
        <v>227</v>
      </c>
      <c r="D313" s="276" t="s">
        <v>288</v>
      </c>
      <c r="E313" s="277" t="s">
        <v>337</v>
      </c>
      <c r="F313" s="278" t="s">
        <v>338</v>
      </c>
      <c r="G313" s="279" t="s">
        <v>157</v>
      </c>
      <c r="H313" s="280">
        <v>30.169</v>
      </c>
      <c r="I313" s="281"/>
      <c r="J313" s="282">
        <f>ROUND(I313*H313,2)</f>
        <v>0</v>
      </c>
      <c r="K313" s="278" t="s">
        <v>129</v>
      </c>
      <c r="L313" s="283"/>
      <c r="M313" s="284" t="s">
        <v>1</v>
      </c>
      <c r="N313" s="285" t="s">
        <v>40</v>
      </c>
      <c r="O313" s="92"/>
      <c r="P313" s="224">
        <f>O313*H313</f>
        <v>0</v>
      </c>
      <c r="Q313" s="224">
        <v>0</v>
      </c>
      <c r="R313" s="224">
        <f>Q313*H313</f>
        <v>0</v>
      </c>
      <c r="S313" s="224">
        <v>0</v>
      </c>
      <c r="T313" s="225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26" t="s">
        <v>151</v>
      </c>
      <c r="AT313" s="226" t="s">
        <v>288</v>
      </c>
      <c r="AU313" s="226" t="s">
        <v>85</v>
      </c>
      <c r="AY313" s="18" t="s">
        <v>123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18" t="s">
        <v>83</v>
      </c>
      <c r="BK313" s="227">
        <f>ROUND(I313*H313,2)</f>
        <v>0</v>
      </c>
      <c r="BL313" s="18" t="s">
        <v>130</v>
      </c>
      <c r="BM313" s="226" t="s">
        <v>339</v>
      </c>
    </row>
    <row r="314" s="2" customFormat="1">
      <c r="A314" s="39"/>
      <c r="B314" s="40"/>
      <c r="C314" s="41"/>
      <c r="D314" s="228" t="s">
        <v>131</v>
      </c>
      <c r="E314" s="41"/>
      <c r="F314" s="229" t="s">
        <v>338</v>
      </c>
      <c r="G314" s="41"/>
      <c r="H314" s="41"/>
      <c r="I314" s="230"/>
      <c r="J314" s="41"/>
      <c r="K314" s="41"/>
      <c r="L314" s="45"/>
      <c r="M314" s="231"/>
      <c r="N314" s="232"/>
      <c r="O314" s="92"/>
      <c r="P314" s="92"/>
      <c r="Q314" s="92"/>
      <c r="R314" s="92"/>
      <c r="S314" s="92"/>
      <c r="T314" s="93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131</v>
      </c>
      <c r="AU314" s="18" t="s">
        <v>85</v>
      </c>
    </row>
    <row r="315" s="14" customFormat="1">
      <c r="A315" s="14"/>
      <c r="B315" s="243"/>
      <c r="C315" s="244"/>
      <c r="D315" s="228" t="s">
        <v>133</v>
      </c>
      <c r="E315" s="245" t="s">
        <v>1</v>
      </c>
      <c r="F315" s="246" t="s">
        <v>340</v>
      </c>
      <c r="G315" s="244"/>
      <c r="H315" s="247">
        <v>30.169</v>
      </c>
      <c r="I315" s="248"/>
      <c r="J315" s="244"/>
      <c r="K315" s="244"/>
      <c r="L315" s="249"/>
      <c r="M315" s="250"/>
      <c r="N315" s="251"/>
      <c r="O315" s="251"/>
      <c r="P315" s="251"/>
      <c r="Q315" s="251"/>
      <c r="R315" s="251"/>
      <c r="S315" s="251"/>
      <c r="T315" s="25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3" t="s">
        <v>133</v>
      </c>
      <c r="AU315" s="253" t="s">
        <v>85</v>
      </c>
      <c r="AV315" s="14" t="s">
        <v>85</v>
      </c>
      <c r="AW315" s="14" t="s">
        <v>32</v>
      </c>
      <c r="AX315" s="14" t="s">
        <v>75</v>
      </c>
      <c r="AY315" s="253" t="s">
        <v>123</v>
      </c>
    </row>
    <row r="316" s="15" customFormat="1">
      <c r="A316" s="15"/>
      <c r="B316" s="254"/>
      <c r="C316" s="255"/>
      <c r="D316" s="228" t="s">
        <v>133</v>
      </c>
      <c r="E316" s="256" t="s">
        <v>1</v>
      </c>
      <c r="F316" s="257" t="s">
        <v>136</v>
      </c>
      <c r="G316" s="255"/>
      <c r="H316" s="258">
        <v>30.169</v>
      </c>
      <c r="I316" s="259"/>
      <c r="J316" s="255"/>
      <c r="K316" s="255"/>
      <c r="L316" s="260"/>
      <c r="M316" s="261"/>
      <c r="N316" s="262"/>
      <c r="O316" s="262"/>
      <c r="P316" s="262"/>
      <c r="Q316" s="262"/>
      <c r="R316" s="262"/>
      <c r="S316" s="262"/>
      <c r="T316" s="263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4" t="s">
        <v>133</v>
      </c>
      <c r="AU316" s="264" t="s">
        <v>85</v>
      </c>
      <c r="AV316" s="15" t="s">
        <v>130</v>
      </c>
      <c r="AW316" s="15" t="s">
        <v>32</v>
      </c>
      <c r="AX316" s="15" t="s">
        <v>83</v>
      </c>
      <c r="AY316" s="264" t="s">
        <v>123</v>
      </c>
    </row>
    <row r="317" s="2" customFormat="1" ht="16.5" customHeight="1">
      <c r="A317" s="39"/>
      <c r="B317" s="40"/>
      <c r="C317" s="215" t="s">
        <v>341</v>
      </c>
      <c r="D317" s="215" t="s">
        <v>125</v>
      </c>
      <c r="E317" s="216" t="s">
        <v>342</v>
      </c>
      <c r="F317" s="217" t="s">
        <v>343</v>
      </c>
      <c r="G317" s="218" t="s">
        <v>144</v>
      </c>
      <c r="H317" s="219">
        <v>21.899999999999999</v>
      </c>
      <c r="I317" s="220"/>
      <c r="J317" s="221">
        <f>ROUND(I317*H317,2)</f>
        <v>0</v>
      </c>
      <c r="K317" s="217" t="s">
        <v>129</v>
      </c>
      <c r="L317" s="45"/>
      <c r="M317" s="222" t="s">
        <v>1</v>
      </c>
      <c r="N317" s="223" t="s">
        <v>40</v>
      </c>
      <c r="O317" s="92"/>
      <c r="P317" s="224">
        <f>O317*H317</f>
        <v>0</v>
      </c>
      <c r="Q317" s="224">
        <v>0</v>
      </c>
      <c r="R317" s="224">
        <f>Q317*H317</f>
        <v>0</v>
      </c>
      <c r="S317" s="224">
        <v>0</v>
      </c>
      <c r="T317" s="225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6" t="s">
        <v>130</v>
      </c>
      <c r="AT317" s="226" t="s">
        <v>125</v>
      </c>
      <c r="AU317" s="226" t="s">
        <v>85</v>
      </c>
      <c r="AY317" s="18" t="s">
        <v>123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18" t="s">
        <v>83</v>
      </c>
      <c r="BK317" s="227">
        <f>ROUND(I317*H317,2)</f>
        <v>0</v>
      </c>
      <c r="BL317" s="18" t="s">
        <v>130</v>
      </c>
      <c r="BM317" s="226" t="s">
        <v>344</v>
      </c>
    </row>
    <row r="318" s="2" customFormat="1">
      <c r="A318" s="39"/>
      <c r="B318" s="40"/>
      <c r="C318" s="41"/>
      <c r="D318" s="228" t="s">
        <v>131</v>
      </c>
      <c r="E318" s="41"/>
      <c r="F318" s="229" t="s">
        <v>345</v>
      </c>
      <c r="G318" s="41"/>
      <c r="H318" s="41"/>
      <c r="I318" s="230"/>
      <c r="J318" s="41"/>
      <c r="K318" s="41"/>
      <c r="L318" s="45"/>
      <c r="M318" s="231"/>
      <c r="N318" s="232"/>
      <c r="O318" s="92"/>
      <c r="P318" s="92"/>
      <c r="Q318" s="92"/>
      <c r="R318" s="92"/>
      <c r="S318" s="92"/>
      <c r="T318" s="93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131</v>
      </c>
      <c r="AU318" s="18" t="s">
        <v>85</v>
      </c>
    </row>
    <row r="319" s="13" customFormat="1">
      <c r="A319" s="13"/>
      <c r="B319" s="233"/>
      <c r="C319" s="234"/>
      <c r="D319" s="228" t="s">
        <v>133</v>
      </c>
      <c r="E319" s="235" t="s">
        <v>1</v>
      </c>
      <c r="F319" s="236" t="s">
        <v>325</v>
      </c>
      <c r="G319" s="234"/>
      <c r="H319" s="235" t="s">
        <v>1</v>
      </c>
      <c r="I319" s="237"/>
      <c r="J319" s="234"/>
      <c r="K319" s="234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133</v>
      </c>
      <c r="AU319" s="242" t="s">
        <v>85</v>
      </c>
      <c r="AV319" s="13" t="s">
        <v>83</v>
      </c>
      <c r="AW319" s="13" t="s">
        <v>32</v>
      </c>
      <c r="AX319" s="13" t="s">
        <v>75</v>
      </c>
      <c r="AY319" s="242" t="s">
        <v>123</v>
      </c>
    </row>
    <row r="320" s="14" customFormat="1">
      <c r="A320" s="14"/>
      <c r="B320" s="243"/>
      <c r="C320" s="244"/>
      <c r="D320" s="228" t="s">
        <v>133</v>
      </c>
      <c r="E320" s="245" t="s">
        <v>1</v>
      </c>
      <c r="F320" s="246" t="s">
        <v>346</v>
      </c>
      <c r="G320" s="244"/>
      <c r="H320" s="247">
        <v>21.899999999999999</v>
      </c>
      <c r="I320" s="248"/>
      <c r="J320" s="244"/>
      <c r="K320" s="244"/>
      <c r="L320" s="249"/>
      <c r="M320" s="250"/>
      <c r="N320" s="251"/>
      <c r="O320" s="251"/>
      <c r="P320" s="251"/>
      <c r="Q320" s="251"/>
      <c r="R320" s="251"/>
      <c r="S320" s="251"/>
      <c r="T320" s="25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3" t="s">
        <v>133</v>
      </c>
      <c r="AU320" s="253" t="s">
        <v>85</v>
      </c>
      <c r="AV320" s="14" t="s">
        <v>85</v>
      </c>
      <c r="AW320" s="14" t="s">
        <v>32</v>
      </c>
      <c r="AX320" s="14" t="s">
        <v>75</v>
      </c>
      <c r="AY320" s="253" t="s">
        <v>123</v>
      </c>
    </row>
    <row r="321" s="15" customFormat="1">
      <c r="A321" s="15"/>
      <c r="B321" s="254"/>
      <c r="C321" s="255"/>
      <c r="D321" s="228" t="s">
        <v>133</v>
      </c>
      <c r="E321" s="256" t="s">
        <v>1</v>
      </c>
      <c r="F321" s="257" t="s">
        <v>136</v>
      </c>
      <c r="G321" s="255"/>
      <c r="H321" s="258">
        <v>21.899999999999999</v>
      </c>
      <c r="I321" s="259"/>
      <c r="J321" s="255"/>
      <c r="K321" s="255"/>
      <c r="L321" s="260"/>
      <c r="M321" s="261"/>
      <c r="N321" s="262"/>
      <c r="O321" s="262"/>
      <c r="P321" s="262"/>
      <c r="Q321" s="262"/>
      <c r="R321" s="262"/>
      <c r="S321" s="262"/>
      <c r="T321" s="263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64" t="s">
        <v>133</v>
      </c>
      <c r="AU321" s="264" t="s">
        <v>85</v>
      </c>
      <c r="AV321" s="15" t="s">
        <v>130</v>
      </c>
      <c r="AW321" s="15" t="s">
        <v>32</v>
      </c>
      <c r="AX321" s="15" t="s">
        <v>83</v>
      </c>
      <c r="AY321" s="264" t="s">
        <v>123</v>
      </c>
    </row>
    <row r="322" s="2" customFormat="1" ht="16.5" customHeight="1">
      <c r="A322" s="39"/>
      <c r="B322" s="40"/>
      <c r="C322" s="215" t="s">
        <v>234</v>
      </c>
      <c r="D322" s="215" t="s">
        <v>125</v>
      </c>
      <c r="E322" s="216" t="s">
        <v>347</v>
      </c>
      <c r="F322" s="217" t="s">
        <v>348</v>
      </c>
      <c r="G322" s="218" t="s">
        <v>164</v>
      </c>
      <c r="H322" s="219">
        <v>0.34499999999999997</v>
      </c>
      <c r="I322" s="220"/>
      <c r="J322" s="221">
        <f>ROUND(I322*H322,2)</f>
        <v>0</v>
      </c>
      <c r="K322" s="217" t="s">
        <v>129</v>
      </c>
      <c r="L322" s="45"/>
      <c r="M322" s="222" t="s">
        <v>1</v>
      </c>
      <c r="N322" s="223" t="s">
        <v>40</v>
      </c>
      <c r="O322" s="92"/>
      <c r="P322" s="224">
        <f>O322*H322</f>
        <v>0</v>
      </c>
      <c r="Q322" s="224">
        <v>0</v>
      </c>
      <c r="R322" s="224">
        <f>Q322*H322</f>
        <v>0</v>
      </c>
      <c r="S322" s="224">
        <v>0</v>
      </c>
      <c r="T322" s="225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26" t="s">
        <v>130</v>
      </c>
      <c r="AT322" s="226" t="s">
        <v>125</v>
      </c>
      <c r="AU322" s="226" t="s">
        <v>85</v>
      </c>
      <c r="AY322" s="18" t="s">
        <v>123</v>
      </c>
      <c r="BE322" s="227">
        <f>IF(N322="základní",J322,0)</f>
        <v>0</v>
      </c>
      <c r="BF322" s="227">
        <f>IF(N322="snížená",J322,0)</f>
        <v>0</v>
      </c>
      <c r="BG322" s="227">
        <f>IF(N322="zákl. přenesená",J322,0)</f>
        <v>0</v>
      </c>
      <c r="BH322" s="227">
        <f>IF(N322="sníž. přenesená",J322,0)</f>
        <v>0</v>
      </c>
      <c r="BI322" s="227">
        <f>IF(N322="nulová",J322,0)</f>
        <v>0</v>
      </c>
      <c r="BJ322" s="18" t="s">
        <v>83</v>
      </c>
      <c r="BK322" s="227">
        <f>ROUND(I322*H322,2)</f>
        <v>0</v>
      </c>
      <c r="BL322" s="18" t="s">
        <v>130</v>
      </c>
      <c r="BM322" s="226" t="s">
        <v>349</v>
      </c>
    </row>
    <row r="323" s="2" customFormat="1">
      <c r="A323" s="39"/>
      <c r="B323" s="40"/>
      <c r="C323" s="41"/>
      <c r="D323" s="228" t="s">
        <v>131</v>
      </c>
      <c r="E323" s="41"/>
      <c r="F323" s="229" t="s">
        <v>350</v>
      </c>
      <c r="G323" s="41"/>
      <c r="H323" s="41"/>
      <c r="I323" s="230"/>
      <c r="J323" s="41"/>
      <c r="K323" s="41"/>
      <c r="L323" s="45"/>
      <c r="M323" s="231"/>
      <c r="N323" s="232"/>
      <c r="O323" s="92"/>
      <c r="P323" s="92"/>
      <c r="Q323" s="92"/>
      <c r="R323" s="92"/>
      <c r="S323" s="92"/>
      <c r="T323" s="93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131</v>
      </c>
      <c r="AU323" s="18" t="s">
        <v>85</v>
      </c>
    </row>
    <row r="324" s="13" customFormat="1">
      <c r="A324" s="13"/>
      <c r="B324" s="233"/>
      <c r="C324" s="234"/>
      <c r="D324" s="228" t="s">
        <v>133</v>
      </c>
      <c r="E324" s="235" t="s">
        <v>1</v>
      </c>
      <c r="F324" s="236" t="s">
        <v>351</v>
      </c>
      <c r="G324" s="234"/>
      <c r="H324" s="235" t="s">
        <v>1</v>
      </c>
      <c r="I324" s="237"/>
      <c r="J324" s="234"/>
      <c r="K324" s="234"/>
      <c r="L324" s="238"/>
      <c r="M324" s="239"/>
      <c r="N324" s="240"/>
      <c r="O324" s="240"/>
      <c r="P324" s="240"/>
      <c r="Q324" s="240"/>
      <c r="R324" s="240"/>
      <c r="S324" s="240"/>
      <c r="T324" s="24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2" t="s">
        <v>133</v>
      </c>
      <c r="AU324" s="242" t="s">
        <v>85</v>
      </c>
      <c r="AV324" s="13" t="s">
        <v>83</v>
      </c>
      <c r="AW324" s="13" t="s">
        <v>32</v>
      </c>
      <c r="AX324" s="13" t="s">
        <v>75</v>
      </c>
      <c r="AY324" s="242" t="s">
        <v>123</v>
      </c>
    </row>
    <row r="325" s="13" customFormat="1">
      <c r="A325" s="13"/>
      <c r="B325" s="233"/>
      <c r="C325" s="234"/>
      <c r="D325" s="228" t="s">
        <v>133</v>
      </c>
      <c r="E325" s="235" t="s">
        <v>1</v>
      </c>
      <c r="F325" s="236" t="s">
        <v>352</v>
      </c>
      <c r="G325" s="234"/>
      <c r="H325" s="235" t="s">
        <v>1</v>
      </c>
      <c r="I325" s="237"/>
      <c r="J325" s="234"/>
      <c r="K325" s="234"/>
      <c r="L325" s="238"/>
      <c r="M325" s="239"/>
      <c r="N325" s="240"/>
      <c r="O325" s="240"/>
      <c r="P325" s="240"/>
      <c r="Q325" s="240"/>
      <c r="R325" s="240"/>
      <c r="S325" s="240"/>
      <c r="T325" s="24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2" t="s">
        <v>133</v>
      </c>
      <c r="AU325" s="242" t="s">
        <v>85</v>
      </c>
      <c r="AV325" s="13" t="s">
        <v>83</v>
      </c>
      <c r="AW325" s="13" t="s">
        <v>32</v>
      </c>
      <c r="AX325" s="13" t="s">
        <v>75</v>
      </c>
      <c r="AY325" s="242" t="s">
        <v>123</v>
      </c>
    </row>
    <row r="326" s="14" customFormat="1">
      <c r="A326" s="14"/>
      <c r="B326" s="243"/>
      <c r="C326" s="244"/>
      <c r="D326" s="228" t="s">
        <v>133</v>
      </c>
      <c r="E326" s="245" t="s">
        <v>1</v>
      </c>
      <c r="F326" s="246" t="s">
        <v>353</v>
      </c>
      <c r="G326" s="244"/>
      <c r="H326" s="247">
        <v>0.34499999999999997</v>
      </c>
      <c r="I326" s="248"/>
      <c r="J326" s="244"/>
      <c r="K326" s="244"/>
      <c r="L326" s="249"/>
      <c r="M326" s="250"/>
      <c r="N326" s="251"/>
      <c r="O326" s="251"/>
      <c r="P326" s="251"/>
      <c r="Q326" s="251"/>
      <c r="R326" s="251"/>
      <c r="S326" s="251"/>
      <c r="T326" s="252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3" t="s">
        <v>133</v>
      </c>
      <c r="AU326" s="253" t="s">
        <v>85</v>
      </c>
      <c r="AV326" s="14" t="s">
        <v>85</v>
      </c>
      <c r="AW326" s="14" t="s">
        <v>32</v>
      </c>
      <c r="AX326" s="14" t="s">
        <v>75</v>
      </c>
      <c r="AY326" s="253" t="s">
        <v>123</v>
      </c>
    </row>
    <row r="327" s="15" customFormat="1">
      <c r="A327" s="15"/>
      <c r="B327" s="254"/>
      <c r="C327" s="255"/>
      <c r="D327" s="228" t="s">
        <v>133</v>
      </c>
      <c r="E327" s="256" t="s">
        <v>1</v>
      </c>
      <c r="F327" s="257" t="s">
        <v>136</v>
      </c>
      <c r="G327" s="255"/>
      <c r="H327" s="258">
        <v>0.34499999999999997</v>
      </c>
      <c r="I327" s="259"/>
      <c r="J327" s="255"/>
      <c r="K327" s="255"/>
      <c r="L327" s="260"/>
      <c r="M327" s="261"/>
      <c r="N327" s="262"/>
      <c r="O327" s="262"/>
      <c r="P327" s="262"/>
      <c r="Q327" s="262"/>
      <c r="R327" s="262"/>
      <c r="S327" s="262"/>
      <c r="T327" s="263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64" t="s">
        <v>133</v>
      </c>
      <c r="AU327" s="264" t="s">
        <v>85</v>
      </c>
      <c r="AV327" s="15" t="s">
        <v>130</v>
      </c>
      <c r="AW327" s="15" t="s">
        <v>32</v>
      </c>
      <c r="AX327" s="15" t="s">
        <v>83</v>
      </c>
      <c r="AY327" s="264" t="s">
        <v>123</v>
      </c>
    </row>
    <row r="328" s="12" customFormat="1" ht="22.8" customHeight="1">
      <c r="A328" s="12"/>
      <c r="B328" s="199"/>
      <c r="C328" s="200"/>
      <c r="D328" s="201" t="s">
        <v>74</v>
      </c>
      <c r="E328" s="213" t="s">
        <v>141</v>
      </c>
      <c r="F328" s="213" t="s">
        <v>354</v>
      </c>
      <c r="G328" s="200"/>
      <c r="H328" s="200"/>
      <c r="I328" s="203"/>
      <c r="J328" s="214">
        <f>BK328</f>
        <v>0</v>
      </c>
      <c r="K328" s="200"/>
      <c r="L328" s="205"/>
      <c r="M328" s="206"/>
      <c r="N328" s="207"/>
      <c r="O328" s="207"/>
      <c r="P328" s="208">
        <f>SUM(P329:P337)</f>
        <v>0</v>
      </c>
      <c r="Q328" s="207"/>
      <c r="R328" s="208">
        <f>SUM(R329:R337)</f>
        <v>0</v>
      </c>
      <c r="S328" s="207"/>
      <c r="T328" s="209">
        <f>SUM(T329:T337)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10" t="s">
        <v>83</v>
      </c>
      <c r="AT328" s="211" t="s">
        <v>74</v>
      </c>
      <c r="AU328" s="211" t="s">
        <v>83</v>
      </c>
      <c r="AY328" s="210" t="s">
        <v>123</v>
      </c>
      <c r="BK328" s="212">
        <f>SUM(BK329:BK337)</f>
        <v>0</v>
      </c>
    </row>
    <row r="329" s="2" customFormat="1" ht="16.5" customHeight="1">
      <c r="A329" s="39"/>
      <c r="B329" s="40"/>
      <c r="C329" s="215" t="s">
        <v>355</v>
      </c>
      <c r="D329" s="215" t="s">
        <v>125</v>
      </c>
      <c r="E329" s="216" t="s">
        <v>356</v>
      </c>
      <c r="F329" s="217" t="s">
        <v>357</v>
      </c>
      <c r="G329" s="218" t="s">
        <v>144</v>
      </c>
      <c r="H329" s="219">
        <v>7.9000000000000004</v>
      </c>
      <c r="I329" s="220"/>
      <c r="J329" s="221">
        <f>ROUND(I329*H329,2)</f>
        <v>0</v>
      </c>
      <c r="K329" s="217" t="s">
        <v>129</v>
      </c>
      <c r="L329" s="45"/>
      <c r="M329" s="222" t="s">
        <v>1</v>
      </c>
      <c r="N329" s="223" t="s">
        <v>40</v>
      </c>
      <c r="O329" s="92"/>
      <c r="P329" s="224">
        <f>O329*H329</f>
        <v>0</v>
      </c>
      <c r="Q329" s="224">
        <v>0</v>
      </c>
      <c r="R329" s="224">
        <f>Q329*H329</f>
        <v>0</v>
      </c>
      <c r="S329" s="224">
        <v>0</v>
      </c>
      <c r="T329" s="225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26" t="s">
        <v>130</v>
      </c>
      <c r="AT329" s="226" t="s">
        <v>125</v>
      </c>
      <c r="AU329" s="226" t="s">
        <v>85</v>
      </c>
      <c r="AY329" s="18" t="s">
        <v>123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18" t="s">
        <v>83</v>
      </c>
      <c r="BK329" s="227">
        <f>ROUND(I329*H329,2)</f>
        <v>0</v>
      </c>
      <c r="BL329" s="18" t="s">
        <v>130</v>
      </c>
      <c r="BM329" s="226" t="s">
        <v>358</v>
      </c>
    </row>
    <row r="330" s="2" customFormat="1">
      <c r="A330" s="39"/>
      <c r="B330" s="40"/>
      <c r="C330" s="41"/>
      <c r="D330" s="228" t="s">
        <v>131</v>
      </c>
      <c r="E330" s="41"/>
      <c r="F330" s="229" t="s">
        <v>359</v>
      </c>
      <c r="G330" s="41"/>
      <c r="H330" s="41"/>
      <c r="I330" s="230"/>
      <c r="J330" s="41"/>
      <c r="K330" s="41"/>
      <c r="L330" s="45"/>
      <c r="M330" s="231"/>
      <c r="N330" s="232"/>
      <c r="O330" s="92"/>
      <c r="P330" s="92"/>
      <c r="Q330" s="92"/>
      <c r="R330" s="92"/>
      <c r="S330" s="92"/>
      <c r="T330" s="93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131</v>
      </c>
      <c r="AU330" s="18" t="s">
        <v>85</v>
      </c>
    </row>
    <row r="331" s="13" customFormat="1">
      <c r="A331" s="13"/>
      <c r="B331" s="233"/>
      <c r="C331" s="234"/>
      <c r="D331" s="228" t="s">
        <v>133</v>
      </c>
      <c r="E331" s="235" t="s">
        <v>1</v>
      </c>
      <c r="F331" s="236" t="s">
        <v>360</v>
      </c>
      <c r="G331" s="234"/>
      <c r="H331" s="235" t="s">
        <v>1</v>
      </c>
      <c r="I331" s="237"/>
      <c r="J331" s="234"/>
      <c r="K331" s="234"/>
      <c r="L331" s="238"/>
      <c r="M331" s="239"/>
      <c r="N331" s="240"/>
      <c r="O331" s="240"/>
      <c r="P331" s="240"/>
      <c r="Q331" s="240"/>
      <c r="R331" s="240"/>
      <c r="S331" s="240"/>
      <c r="T331" s="24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2" t="s">
        <v>133</v>
      </c>
      <c r="AU331" s="242" t="s">
        <v>85</v>
      </c>
      <c r="AV331" s="13" t="s">
        <v>83</v>
      </c>
      <c r="AW331" s="13" t="s">
        <v>32</v>
      </c>
      <c r="AX331" s="13" t="s">
        <v>75</v>
      </c>
      <c r="AY331" s="242" t="s">
        <v>123</v>
      </c>
    </row>
    <row r="332" s="14" customFormat="1">
      <c r="A332" s="14"/>
      <c r="B332" s="243"/>
      <c r="C332" s="244"/>
      <c r="D332" s="228" t="s">
        <v>133</v>
      </c>
      <c r="E332" s="245" t="s">
        <v>1</v>
      </c>
      <c r="F332" s="246" t="s">
        <v>361</v>
      </c>
      <c r="G332" s="244"/>
      <c r="H332" s="247">
        <v>7.9000000000000004</v>
      </c>
      <c r="I332" s="248"/>
      <c r="J332" s="244"/>
      <c r="K332" s="244"/>
      <c r="L332" s="249"/>
      <c r="M332" s="250"/>
      <c r="N332" s="251"/>
      <c r="O332" s="251"/>
      <c r="P332" s="251"/>
      <c r="Q332" s="251"/>
      <c r="R332" s="251"/>
      <c r="S332" s="251"/>
      <c r="T332" s="252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3" t="s">
        <v>133</v>
      </c>
      <c r="AU332" s="253" t="s">
        <v>85</v>
      </c>
      <c r="AV332" s="14" t="s">
        <v>85</v>
      </c>
      <c r="AW332" s="14" t="s">
        <v>32</v>
      </c>
      <c r="AX332" s="14" t="s">
        <v>75</v>
      </c>
      <c r="AY332" s="253" t="s">
        <v>123</v>
      </c>
    </row>
    <row r="333" s="15" customFormat="1">
      <c r="A333" s="15"/>
      <c r="B333" s="254"/>
      <c r="C333" s="255"/>
      <c r="D333" s="228" t="s">
        <v>133</v>
      </c>
      <c r="E333" s="256" t="s">
        <v>1</v>
      </c>
      <c r="F333" s="257" t="s">
        <v>136</v>
      </c>
      <c r="G333" s="255"/>
      <c r="H333" s="258">
        <v>7.9000000000000004</v>
      </c>
      <c r="I333" s="259"/>
      <c r="J333" s="255"/>
      <c r="K333" s="255"/>
      <c r="L333" s="260"/>
      <c r="M333" s="261"/>
      <c r="N333" s="262"/>
      <c r="O333" s="262"/>
      <c r="P333" s="262"/>
      <c r="Q333" s="262"/>
      <c r="R333" s="262"/>
      <c r="S333" s="262"/>
      <c r="T333" s="263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64" t="s">
        <v>133</v>
      </c>
      <c r="AU333" s="264" t="s">
        <v>85</v>
      </c>
      <c r="AV333" s="15" t="s">
        <v>130</v>
      </c>
      <c r="AW333" s="15" t="s">
        <v>32</v>
      </c>
      <c r="AX333" s="15" t="s">
        <v>83</v>
      </c>
      <c r="AY333" s="264" t="s">
        <v>123</v>
      </c>
    </row>
    <row r="334" s="2" customFormat="1" ht="16.5" customHeight="1">
      <c r="A334" s="39"/>
      <c r="B334" s="40"/>
      <c r="C334" s="215" t="s">
        <v>239</v>
      </c>
      <c r="D334" s="215" t="s">
        <v>125</v>
      </c>
      <c r="E334" s="216" t="s">
        <v>362</v>
      </c>
      <c r="F334" s="217" t="s">
        <v>363</v>
      </c>
      <c r="G334" s="218" t="s">
        <v>144</v>
      </c>
      <c r="H334" s="219">
        <v>21.899999999999999</v>
      </c>
      <c r="I334" s="220"/>
      <c r="J334" s="221">
        <f>ROUND(I334*H334,2)</f>
        <v>0</v>
      </c>
      <c r="K334" s="217" t="s">
        <v>129</v>
      </c>
      <c r="L334" s="45"/>
      <c r="M334" s="222" t="s">
        <v>1</v>
      </c>
      <c r="N334" s="223" t="s">
        <v>40</v>
      </c>
      <c r="O334" s="92"/>
      <c r="P334" s="224">
        <f>O334*H334</f>
        <v>0</v>
      </c>
      <c r="Q334" s="224">
        <v>0</v>
      </c>
      <c r="R334" s="224">
        <f>Q334*H334</f>
        <v>0</v>
      </c>
      <c r="S334" s="224">
        <v>0</v>
      </c>
      <c r="T334" s="225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6" t="s">
        <v>130</v>
      </c>
      <c r="AT334" s="226" t="s">
        <v>125</v>
      </c>
      <c r="AU334" s="226" t="s">
        <v>85</v>
      </c>
      <c r="AY334" s="18" t="s">
        <v>123</v>
      </c>
      <c r="BE334" s="227">
        <f>IF(N334="základní",J334,0)</f>
        <v>0</v>
      </c>
      <c r="BF334" s="227">
        <f>IF(N334="snížená",J334,0)</f>
        <v>0</v>
      </c>
      <c r="BG334" s="227">
        <f>IF(N334="zákl. přenesená",J334,0)</f>
        <v>0</v>
      </c>
      <c r="BH334" s="227">
        <f>IF(N334="sníž. přenesená",J334,0)</f>
        <v>0</v>
      </c>
      <c r="BI334" s="227">
        <f>IF(N334="nulová",J334,0)</f>
        <v>0</v>
      </c>
      <c r="BJ334" s="18" t="s">
        <v>83</v>
      </c>
      <c r="BK334" s="227">
        <f>ROUND(I334*H334,2)</f>
        <v>0</v>
      </c>
      <c r="BL334" s="18" t="s">
        <v>130</v>
      </c>
      <c r="BM334" s="226" t="s">
        <v>364</v>
      </c>
    </row>
    <row r="335" s="2" customFormat="1">
      <c r="A335" s="39"/>
      <c r="B335" s="40"/>
      <c r="C335" s="41"/>
      <c r="D335" s="228" t="s">
        <v>131</v>
      </c>
      <c r="E335" s="41"/>
      <c r="F335" s="229" t="s">
        <v>365</v>
      </c>
      <c r="G335" s="41"/>
      <c r="H335" s="41"/>
      <c r="I335" s="230"/>
      <c r="J335" s="41"/>
      <c r="K335" s="41"/>
      <c r="L335" s="45"/>
      <c r="M335" s="231"/>
      <c r="N335" s="232"/>
      <c r="O335" s="92"/>
      <c r="P335" s="92"/>
      <c r="Q335" s="92"/>
      <c r="R335" s="92"/>
      <c r="S335" s="92"/>
      <c r="T335" s="93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131</v>
      </c>
      <c r="AU335" s="18" t="s">
        <v>85</v>
      </c>
    </row>
    <row r="336" s="14" customFormat="1">
      <c r="A336" s="14"/>
      <c r="B336" s="243"/>
      <c r="C336" s="244"/>
      <c r="D336" s="228" t="s">
        <v>133</v>
      </c>
      <c r="E336" s="245" t="s">
        <v>1</v>
      </c>
      <c r="F336" s="246" t="s">
        <v>346</v>
      </c>
      <c r="G336" s="244"/>
      <c r="H336" s="247">
        <v>21.899999999999999</v>
      </c>
      <c r="I336" s="248"/>
      <c r="J336" s="244"/>
      <c r="K336" s="244"/>
      <c r="L336" s="249"/>
      <c r="M336" s="250"/>
      <c r="N336" s="251"/>
      <c r="O336" s="251"/>
      <c r="P336" s="251"/>
      <c r="Q336" s="251"/>
      <c r="R336" s="251"/>
      <c r="S336" s="251"/>
      <c r="T336" s="252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3" t="s">
        <v>133</v>
      </c>
      <c r="AU336" s="253" t="s">
        <v>85</v>
      </c>
      <c r="AV336" s="14" t="s">
        <v>85</v>
      </c>
      <c r="AW336" s="14" t="s">
        <v>32</v>
      </c>
      <c r="AX336" s="14" t="s">
        <v>75</v>
      </c>
      <c r="AY336" s="253" t="s">
        <v>123</v>
      </c>
    </row>
    <row r="337" s="15" customFormat="1">
      <c r="A337" s="15"/>
      <c r="B337" s="254"/>
      <c r="C337" s="255"/>
      <c r="D337" s="228" t="s">
        <v>133</v>
      </c>
      <c r="E337" s="256" t="s">
        <v>1</v>
      </c>
      <c r="F337" s="257" t="s">
        <v>136</v>
      </c>
      <c r="G337" s="255"/>
      <c r="H337" s="258">
        <v>21.899999999999999</v>
      </c>
      <c r="I337" s="259"/>
      <c r="J337" s="255"/>
      <c r="K337" s="255"/>
      <c r="L337" s="260"/>
      <c r="M337" s="261"/>
      <c r="N337" s="262"/>
      <c r="O337" s="262"/>
      <c r="P337" s="262"/>
      <c r="Q337" s="262"/>
      <c r="R337" s="262"/>
      <c r="S337" s="262"/>
      <c r="T337" s="263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64" t="s">
        <v>133</v>
      </c>
      <c r="AU337" s="264" t="s">
        <v>85</v>
      </c>
      <c r="AV337" s="15" t="s">
        <v>130</v>
      </c>
      <c r="AW337" s="15" t="s">
        <v>32</v>
      </c>
      <c r="AX337" s="15" t="s">
        <v>83</v>
      </c>
      <c r="AY337" s="264" t="s">
        <v>123</v>
      </c>
    </row>
    <row r="338" s="12" customFormat="1" ht="22.8" customHeight="1">
      <c r="A338" s="12"/>
      <c r="B338" s="199"/>
      <c r="C338" s="200"/>
      <c r="D338" s="201" t="s">
        <v>74</v>
      </c>
      <c r="E338" s="213" t="s">
        <v>130</v>
      </c>
      <c r="F338" s="213" t="s">
        <v>366</v>
      </c>
      <c r="G338" s="200"/>
      <c r="H338" s="200"/>
      <c r="I338" s="203"/>
      <c r="J338" s="214">
        <f>BK338</f>
        <v>0</v>
      </c>
      <c r="K338" s="200"/>
      <c r="L338" s="205"/>
      <c r="M338" s="206"/>
      <c r="N338" s="207"/>
      <c r="O338" s="207"/>
      <c r="P338" s="208">
        <f>SUM(P339:P378)</f>
        <v>0</v>
      </c>
      <c r="Q338" s="207"/>
      <c r="R338" s="208">
        <f>SUM(R339:R378)</f>
        <v>0</v>
      </c>
      <c r="S338" s="207"/>
      <c r="T338" s="209">
        <f>SUM(T339:T378)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10" t="s">
        <v>83</v>
      </c>
      <c r="AT338" s="211" t="s">
        <v>74</v>
      </c>
      <c r="AU338" s="211" t="s">
        <v>83</v>
      </c>
      <c r="AY338" s="210" t="s">
        <v>123</v>
      </c>
      <c r="BK338" s="212">
        <f>SUM(BK339:BK378)</f>
        <v>0</v>
      </c>
    </row>
    <row r="339" s="2" customFormat="1" ht="16.5" customHeight="1">
      <c r="A339" s="39"/>
      <c r="B339" s="40"/>
      <c r="C339" s="215" t="s">
        <v>367</v>
      </c>
      <c r="D339" s="215" t="s">
        <v>125</v>
      </c>
      <c r="E339" s="216" t="s">
        <v>368</v>
      </c>
      <c r="F339" s="217" t="s">
        <v>369</v>
      </c>
      <c r="G339" s="218" t="s">
        <v>157</v>
      </c>
      <c r="H339" s="219">
        <v>2.4750000000000001</v>
      </c>
      <c r="I339" s="220"/>
      <c r="J339" s="221">
        <f>ROUND(I339*H339,2)</f>
        <v>0</v>
      </c>
      <c r="K339" s="217" t="s">
        <v>129</v>
      </c>
      <c r="L339" s="45"/>
      <c r="M339" s="222" t="s">
        <v>1</v>
      </c>
      <c r="N339" s="223" t="s">
        <v>40</v>
      </c>
      <c r="O339" s="92"/>
      <c r="P339" s="224">
        <f>O339*H339</f>
        <v>0</v>
      </c>
      <c r="Q339" s="224">
        <v>0</v>
      </c>
      <c r="R339" s="224">
        <f>Q339*H339</f>
        <v>0</v>
      </c>
      <c r="S339" s="224">
        <v>0</v>
      </c>
      <c r="T339" s="225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26" t="s">
        <v>130</v>
      </c>
      <c r="AT339" s="226" t="s">
        <v>125</v>
      </c>
      <c r="AU339" s="226" t="s">
        <v>85</v>
      </c>
      <c r="AY339" s="18" t="s">
        <v>123</v>
      </c>
      <c r="BE339" s="227">
        <f>IF(N339="základní",J339,0)</f>
        <v>0</v>
      </c>
      <c r="BF339" s="227">
        <f>IF(N339="snížená",J339,0)</f>
        <v>0</v>
      </c>
      <c r="BG339" s="227">
        <f>IF(N339="zákl. přenesená",J339,0)</f>
        <v>0</v>
      </c>
      <c r="BH339" s="227">
        <f>IF(N339="sníž. přenesená",J339,0)</f>
        <v>0</v>
      </c>
      <c r="BI339" s="227">
        <f>IF(N339="nulová",J339,0)</f>
        <v>0</v>
      </c>
      <c r="BJ339" s="18" t="s">
        <v>83</v>
      </c>
      <c r="BK339" s="227">
        <f>ROUND(I339*H339,2)</f>
        <v>0</v>
      </c>
      <c r="BL339" s="18" t="s">
        <v>130</v>
      </c>
      <c r="BM339" s="226" t="s">
        <v>370</v>
      </c>
    </row>
    <row r="340" s="2" customFormat="1">
      <c r="A340" s="39"/>
      <c r="B340" s="40"/>
      <c r="C340" s="41"/>
      <c r="D340" s="228" t="s">
        <v>131</v>
      </c>
      <c r="E340" s="41"/>
      <c r="F340" s="229" t="s">
        <v>371</v>
      </c>
      <c r="G340" s="41"/>
      <c r="H340" s="41"/>
      <c r="I340" s="230"/>
      <c r="J340" s="41"/>
      <c r="K340" s="41"/>
      <c r="L340" s="45"/>
      <c r="M340" s="231"/>
      <c r="N340" s="232"/>
      <c r="O340" s="92"/>
      <c r="P340" s="92"/>
      <c r="Q340" s="92"/>
      <c r="R340" s="92"/>
      <c r="S340" s="92"/>
      <c r="T340" s="93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131</v>
      </c>
      <c r="AU340" s="18" t="s">
        <v>85</v>
      </c>
    </row>
    <row r="341" s="14" customFormat="1">
      <c r="A341" s="14"/>
      <c r="B341" s="243"/>
      <c r="C341" s="244"/>
      <c r="D341" s="228" t="s">
        <v>133</v>
      </c>
      <c r="E341" s="245" t="s">
        <v>1</v>
      </c>
      <c r="F341" s="246" t="s">
        <v>372</v>
      </c>
      <c r="G341" s="244"/>
      <c r="H341" s="247">
        <v>2.4750000000000001</v>
      </c>
      <c r="I341" s="248"/>
      <c r="J341" s="244"/>
      <c r="K341" s="244"/>
      <c r="L341" s="249"/>
      <c r="M341" s="250"/>
      <c r="N341" s="251"/>
      <c r="O341" s="251"/>
      <c r="P341" s="251"/>
      <c r="Q341" s="251"/>
      <c r="R341" s="251"/>
      <c r="S341" s="251"/>
      <c r="T341" s="252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3" t="s">
        <v>133</v>
      </c>
      <c r="AU341" s="253" t="s">
        <v>85</v>
      </c>
      <c r="AV341" s="14" t="s">
        <v>85</v>
      </c>
      <c r="AW341" s="14" t="s">
        <v>32</v>
      </c>
      <c r="AX341" s="14" t="s">
        <v>75</v>
      </c>
      <c r="AY341" s="253" t="s">
        <v>123</v>
      </c>
    </row>
    <row r="342" s="15" customFormat="1">
      <c r="A342" s="15"/>
      <c r="B342" s="254"/>
      <c r="C342" s="255"/>
      <c r="D342" s="228" t="s">
        <v>133</v>
      </c>
      <c r="E342" s="256" t="s">
        <v>1</v>
      </c>
      <c r="F342" s="257" t="s">
        <v>136</v>
      </c>
      <c r="G342" s="255"/>
      <c r="H342" s="258">
        <v>2.4750000000000001</v>
      </c>
      <c r="I342" s="259"/>
      <c r="J342" s="255"/>
      <c r="K342" s="255"/>
      <c r="L342" s="260"/>
      <c r="M342" s="261"/>
      <c r="N342" s="262"/>
      <c r="O342" s="262"/>
      <c r="P342" s="262"/>
      <c r="Q342" s="262"/>
      <c r="R342" s="262"/>
      <c r="S342" s="262"/>
      <c r="T342" s="263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4" t="s">
        <v>133</v>
      </c>
      <c r="AU342" s="264" t="s">
        <v>85</v>
      </c>
      <c r="AV342" s="15" t="s">
        <v>130</v>
      </c>
      <c r="AW342" s="15" t="s">
        <v>32</v>
      </c>
      <c r="AX342" s="15" t="s">
        <v>83</v>
      </c>
      <c r="AY342" s="264" t="s">
        <v>123</v>
      </c>
    </row>
    <row r="343" s="2" customFormat="1" ht="16.5" customHeight="1">
      <c r="A343" s="39"/>
      <c r="B343" s="40"/>
      <c r="C343" s="215" t="s">
        <v>252</v>
      </c>
      <c r="D343" s="215" t="s">
        <v>125</v>
      </c>
      <c r="E343" s="216" t="s">
        <v>373</v>
      </c>
      <c r="F343" s="217" t="s">
        <v>374</v>
      </c>
      <c r="G343" s="218" t="s">
        <v>164</v>
      </c>
      <c r="H343" s="219">
        <v>0.32500000000000001</v>
      </c>
      <c r="I343" s="220"/>
      <c r="J343" s="221">
        <f>ROUND(I343*H343,2)</f>
        <v>0</v>
      </c>
      <c r="K343" s="217" t="s">
        <v>129</v>
      </c>
      <c r="L343" s="45"/>
      <c r="M343" s="222" t="s">
        <v>1</v>
      </c>
      <c r="N343" s="223" t="s">
        <v>40</v>
      </c>
      <c r="O343" s="92"/>
      <c r="P343" s="224">
        <f>O343*H343</f>
        <v>0</v>
      </c>
      <c r="Q343" s="224">
        <v>0</v>
      </c>
      <c r="R343" s="224">
        <f>Q343*H343</f>
        <v>0</v>
      </c>
      <c r="S343" s="224">
        <v>0</v>
      </c>
      <c r="T343" s="225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26" t="s">
        <v>130</v>
      </c>
      <c r="AT343" s="226" t="s">
        <v>125</v>
      </c>
      <c r="AU343" s="226" t="s">
        <v>85</v>
      </c>
      <c r="AY343" s="18" t="s">
        <v>123</v>
      </c>
      <c r="BE343" s="227">
        <f>IF(N343="základní",J343,0)</f>
        <v>0</v>
      </c>
      <c r="BF343" s="227">
        <f>IF(N343="snížená",J343,0)</f>
        <v>0</v>
      </c>
      <c r="BG343" s="227">
        <f>IF(N343="zákl. přenesená",J343,0)</f>
        <v>0</v>
      </c>
      <c r="BH343" s="227">
        <f>IF(N343="sníž. přenesená",J343,0)</f>
        <v>0</v>
      </c>
      <c r="BI343" s="227">
        <f>IF(N343="nulová",J343,0)</f>
        <v>0</v>
      </c>
      <c r="BJ343" s="18" t="s">
        <v>83</v>
      </c>
      <c r="BK343" s="227">
        <f>ROUND(I343*H343,2)</f>
        <v>0</v>
      </c>
      <c r="BL343" s="18" t="s">
        <v>130</v>
      </c>
      <c r="BM343" s="226" t="s">
        <v>375</v>
      </c>
    </row>
    <row r="344" s="2" customFormat="1">
      <c r="A344" s="39"/>
      <c r="B344" s="40"/>
      <c r="C344" s="41"/>
      <c r="D344" s="228" t="s">
        <v>131</v>
      </c>
      <c r="E344" s="41"/>
      <c r="F344" s="229" t="s">
        <v>376</v>
      </c>
      <c r="G344" s="41"/>
      <c r="H344" s="41"/>
      <c r="I344" s="230"/>
      <c r="J344" s="41"/>
      <c r="K344" s="41"/>
      <c r="L344" s="45"/>
      <c r="M344" s="231"/>
      <c r="N344" s="232"/>
      <c r="O344" s="92"/>
      <c r="P344" s="92"/>
      <c r="Q344" s="92"/>
      <c r="R344" s="92"/>
      <c r="S344" s="92"/>
      <c r="T344" s="93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131</v>
      </c>
      <c r="AU344" s="18" t="s">
        <v>85</v>
      </c>
    </row>
    <row r="345" s="13" customFormat="1">
      <c r="A345" s="13"/>
      <c r="B345" s="233"/>
      <c r="C345" s="234"/>
      <c r="D345" s="228" t="s">
        <v>133</v>
      </c>
      <c r="E345" s="235" t="s">
        <v>1</v>
      </c>
      <c r="F345" s="236" t="s">
        <v>272</v>
      </c>
      <c r="G345" s="234"/>
      <c r="H345" s="235" t="s">
        <v>1</v>
      </c>
      <c r="I345" s="237"/>
      <c r="J345" s="234"/>
      <c r="K345" s="234"/>
      <c r="L345" s="238"/>
      <c r="M345" s="239"/>
      <c r="N345" s="240"/>
      <c r="O345" s="240"/>
      <c r="P345" s="240"/>
      <c r="Q345" s="240"/>
      <c r="R345" s="240"/>
      <c r="S345" s="240"/>
      <c r="T345" s="241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2" t="s">
        <v>133</v>
      </c>
      <c r="AU345" s="242" t="s">
        <v>85</v>
      </c>
      <c r="AV345" s="13" t="s">
        <v>83</v>
      </c>
      <c r="AW345" s="13" t="s">
        <v>32</v>
      </c>
      <c r="AX345" s="13" t="s">
        <v>75</v>
      </c>
      <c r="AY345" s="242" t="s">
        <v>123</v>
      </c>
    </row>
    <row r="346" s="14" customFormat="1">
      <c r="A346" s="14"/>
      <c r="B346" s="243"/>
      <c r="C346" s="244"/>
      <c r="D346" s="228" t="s">
        <v>133</v>
      </c>
      <c r="E346" s="245" t="s">
        <v>1</v>
      </c>
      <c r="F346" s="246" t="s">
        <v>377</v>
      </c>
      <c r="G346" s="244"/>
      <c r="H346" s="247">
        <v>0.32500000000000001</v>
      </c>
      <c r="I346" s="248"/>
      <c r="J346" s="244"/>
      <c r="K346" s="244"/>
      <c r="L346" s="249"/>
      <c r="M346" s="250"/>
      <c r="N346" s="251"/>
      <c r="O346" s="251"/>
      <c r="P346" s="251"/>
      <c r="Q346" s="251"/>
      <c r="R346" s="251"/>
      <c r="S346" s="251"/>
      <c r="T346" s="252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3" t="s">
        <v>133</v>
      </c>
      <c r="AU346" s="253" t="s">
        <v>85</v>
      </c>
      <c r="AV346" s="14" t="s">
        <v>85</v>
      </c>
      <c r="AW346" s="14" t="s">
        <v>32</v>
      </c>
      <c r="AX346" s="14" t="s">
        <v>75</v>
      </c>
      <c r="AY346" s="253" t="s">
        <v>123</v>
      </c>
    </row>
    <row r="347" s="15" customFormat="1">
      <c r="A347" s="15"/>
      <c r="B347" s="254"/>
      <c r="C347" s="255"/>
      <c r="D347" s="228" t="s">
        <v>133</v>
      </c>
      <c r="E347" s="256" t="s">
        <v>1</v>
      </c>
      <c r="F347" s="257" t="s">
        <v>136</v>
      </c>
      <c r="G347" s="255"/>
      <c r="H347" s="258">
        <v>0.32500000000000001</v>
      </c>
      <c r="I347" s="259"/>
      <c r="J347" s="255"/>
      <c r="K347" s="255"/>
      <c r="L347" s="260"/>
      <c r="M347" s="261"/>
      <c r="N347" s="262"/>
      <c r="O347" s="262"/>
      <c r="P347" s="262"/>
      <c r="Q347" s="262"/>
      <c r="R347" s="262"/>
      <c r="S347" s="262"/>
      <c r="T347" s="263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64" t="s">
        <v>133</v>
      </c>
      <c r="AU347" s="264" t="s">
        <v>85</v>
      </c>
      <c r="AV347" s="15" t="s">
        <v>130</v>
      </c>
      <c r="AW347" s="15" t="s">
        <v>32</v>
      </c>
      <c r="AX347" s="15" t="s">
        <v>83</v>
      </c>
      <c r="AY347" s="264" t="s">
        <v>123</v>
      </c>
    </row>
    <row r="348" s="2" customFormat="1" ht="16.5" customHeight="1">
      <c r="A348" s="39"/>
      <c r="B348" s="40"/>
      <c r="C348" s="215" t="s">
        <v>378</v>
      </c>
      <c r="D348" s="215" t="s">
        <v>125</v>
      </c>
      <c r="E348" s="216" t="s">
        <v>379</v>
      </c>
      <c r="F348" s="217" t="s">
        <v>380</v>
      </c>
      <c r="G348" s="218" t="s">
        <v>164</v>
      </c>
      <c r="H348" s="219">
        <v>0.80000000000000004</v>
      </c>
      <c r="I348" s="220"/>
      <c r="J348" s="221">
        <f>ROUND(I348*H348,2)</f>
        <v>0</v>
      </c>
      <c r="K348" s="217" t="s">
        <v>129</v>
      </c>
      <c r="L348" s="45"/>
      <c r="M348" s="222" t="s">
        <v>1</v>
      </c>
      <c r="N348" s="223" t="s">
        <v>40</v>
      </c>
      <c r="O348" s="92"/>
      <c r="P348" s="224">
        <f>O348*H348</f>
        <v>0</v>
      </c>
      <c r="Q348" s="224">
        <v>0</v>
      </c>
      <c r="R348" s="224">
        <f>Q348*H348</f>
        <v>0</v>
      </c>
      <c r="S348" s="224">
        <v>0</v>
      </c>
      <c r="T348" s="225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26" t="s">
        <v>130</v>
      </c>
      <c r="AT348" s="226" t="s">
        <v>125</v>
      </c>
      <c r="AU348" s="226" t="s">
        <v>85</v>
      </c>
      <c r="AY348" s="18" t="s">
        <v>123</v>
      </c>
      <c r="BE348" s="227">
        <f>IF(N348="základní",J348,0)</f>
        <v>0</v>
      </c>
      <c r="BF348" s="227">
        <f>IF(N348="snížená",J348,0)</f>
        <v>0</v>
      </c>
      <c r="BG348" s="227">
        <f>IF(N348="zákl. přenesená",J348,0)</f>
        <v>0</v>
      </c>
      <c r="BH348" s="227">
        <f>IF(N348="sníž. přenesená",J348,0)</f>
        <v>0</v>
      </c>
      <c r="BI348" s="227">
        <f>IF(N348="nulová",J348,0)</f>
        <v>0</v>
      </c>
      <c r="BJ348" s="18" t="s">
        <v>83</v>
      </c>
      <c r="BK348" s="227">
        <f>ROUND(I348*H348,2)</f>
        <v>0</v>
      </c>
      <c r="BL348" s="18" t="s">
        <v>130</v>
      </c>
      <c r="BM348" s="226" t="s">
        <v>381</v>
      </c>
    </row>
    <row r="349" s="2" customFormat="1">
      <c r="A349" s="39"/>
      <c r="B349" s="40"/>
      <c r="C349" s="41"/>
      <c r="D349" s="228" t="s">
        <v>131</v>
      </c>
      <c r="E349" s="41"/>
      <c r="F349" s="229" t="s">
        <v>382</v>
      </c>
      <c r="G349" s="41"/>
      <c r="H349" s="41"/>
      <c r="I349" s="230"/>
      <c r="J349" s="41"/>
      <c r="K349" s="41"/>
      <c r="L349" s="45"/>
      <c r="M349" s="231"/>
      <c r="N349" s="232"/>
      <c r="O349" s="92"/>
      <c r="P349" s="92"/>
      <c r="Q349" s="92"/>
      <c r="R349" s="92"/>
      <c r="S349" s="92"/>
      <c r="T349" s="93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131</v>
      </c>
      <c r="AU349" s="18" t="s">
        <v>85</v>
      </c>
    </row>
    <row r="350" s="13" customFormat="1">
      <c r="A350" s="13"/>
      <c r="B350" s="233"/>
      <c r="C350" s="234"/>
      <c r="D350" s="228" t="s">
        <v>133</v>
      </c>
      <c r="E350" s="235" t="s">
        <v>1</v>
      </c>
      <c r="F350" s="236" t="s">
        <v>274</v>
      </c>
      <c r="G350" s="234"/>
      <c r="H350" s="235" t="s">
        <v>1</v>
      </c>
      <c r="I350" s="237"/>
      <c r="J350" s="234"/>
      <c r="K350" s="234"/>
      <c r="L350" s="238"/>
      <c r="M350" s="239"/>
      <c r="N350" s="240"/>
      <c r="O350" s="240"/>
      <c r="P350" s="240"/>
      <c r="Q350" s="240"/>
      <c r="R350" s="240"/>
      <c r="S350" s="240"/>
      <c r="T350" s="241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2" t="s">
        <v>133</v>
      </c>
      <c r="AU350" s="242" t="s">
        <v>85</v>
      </c>
      <c r="AV350" s="13" t="s">
        <v>83</v>
      </c>
      <c r="AW350" s="13" t="s">
        <v>32</v>
      </c>
      <c r="AX350" s="13" t="s">
        <v>75</v>
      </c>
      <c r="AY350" s="242" t="s">
        <v>123</v>
      </c>
    </row>
    <row r="351" s="14" customFormat="1">
      <c r="A351" s="14"/>
      <c r="B351" s="243"/>
      <c r="C351" s="244"/>
      <c r="D351" s="228" t="s">
        <v>133</v>
      </c>
      <c r="E351" s="245" t="s">
        <v>1</v>
      </c>
      <c r="F351" s="246" t="s">
        <v>383</v>
      </c>
      <c r="G351" s="244"/>
      <c r="H351" s="247">
        <v>0.80000000000000004</v>
      </c>
      <c r="I351" s="248"/>
      <c r="J351" s="244"/>
      <c r="K351" s="244"/>
      <c r="L351" s="249"/>
      <c r="M351" s="250"/>
      <c r="N351" s="251"/>
      <c r="O351" s="251"/>
      <c r="P351" s="251"/>
      <c r="Q351" s="251"/>
      <c r="R351" s="251"/>
      <c r="S351" s="251"/>
      <c r="T351" s="252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3" t="s">
        <v>133</v>
      </c>
      <c r="AU351" s="253" t="s">
        <v>85</v>
      </c>
      <c r="AV351" s="14" t="s">
        <v>85</v>
      </c>
      <c r="AW351" s="14" t="s">
        <v>32</v>
      </c>
      <c r="AX351" s="14" t="s">
        <v>75</v>
      </c>
      <c r="AY351" s="253" t="s">
        <v>123</v>
      </c>
    </row>
    <row r="352" s="15" customFormat="1">
      <c r="A352" s="15"/>
      <c r="B352" s="254"/>
      <c r="C352" s="255"/>
      <c r="D352" s="228" t="s">
        <v>133</v>
      </c>
      <c r="E352" s="256" t="s">
        <v>1</v>
      </c>
      <c r="F352" s="257" t="s">
        <v>136</v>
      </c>
      <c r="G352" s="255"/>
      <c r="H352" s="258">
        <v>0.80000000000000004</v>
      </c>
      <c r="I352" s="259"/>
      <c r="J352" s="255"/>
      <c r="K352" s="255"/>
      <c r="L352" s="260"/>
      <c r="M352" s="261"/>
      <c r="N352" s="262"/>
      <c r="O352" s="262"/>
      <c r="P352" s="262"/>
      <c r="Q352" s="262"/>
      <c r="R352" s="262"/>
      <c r="S352" s="262"/>
      <c r="T352" s="263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64" t="s">
        <v>133</v>
      </c>
      <c r="AU352" s="264" t="s">
        <v>85</v>
      </c>
      <c r="AV352" s="15" t="s">
        <v>130</v>
      </c>
      <c r="AW352" s="15" t="s">
        <v>32</v>
      </c>
      <c r="AX352" s="15" t="s">
        <v>83</v>
      </c>
      <c r="AY352" s="264" t="s">
        <v>123</v>
      </c>
    </row>
    <row r="353" s="2" customFormat="1" ht="16.5" customHeight="1">
      <c r="A353" s="39"/>
      <c r="B353" s="40"/>
      <c r="C353" s="215" t="s">
        <v>257</v>
      </c>
      <c r="D353" s="215" t="s">
        <v>125</v>
      </c>
      <c r="E353" s="216" t="s">
        <v>384</v>
      </c>
      <c r="F353" s="217" t="s">
        <v>385</v>
      </c>
      <c r="G353" s="218" t="s">
        <v>386</v>
      </c>
      <c r="H353" s="219">
        <v>1</v>
      </c>
      <c r="I353" s="220"/>
      <c r="J353" s="221">
        <f>ROUND(I353*H353,2)</f>
        <v>0</v>
      </c>
      <c r="K353" s="217" t="s">
        <v>129</v>
      </c>
      <c r="L353" s="45"/>
      <c r="M353" s="222" t="s">
        <v>1</v>
      </c>
      <c r="N353" s="223" t="s">
        <v>40</v>
      </c>
      <c r="O353" s="92"/>
      <c r="P353" s="224">
        <f>O353*H353</f>
        <v>0</v>
      </c>
      <c r="Q353" s="224">
        <v>0</v>
      </c>
      <c r="R353" s="224">
        <f>Q353*H353</f>
        <v>0</v>
      </c>
      <c r="S353" s="224">
        <v>0</v>
      </c>
      <c r="T353" s="225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26" t="s">
        <v>130</v>
      </c>
      <c r="AT353" s="226" t="s">
        <v>125</v>
      </c>
      <c r="AU353" s="226" t="s">
        <v>85</v>
      </c>
      <c r="AY353" s="18" t="s">
        <v>123</v>
      </c>
      <c r="BE353" s="227">
        <f>IF(N353="základní",J353,0)</f>
        <v>0</v>
      </c>
      <c r="BF353" s="227">
        <f>IF(N353="snížená",J353,0)</f>
        <v>0</v>
      </c>
      <c r="BG353" s="227">
        <f>IF(N353="zákl. přenesená",J353,0)</f>
        <v>0</v>
      </c>
      <c r="BH353" s="227">
        <f>IF(N353="sníž. přenesená",J353,0)</f>
        <v>0</v>
      </c>
      <c r="BI353" s="227">
        <f>IF(N353="nulová",J353,0)</f>
        <v>0</v>
      </c>
      <c r="BJ353" s="18" t="s">
        <v>83</v>
      </c>
      <c r="BK353" s="227">
        <f>ROUND(I353*H353,2)</f>
        <v>0</v>
      </c>
      <c r="BL353" s="18" t="s">
        <v>130</v>
      </c>
      <c r="BM353" s="226" t="s">
        <v>387</v>
      </c>
    </row>
    <row r="354" s="2" customFormat="1">
      <c r="A354" s="39"/>
      <c r="B354" s="40"/>
      <c r="C354" s="41"/>
      <c r="D354" s="228" t="s">
        <v>131</v>
      </c>
      <c r="E354" s="41"/>
      <c r="F354" s="229" t="s">
        <v>388</v>
      </c>
      <c r="G354" s="41"/>
      <c r="H354" s="41"/>
      <c r="I354" s="230"/>
      <c r="J354" s="41"/>
      <c r="K354" s="41"/>
      <c r="L354" s="45"/>
      <c r="M354" s="231"/>
      <c r="N354" s="232"/>
      <c r="O354" s="92"/>
      <c r="P354" s="92"/>
      <c r="Q354" s="92"/>
      <c r="R354" s="92"/>
      <c r="S354" s="92"/>
      <c r="T354" s="93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131</v>
      </c>
      <c r="AU354" s="18" t="s">
        <v>85</v>
      </c>
    </row>
    <row r="355" s="13" customFormat="1">
      <c r="A355" s="13"/>
      <c r="B355" s="233"/>
      <c r="C355" s="234"/>
      <c r="D355" s="228" t="s">
        <v>133</v>
      </c>
      <c r="E355" s="235" t="s">
        <v>1</v>
      </c>
      <c r="F355" s="236" t="s">
        <v>202</v>
      </c>
      <c r="G355" s="234"/>
      <c r="H355" s="235" t="s">
        <v>1</v>
      </c>
      <c r="I355" s="237"/>
      <c r="J355" s="234"/>
      <c r="K355" s="234"/>
      <c r="L355" s="238"/>
      <c r="M355" s="239"/>
      <c r="N355" s="240"/>
      <c r="O355" s="240"/>
      <c r="P355" s="240"/>
      <c r="Q355" s="240"/>
      <c r="R355" s="240"/>
      <c r="S355" s="240"/>
      <c r="T355" s="241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2" t="s">
        <v>133</v>
      </c>
      <c r="AU355" s="242" t="s">
        <v>85</v>
      </c>
      <c r="AV355" s="13" t="s">
        <v>83</v>
      </c>
      <c r="AW355" s="13" t="s">
        <v>32</v>
      </c>
      <c r="AX355" s="13" t="s">
        <v>75</v>
      </c>
      <c r="AY355" s="242" t="s">
        <v>123</v>
      </c>
    </row>
    <row r="356" s="14" customFormat="1">
      <c r="A356" s="14"/>
      <c r="B356" s="243"/>
      <c r="C356" s="244"/>
      <c r="D356" s="228" t="s">
        <v>133</v>
      </c>
      <c r="E356" s="245" t="s">
        <v>1</v>
      </c>
      <c r="F356" s="246" t="s">
        <v>83</v>
      </c>
      <c r="G356" s="244"/>
      <c r="H356" s="247">
        <v>1</v>
      </c>
      <c r="I356" s="248"/>
      <c r="J356" s="244"/>
      <c r="K356" s="244"/>
      <c r="L356" s="249"/>
      <c r="M356" s="250"/>
      <c r="N356" s="251"/>
      <c r="O356" s="251"/>
      <c r="P356" s="251"/>
      <c r="Q356" s="251"/>
      <c r="R356" s="251"/>
      <c r="S356" s="251"/>
      <c r="T356" s="252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3" t="s">
        <v>133</v>
      </c>
      <c r="AU356" s="253" t="s">
        <v>85</v>
      </c>
      <c r="AV356" s="14" t="s">
        <v>85</v>
      </c>
      <c r="AW356" s="14" t="s">
        <v>32</v>
      </c>
      <c r="AX356" s="14" t="s">
        <v>75</v>
      </c>
      <c r="AY356" s="253" t="s">
        <v>123</v>
      </c>
    </row>
    <row r="357" s="15" customFormat="1">
      <c r="A357" s="15"/>
      <c r="B357" s="254"/>
      <c r="C357" s="255"/>
      <c r="D357" s="228" t="s">
        <v>133</v>
      </c>
      <c r="E357" s="256" t="s">
        <v>1</v>
      </c>
      <c r="F357" s="257" t="s">
        <v>136</v>
      </c>
      <c r="G357" s="255"/>
      <c r="H357" s="258">
        <v>1</v>
      </c>
      <c r="I357" s="259"/>
      <c r="J357" s="255"/>
      <c r="K357" s="255"/>
      <c r="L357" s="260"/>
      <c r="M357" s="261"/>
      <c r="N357" s="262"/>
      <c r="O357" s="262"/>
      <c r="P357" s="262"/>
      <c r="Q357" s="262"/>
      <c r="R357" s="262"/>
      <c r="S357" s="262"/>
      <c r="T357" s="263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64" t="s">
        <v>133</v>
      </c>
      <c r="AU357" s="264" t="s">
        <v>85</v>
      </c>
      <c r="AV357" s="15" t="s">
        <v>130</v>
      </c>
      <c r="AW357" s="15" t="s">
        <v>32</v>
      </c>
      <c r="AX357" s="15" t="s">
        <v>83</v>
      </c>
      <c r="AY357" s="264" t="s">
        <v>123</v>
      </c>
    </row>
    <row r="358" s="2" customFormat="1" ht="16.5" customHeight="1">
      <c r="A358" s="39"/>
      <c r="B358" s="40"/>
      <c r="C358" s="276" t="s">
        <v>389</v>
      </c>
      <c r="D358" s="276" t="s">
        <v>288</v>
      </c>
      <c r="E358" s="277" t="s">
        <v>390</v>
      </c>
      <c r="F358" s="278" t="s">
        <v>391</v>
      </c>
      <c r="G358" s="279" t="s">
        <v>386</v>
      </c>
      <c r="H358" s="280">
        <v>1</v>
      </c>
      <c r="I358" s="281"/>
      <c r="J358" s="282">
        <f>ROUND(I358*H358,2)</f>
        <v>0</v>
      </c>
      <c r="K358" s="278" t="s">
        <v>129</v>
      </c>
      <c r="L358" s="283"/>
      <c r="M358" s="284" t="s">
        <v>1</v>
      </c>
      <c r="N358" s="285" t="s">
        <v>40</v>
      </c>
      <c r="O358" s="92"/>
      <c r="P358" s="224">
        <f>O358*H358</f>
        <v>0</v>
      </c>
      <c r="Q358" s="224">
        <v>0</v>
      </c>
      <c r="R358" s="224">
        <f>Q358*H358</f>
        <v>0</v>
      </c>
      <c r="S358" s="224">
        <v>0</v>
      </c>
      <c r="T358" s="225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26" t="s">
        <v>151</v>
      </c>
      <c r="AT358" s="226" t="s">
        <v>288</v>
      </c>
      <c r="AU358" s="226" t="s">
        <v>85</v>
      </c>
      <c r="AY358" s="18" t="s">
        <v>123</v>
      </c>
      <c r="BE358" s="227">
        <f>IF(N358="základní",J358,0)</f>
        <v>0</v>
      </c>
      <c r="BF358" s="227">
        <f>IF(N358="snížená",J358,0)</f>
        <v>0</v>
      </c>
      <c r="BG358" s="227">
        <f>IF(N358="zákl. přenesená",J358,0)</f>
        <v>0</v>
      </c>
      <c r="BH358" s="227">
        <f>IF(N358="sníž. přenesená",J358,0)</f>
        <v>0</v>
      </c>
      <c r="BI358" s="227">
        <f>IF(N358="nulová",J358,0)</f>
        <v>0</v>
      </c>
      <c r="BJ358" s="18" t="s">
        <v>83</v>
      </c>
      <c r="BK358" s="227">
        <f>ROUND(I358*H358,2)</f>
        <v>0</v>
      </c>
      <c r="BL358" s="18" t="s">
        <v>130</v>
      </c>
      <c r="BM358" s="226" t="s">
        <v>392</v>
      </c>
    </row>
    <row r="359" s="2" customFormat="1">
      <c r="A359" s="39"/>
      <c r="B359" s="40"/>
      <c r="C359" s="41"/>
      <c r="D359" s="228" t="s">
        <v>131</v>
      </c>
      <c r="E359" s="41"/>
      <c r="F359" s="229" t="s">
        <v>391</v>
      </c>
      <c r="G359" s="41"/>
      <c r="H359" s="41"/>
      <c r="I359" s="230"/>
      <c r="J359" s="41"/>
      <c r="K359" s="41"/>
      <c r="L359" s="45"/>
      <c r="M359" s="231"/>
      <c r="N359" s="232"/>
      <c r="O359" s="92"/>
      <c r="P359" s="92"/>
      <c r="Q359" s="92"/>
      <c r="R359" s="92"/>
      <c r="S359" s="92"/>
      <c r="T359" s="93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131</v>
      </c>
      <c r="AU359" s="18" t="s">
        <v>85</v>
      </c>
    </row>
    <row r="360" s="2" customFormat="1" ht="21.75" customHeight="1">
      <c r="A360" s="39"/>
      <c r="B360" s="40"/>
      <c r="C360" s="215" t="s">
        <v>262</v>
      </c>
      <c r="D360" s="215" t="s">
        <v>125</v>
      </c>
      <c r="E360" s="216" t="s">
        <v>393</v>
      </c>
      <c r="F360" s="217" t="s">
        <v>394</v>
      </c>
      <c r="G360" s="218" t="s">
        <v>164</v>
      </c>
      <c r="H360" s="219">
        <v>3.2509999999999999</v>
      </c>
      <c r="I360" s="220"/>
      <c r="J360" s="221">
        <f>ROUND(I360*H360,2)</f>
        <v>0</v>
      </c>
      <c r="K360" s="217" t="s">
        <v>129</v>
      </c>
      <c r="L360" s="45"/>
      <c r="M360" s="222" t="s">
        <v>1</v>
      </c>
      <c r="N360" s="223" t="s">
        <v>40</v>
      </c>
      <c r="O360" s="92"/>
      <c r="P360" s="224">
        <f>O360*H360</f>
        <v>0</v>
      </c>
      <c r="Q360" s="224">
        <v>0</v>
      </c>
      <c r="R360" s="224">
        <f>Q360*H360</f>
        <v>0</v>
      </c>
      <c r="S360" s="224">
        <v>0</v>
      </c>
      <c r="T360" s="225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26" t="s">
        <v>130</v>
      </c>
      <c r="AT360" s="226" t="s">
        <v>125</v>
      </c>
      <c r="AU360" s="226" t="s">
        <v>85</v>
      </c>
      <c r="AY360" s="18" t="s">
        <v>123</v>
      </c>
      <c r="BE360" s="227">
        <f>IF(N360="základní",J360,0)</f>
        <v>0</v>
      </c>
      <c r="BF360" s="227">
        <f>IF(N360="snížená",J360,0)</f>
        <v>0</v>
      </c>
      <c r="BG360" s="227">
        <f>IF(N360="zákl. přenesená",J360,0)</f>
        <v>0</v>
      </c>
      <c r="BH360" s="227">
        <f>IF(N360="sníž. přenesená",J360,0)</f>
        <v>0</v>
      </c>
      <c r="BI360" s="227">
        <f>IF(N360="nulová",J360,0)</f>
        <v>0</v>
      </c>
      <c r="BJ360" s="18" t="s">
        <v>83</v>
      </c>
      <c r="BK360" s="227">
        <f>ROUND(I360*H360,2)</f>
        <v>0</v>
      </c>
      <c r="BL360" s="18" t="s">
        <v>130</v>
      </c>
      <c r="BM360" s="226" t="s">
        <v>395</v>
      </c>
    </row>
    <row r="361" s="2" customFormat="1">
      <c r="A361" s="39"/>
      <c r="B361" s="40"/>
      <c r="C361" s="41"/>
      <c r="D361" s="228" t="s">
        <v>131</v>
      </c>
      <c r="E361" s="41"/>
      <c r="F361" s="229" t="s">
        <v>396</v>
      </c>
      <c r="G361" s="41"/>
      <c r="H361" s="41"/>
      <c r="I361" s="230"/>
      <c r="J361" s="41"/>
      <c r="K361" s="41"/>
      <c r="L361" s="45"/>
      <c r="M361" s="231"/>
      <c r="N361" s="232"/>
      <c r="O361" s="92"/>
      <c r="P361" s="92"/>
      <c r="Q361" s="92"/>
      <c r="R361" s="92"/>
      <c r="S361" s="92"/>
      <c r="T361" s="93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131</v>
      </c>
      <c r="AU361" s="18" t="s">
        <v>85</v>
      </c>
    </row>
    <row r="362" s="13" customFormat="1">
      <c r="A362" s="13"/>
      <c r="B362" s="233"/>
      <c r="C362" s="234"/>
      <c r="D362" s="228" t="s">
        <v>133</v>
      </c>
      <c r="E362" s="235" t="s">
        <v>1</v>
      </c>
      <c r="F362" s="236" t="s">
        <v>397</v>
      </c>
      <c r="G362" s="234"/>
      <c r="H362" s="235" t="s">
        <v>1</v>
      </c>
      <c r="I362" s="237"/>
      <c r="J362" s="234"/>
      <c r="K362" s="234"/>
      <c r="L362" s="238"/>
      <c r="M362" s="239"/>
      <c r="N362" s="240"/>
      <c r="O362" s="240"/>
      <c r="P362" s="240"/>
      <c r="Q362" s="240"/>
      <c r="R362" s="240"/>
      <c r="S362" s="240"/>
      <c r="T362" s="241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2" t="s">
        <v>133</v>
      </c>
      <c r="AU362" s="242" t="s">
        <v>85</v>
      </c>
      <c r="AV362" s="13" t="s">
        <v>83</v>
      </c>
      <c r="AW362" s="13" t="s">
        <v>32</v>
      </c>
      <c r="AX362" s="13" t="s">
        <v>75</v>
      </c>
      <c r="AY362" s="242" t="s">
        <v>123</v>
      </c>
    </row>
    <row r="363" s="14" customFormat="1">
      <c r="A363" s="14"/>
      <c r="B363" s="243"/>
      <c r="C363" s="244"/>
      <c r="D363" s="228" t="s">
        <v>133</v>
      </c>
      <c r="E363" s="245" t="s">
        <v>1</v>
      </c>
      <c r="F363" s="246" t="s">
        <v>398</v>
      </c>
      <c r="G363" s="244"/>
      <c r="H363" s="247">
        <v>0.64800000000000002</v>
      </c>
      <c r="I363" s="248"/>
      <c r="J363" s="244"/>
      <c r="K363" s="244"/>
      <c r="L363" s="249"/>
      <c r="M363" s="250"/>
      <c r="N363" s="251"/>
      <c r="O363" s="251"/>
      <c r="P363" s="251"/>
      <c r="Q363" s="251"/>
      <c r="R363" s="251"/>
      <c r="S363" s="251"/>
      <c r="T363" s="252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3" t="s">
        <v>133</v>
      </c>
      <c r="AU363" s="253" t="s">
        <v>85</v>
      </c>
      <c r="AV363" s="14" t="s">
        <v>85</v>
      </c>
      <c r="AW363" s="14" t="s">
        <v>32</v>
      </c>
      <c r="AX363" s="14" t="s">
        <v>75</v>
      </c>
      <c r="AY363" s="253" t="s">
        <v>123</v>
      </c>
    </row>
    <row r="364" s="13" customFormat="1">
      <c r="A364" s="13"/>
      <c r="B364" s="233"/>
      <c r="C364" s="234"/>
      <c r="D364" s="228" t="s">
        <v>133</v>
      </c>
      <c r="E364" s="235" t="s">
        <v>1</v>
      </c>
      <c r="F364" s="236" t="s">
        <v>399</v>
      </c>
      <c r="G364" s="234"/>
      <c r="H364" s="235" t="s">
        <v>1</v>
      </c>
      <c r="I364" s="237"/>
      <c r="J364" s="234"/>
      <c r="K364" s="234"/>
      <c r="L364" s="238"/>
      <c r="M364" s="239"/>
      <c r="N364" s="240"/>
      <c r="O364" s="240"/>
      <c r="P364" s="240"/>
      <c r="Q364" s="240"/>
      <c r="R364" s="240"/>
      <c r="S364" s="240"/>
      <c r="T364" s="241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2" t="s">
        <v>133</v>
      </c>
      <c r="AU364" s="242" t="s">
        <v>85</v>
      </c>
      <c r="AV364" s="13" t="s">
        <v>83</v>
      </c>
      <c r="AW364" s="13" t="s">
        <v>32</v>
      </c>
      <c r="AX364" s="13" t="s">
        <v>75</v>
      </c>
      <c r="AY364" s="242" t="s">
        <v>123</v>
      </c>
    </row>
    <row r="365" s="14" customFormat="1">
      <c r="A365" s="14"/>
      <c r="B365" s="243"/>
      <c r="C365" s="244"/>
      <c r="D365" s="228" t="s">
        <v>133</v>
      </c>
      <c r="E365" s="245" t="s">
        <v>1</v>
      </c>
      <c r="F365" s="246" t="s">
        <v>400</v>
      </c>
      <c r="G365" s="244"/>
      <c r="H365" s="247">
        <v>0.128</v>
      </c>
      <c r="I365" s="248"/>
      <c r="J365" s="244"/>
      <c r="K365" s="244"/>
      <c r="L365" s="249"/>
      <c r="M365" s="250"/>
      <c r="N365" s="251"/>
      <c r="O365" s="251"/>
      <c r="P365" s="251"/>
      <c r="Q365" s="251"/>
      <c r="R365" s="251"/>
      <c r="S365" s="251"/>
      <c r="T365" s="252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3" t="s">
        <v>133</v>
      </c>
      <c r="AU365" s="253" t="s">
        <v>85</v>
      </c>
      <c r="AV365" s="14" t="s">
        <v>85</v>
      </c>
      <c r="AW365" s="14" t="s">
        <v>32</v>
      </c>
      <c r="AX365" s="14" t="s">
        <v>75</v>
      </c>
      <c r="AY365" s="253" t="s">
        <v>123</v>
      </c>
    </row>
    <row r="366" s="13" customFormat="1">
      <c r="A366" s="13"/>
      <c r="B366" s="233"/>
      <c r="C366" s="234"/>
      <c r="D366" s="228" t="s">
        <v>133</v>
      </c>
      <c r="E366" s="235" t="s">
        <v>1</v>
      </c>
      <c r="F366" s="236" t="s">
        <v>401</v>
      </c>
      <c r="G366" s="234"/>
      <c r="H366" s="235" t="s">
        <v>1</v>
      </c>
      <c r="I366" s="237"/>
      <c r="J366" s="234"/>
      <c r="K366" s="234"/>
      <c r="L366" s="238"/>
      <c r="M366" s="239"/>
      <c r="N366" s="240"/>
      <c r="O366" s="240"/>
      <c r="P366" s="240"/>
      <c r="Q366" s="240"/>
      <c r="R366" s="240"/>
      <c r="S366" s="240"/>
      <c r="T366" s="241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2" t="s">
        <v>133</v>
      </c>
      <c r="AU366" s="242" t="s">
        <v>85</v>
      </c>
      <c r="AV366" s="13" t="s">
        <v>83</v>
      </c>
      <c r="AW366" s="13" t="s">
        <v>32</v>
      </c>
      <c r="AX366" s="13" t="s">
        <v>75</v>
      </c>
      <c r="AY366" s="242" t="s">
        <v>123</v>
      </c>
    </row>
    <row r="367" s="14" customFormat="1">
      <c r="A367" s="14"/>
      <c r="B367" s="243"/>
      <c r="C367" s="244"/>
      <c r="D367" s="228" t="s">
        <v>133</v>
      </c>
      <c r="E367" s="245" t="s">
        <v>1</v>
      </c>
      <c r="F367" s="246" t="s">
        <v>372</v>
      </c>
      <c r="G367" s="244"/>
      <c r="H367" s="247">
        <v>2.4750000000000001</v>
      </c>
      <c r="I367" s="248"/>
      <c r="J367" s="244"/>
      <c r="K367" s="244"/>
      <c r="L367" s="249"/>
      <c r="M367" s="250"/>
      <c r="N367" s="251"/>
      <c r="O367" s="251"/>
      <c r="P367" s="251"/>
      <c r="Q367" s="251"/>
      <c r="R367" s="251"/>
      <c r="S367" s="251"/>
      <c r="T367" s="252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3" t="s">
        <v>133</v>
      </c>
      <c r="AU367" s="253" t="s">
        <v>85</v>
      </c>
      <c r="AV367" s="14" t="s">
        <v>85</v>
      </c>
      <c r="AW367" s="14" t="s">
        <v>32</v>
      </c>
      <c r="AX367" s="14" t="s">
        <v>75</v>
      </c>
      <c r="AY367" s="253" t="s">
        <v>123</v>
      </c>
    </row>
    <row r="368" s="15" customFormat="1">
      <c r="A368" s="15"/>
      <c r="B368" s="254"/>
      <c r="C368" s="255"/>
      <c r="D368" s="228" t="s">
        <v>133</v>
      </c>
      <c r="E368" s="256" t="s">
        <v>1</v>
      </c>
      <c r="F368" s="257" t="s">
        <v>136</v>
      </c>
      <c r="G368" s="255"/>
      <c r="H368" s="258">
        <v>3.2510000000000003</v>
      </c>
      <c r="I368" s="259"/>
      <c r="J368" s="255"/>
      <c r="K368" s="255"/>
      <c r="L368" s="260"/>
      <c r="M368" s="261"/>
      <c r="N368" s="262"/>
      <c r="O368" s="262"/>
      <c r="P368" s="262"/>
      <c r="Q368" s="262"/>
      <c r="R368" s="262"/>
      <c r="S368" s="262"/>
      <c r="T368" s="263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64" t="s">
        <v>133</v>
      </c>
      <c r="AU368" s="264" t="s">
        <v>85</v>
      </c>
      <c r="AV368" s="15" t="s">
        <v>130</v>
      </c>
      <c r="AW368" s="15" t="s">
        <v>32</v>
      </c>
      <c r="AX368" s="15" t="s">
        <v>83</v>
      </c>
      <c r="AY368" s="264" t="s">
        <v>123</v>
      </c>
    </row>
    <row r="369" s="2" customFormat="1" ht="16.5" customHeight="1">
      <c r="A369" s="39"/>
      <c r="B369" s="40"/>
      <c r="C369" s="215" t="s">
        <v>402</v>
      </c>
      <c r="D369" s="215" t="s">
        <v>125</v>
      </c>
      <c r="E369" s="216" t="s">
        <v>403</v>
      </c>
      <c r="F369" s="217" t="s">
        <v>404</v>
      </c>
      <c r="G369" s="218" t="s">
        <v>157</v>
      </c>
      <c r="H369" s="219">
        <v>2.0800000000000001</v>
      </c>
      <c r="I369" s="220"/>
      <c r="J369" s="221">
        <f>ROUND(I369*H369,2)</f>
        <v>0</v>
      </c>
      <c r="K369" s="217" t="s">
        <v>129</v>
      </c>
      <c r="L369" s="45"/>
      <c r="M369" s="222" t="s">
        <v>1</v>
      </c>
      <c r="N369" s="223" t="s">
        <v>40</v>
      </c>
      <c r="O369" s="92"/>
      <c r="P369" s="224">
        <f>O369*H369</f>
        <v>0</v>
      </c>
      <c r="Q369" s="224">
        <v>0</v>
      </c>
      <c r="R369" s="224">
        <f>Q369*H369</f>
        <v>0</v>
      </c>
      <c r="S369" s="224">
        <v>0</v>
      </c>
      <c r="T369" s="225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26" t="s">
        <v>130</v>
      </c>
      <c r="AT369" s="226" t="s">
        <v>125</v>
      </c>
      <c r="AU369" s="226" t="s">
        <v>85</v>
      </c>
      <c r="AY369" s="18" t="s">
        <v>123</v>
      </c>
      <c r="BE369" s="227">
        <f>IF(N369="základní",J369,0)</f>
        <v>0</v>
      </c>
      <c r="BF369" s="227">
        <f>IF(N369="snížená",J369,0)</f>
        <v>0</v>
      </c>
      <c r="BG369" s="227">
        <f>IF(N369="zákl. přenesená",J369,0)</f>
        <v>0</v>
      </c>
      <c r="BH369" s="227">
        <f>IF(N369="sníž. přenesená",J369,0)</f>
        <v>0</v>
      </c>
      <c r="BI369" s="227">
        <f>IF(N369="nulová",J369,0)</f>
        <v>0</v>
      </c>
      <c r="BJ369" s="18" t="s">
        <v>83</v>
      </c>
      <c r="BK369" s="227">
        <f>ROUND(I369*H369,2)</f>
        <v>0</v>
      </c>
      <c r="BL369" s="18" t="s">
        <v>130</v>
      </c>
      <c r="BM369" s="226" t="s">
        <v>405</v>
      </c>
    </row>
    <row r="370" s="2" customFormat="1">
      <c r="A370" s="39"/>
      <c r="B370" s="40"/>
      <c r="C370" s="41"/>
      <c r="D370" s="228" t="s">
        <v>131</v>
      </c>
      <c r="E370" s="41"/>
      <c r="F370" s="229" t="s">
        <v>406</v>
      </c>
      <c r="G370" s="41"/>
      <c r="H370" s="41"/>
      <c r="I370" s="230"/>
      <c r="J370" s="41"/>
      <c r="K370" s="41"/>
      <c r="L370" s="45"/>
      <c r="M370" s="231"/>
      <c r="N370" s="232"/>
      <c r="O370" s="92"/>
      <c r="P370" s="92"/>
      <c r="Q370" s="92"/>
      <c r="R370" s="92"/>
      <c r="S370" s="92"/>
      <c r="T370" s="93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131</v>
      </c>
      <c r="AU370" s="18" t="s">
        <v>85</v>
      </c>
    </row>
    <row r="371" s="14" customFormat="1">
      <c r="A371" s="14"/>
      <c r="B371" s="243"/>
      <c r="C371" s="244"/>
      <c r="D371" s="228" t="s">
        <v>133</v>
      </c>
      <c r="E371" s="245" t="s">
        <v>1</v>
      </c>
      <c r="F371" s="246" t="s">
        <v>407</v>
      </c>
      <c r="G371" s="244"/>
      <c r="H371" s="247">
        <v>1.44</v>
      </c>
      <c r="I371" s="248"/>
      <c r="J371" s="244"/>
      <c r="K371" s="244"/>
      <c r="L371" s="249"/>
      <c r="M371" s="250"/>
      <c r="N371" s="251"/>
      <c r="O371" s="251"/>
      <c r="P371" s="251"/>
      <c r="Q371" s="251"/>
      <c r="R371" s="251"/>
      <c r="S371" s="251"/>
      <c r="T371" s="252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3" t="s">
        <v>133</v>
      </c>
      <c r="AU371" s="253" t="s">
        <v>85</v>
      </c>
      <c r="AV371" s="14" t="s">
        <v>85</v>
      </c>
      <c r="AW371" s="14" t="s">
        <v>32</v>
      </c>
      <c r="AX371" s="14" t="s">
        <v>75</v>
      </c>
      <c r="AY371" s="253" t="s">
        <v>123</v>
      </c>
    </row>
    <row r="372" s="14" customFormat="1">
      <c r="A372" s="14"/>
      <c r="B372" s="243"/>
      <c r="C372" s="244"/>
      <c r="D372" s="228" t="s">
        <v>133</v>
      </c>
      <c r="E372" s="245" t="s">
        <v>1</v>
      </c>
      <c r="F372" s="246" t="s">
        <v>408</v>
      </c>
      <c r="G372" s="244"/>
      <c r="H372" s="247">
        <v>0.64000000000000001</v>
      </c>
      <c r="I372" s="248"/>
      <c r="J372" s="244"/>
      <c r="K372" s="244"/>
      <c r="L372" s="249"/>
      <c r="M372" s="250"/>
      <c r="N372" s="251"/>
      <c r="O372" s="251"/>
      <c r="P372" s="251"/>
      <c r="Q372" s="251"/>
      <c r="R372" s="251"/>
      <c r="S372" s="251"/>
      <c r="T372" s="252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3" t="s">
        <v>133</v>
      </c>
      <c r="AU372" s="253" t="s">
        <v>85</v>
      </c>
      <c r="AV372" s="14" t="s">
        <v>85</v>
      </c>
      <c r="AW372" s="14" t="s">
        <v>32</v>
      </c>
      <c r="AX372" s="14" t="s">
        <v>75</v>
      </c>
      <c r="AY372" s="253" t="s">
        <v>123</v>
      </c>
    </row>
    <row r="373" s="15" customFormat="1">
      <c r="A373" s="15"/>
      <c r="B373" s="254"/>
      <c r="C373" s="255"/>
      <c r="D373" s="228" t="s">
        <v>133</v>
      </c>
      <c r="E373" s="256" t="s">
        <v>1</v>
      </c>
      <c r="F373" s="257" t="s">
        <v>136</v>
      </c>
      <c r="G373" s="255"/>
      <c r="H373" s="258">
        <v>2.0800000000000001</v>
      </c>
      <c r="I373" s="259"/>
      <c r="J373" s="255"/>
      <c r="K373" s="255"/>
      <c r="L373" s="260"/>
      <c r="M373" s="261"/>
      <c r="N373" s="262"/>
      <c r="O373" s="262"/>
      <c r="P373" s="262"/>
      <c r="Q373" s="262"/>
      <c r="R373" s="262"/>
      <c r="S373" s="262"/>
      <c r="T373" s="263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4" t="s">
        <v>133</v>
      </c>
      <c r="AU373" s="264" t="s">
        <v>85</v>
      </c>
      <c r="AV373" s="15" t="s">
        <v>130</v>
      </c>
      <c r="AW373" s="15" t="s">
        <v>32</v>
      </c>
      <c r="AX373" s="15" t="s">
        <v>83</v>
      </c>
      <c r="AY373" s="264" t="s">
        <v>123</v>
      </c>
    </row>
    <row r="374" s="2" customFormat="1" ht="16.5" customHeight="1">
      <c r="A374" s="39"/>
      <c r="B374" s="40"/>
      <c r="C374" s="215" t="s">
        <v>291</v>
      </c>
      <c r="D374" s="215" t="s">
        <v>125</v>
      </c>
      <c r="E374" s="216" t="s">
        <v>409</v>
      </c>
      <c r="F374" s="217" t="s">
        <v>410</v>
      </c>
      <c r="G374" s="218" t="s">
        <v>157</v>
      </c>
      <c r="H374" s="219">
        <v>6.5800000000000001</v>
      </c>
      <c r="I374" s="220"/>
      <c r="J374" s="221">
        <f>ROUND(I374*H374,2)</f>
        <v>0</v>
      </c>
      <c r="K374" s="217" t="s">
        <v>129</v>
      </c>
      <c r="L374" s="45"/>
      <c r="M374" s="222" t="s">
        <v>1</v>
      </c>
      <c r="N374" s="223" t="s">
        <v>40</v>
      </c>
      <c r="O374" s="92"/>
      <c r="P374" s="224">
        <f>O374*H374</f>
        <v>0</v>
      </c>
      <c r="Q374" s="224">
        <v>0</v>
      </c>
      <c r="R374" s="224">
        <f>Q374*H374</f>
        <v>0</v>
      </c>
      <c r="S374" s="224">
        <v>0</v>
      </c>
      <c r="T374" s="225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26" t="s">
        <v>130</v>
      </c>
      <c r="AT374" s="226" t="s">
        <v>125</v>
      </c>
      <c r="AU374" s="226" t="s">
        <v>85</v>
      </c>
      <c r="AY374" s="18" t="s">
        <v>123</v>
      </c>
      <c r="BE374" s="227">
        <f>IF(N374="základní",J374,0)</f>
        <v>0</v>
      </c>
      <c r="BF374" s="227">
        <f>IF(N374="snížená",J374,0)</f>
        <v>0</v>
      </c>
      <c r="BG374" s="227">
        <f>IF(N374="zákl. přenesená",J374,0)</f>
        <v>0</v>
      </c>
      <c r="BH374" s="227">
        <f>IF(N374="sníž. přenesená",J374,0)</f>
        <v>0</v>
      </c>
      <c r="BI374" s="227">
        <f>IF(N374="nulová",J374,0)</f>
        <v>0</v>
      </c>
      <c r="BJ374" s="18" t="s">
        <v>83</v>
      </c>
      <c r="BK374" s="227">
        <f>ROUND(I374*H374,2)</f>
        <v>0</v>
      </c>
      <c r="BL374" s="18" t="s">
        <v>130</v>
      </c>
      <c r="BM374" s="226" t="s">
        <v>411</v>
      </c>
    </row>
    <row r="375" s="2" customFormat="1">
      <c r="A375" s="39"/>
      <c r="B375" s="40"/>
      <c r="C375" s="41"/>
      <c r="D375" s="228" t="s">
        <v>131</v>
      </c>
      <c r="E375" s="41"/>
      <c r="F375" s="229" t="s">
        <v>412</v>
      </c>
      <c r="G375" s="41"/>
      <c r="H375" s="41"/>
      <c r="I375" s="230"/>
      <c r="J375" s="41"/>
      <c r="K375" s="41"/>
      <c r="L375" s="45"/>
      <c r="M375" s="231"/>
      <c r="N375" s="232"/>
      <c r="O375" s="92"/>
      <c r="P375" s="92"/>
      <c r="Q375" s="92"/>
      <c r="R375" s="92"/>
      <c r="S375" s="92"/>
      <c r="T375" s="93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131</v>
      </c>
      <c r="AU375" s="18" t="s">
        <v>85</v>
      </c>
    </row>
    <row r="376" s="13" customFormat="1">
      <c r="A376" s="13"/>
      <c r="B376" s="233"/>
      <c r="C376" s="234"/>
      <c r="D376" s="228" t="s">
        <v>133</v>
      </c>
      <c r="E376" s="235" t="s">
        <v>1</v>
      </c>
      <c r="F376" s="236" t="s">
        <v>413</v>
      </c>
      <c r="G376" s="234"/>
      <c r="H376" s="235" t="s">
        <v>1</v>
      </c>
      <c r="I376" s="237"/>
      <c r="J376" s="234"/>
      <c r="K376" s="234"/>
      <c r="L376" s="238"/>
      <c r="M376" s="239"/>
      <c r="N376" s="240"/>
      <c r="O376" s="240"/>
      <c r="P376" s="240"/>
      <c r="Q376" s="240"/>
      <c r="R376" s="240"/>
      <c r="S376" s="240"/>
      <c r="T376" s="241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2" t="s">
        <v>133</v>
      </c>
      <c r="AU376" s="242" t="s">
        <v>85</v>
      </c>
      <c r="AV376" s="13" t="s">
        <v>83</v>
      </c>
      <c r="AW376" s="13" t="s">
        <v>32</v>
      </c>
      <c r="AX376" s="13" t="s">
        <v>75</v>
      </c>
      <c r="AY376" s="242" t="s">
        <v>123</v>
      </c>
    </row>
    <row r="377" s="14" customFormat="1">
      <c r="A377" s="14"/>
      <c r="B377" s="243"/>
      <c r="C377" s="244"/>
      <c r="D377" s="228" t="s">
        <v>133</v>
      </c>
      <c r="E377" s="245" t="s">
        <v>1</v>
      </c>
      <c r="F377" s="246" t="s">
        <v>414</v>
      </c>
      <c r="G377" s="244"/>
      <c r="H377" s="247">
        <v>6.5800000000000001</v>
      </c>
      <c r="I377" s="248"/>
      <c r="J377" s="244"/>
      <c r="K377" s="244"/>
      <c r="L377" s="249"/>
      <c r="M377" s="250"/>
      <c r="N377" s="251"/>
      <c r="O377" s="251"/>
      <c r="P377" s="251"/>
      <c r="Q377" s="251"/>
      <c r="R377" s="251"/>
      <c r="S377" s="251"/>
      <c r="T377" s="252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3" t="s">
        <v>133</v>
      </c>
      <c r="AU377" s="253" t="s">
        <v>85</v>
      </c>
      <c r="AV377" s="14" t="s">
        <v>85</v>
      </c>
      <c r="AW377" s="14" t="s">
        <v>32</v>
      </c>
      <c r="AX377" s="14" t="s">
        <v>75</v>
      </c>
      <c r="AY377" s="253" t="s">
        <v>123</v>
      </c>
    </row>
    <row r="378" s="15" customFormat="1">
      <c r="A378" s="15"/>
      <c r="B378" s="254"/>
      <c r="C378" s="255"/>
      <c r="D378" s="228" t="s">
        <v>133</v>
      </c>
      <c r="E378" s="256" t="s">
        <v>1</v>
      </c>
      <c r="F378" s="257" t="s">
        <v>136</v>
      </c>
      <c r="G378" s="255"/>
      <c r="H378" s="258">
        <v>6.5800000000000001</v>
      </c>
      <c r="I378" s="259"/>
      <c r="J378" s="255"/>
      <c r="K378" s="255"/>
      <c r="L378" s="260"/>
      <c r="M378" s="261"/>
      <c r="N378" s="262"/>
      <c r="O378" s="262"/>
      <c r="P378" s="262"/>
      <c r="Q378" s="262"/>
      <c r="R378" s="262"/>
      <c r="S378" s="262"/>
      <c r="T378" s="263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64" t="s">
        <v>133</v>
      </c>
      <c r="AU378" s="264" t="s">
        <v>85</v>
      </c>
      <c r="AV378" s="15" t="s">
        <v>130</v>
      </c>
      <c r="AW378" s="15" t="s">
        <v>32</v>
      </c>
      <c r="AX378" s="15" t="s">
        <v>83</v>
      </c>
      <c r="AY378" s="264" t="s">
        <v>123</v>
      </c>
    </row>
    <row r="379" s="12" customFormat="1" ht="22.8" customHeight="1">
      <c r="A379" s="12"/>
      <c r="B379" s="199"/>
      <c r="C379" s="200"/>
      <c r="D379" s="201" t="s">
        <v>74</v>
      </c>
      <c r="E379" s="213" t="s">
        <v>151</v>
      </c>
      <c r="F379" s="213" t="s">
        <v>415</v>
      </c>
      <c r="G379" s="200"/>
      <c r="H379" s="200"/>
      <c r="I379" s="203"/>
      <c r="J379" s="214">
        <f>BK379</f>
        <v>0</v>
      </c>
      <c r="K379" s="200"/>
      <c r="L379" s="205"/>
      <c r="M379" s="206"/>
      <c r="N379" s="207"/>
      <c r="O379" s="207"/>
      <c r="P379" s="208">
        <f>SUM(P380:P668)</f>
        <v>0</v>
      </c>
      <c r="Q379" s="207"/>
      <c r="R379" s="208">
        <f>SUM(R380:R668)</f>
        <v>0</v>
      </c>
      <c r="S379" s="207"/>
      <c r="T379" s="209">
        <f>SUM(T380:T668)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10" t="s">
        <v>83</v>
      </c>
      <c r="AT379" s="211" t="s">
        <v>74</v>
      </c>
      <c r="AU379" s="211" t="s">
        <v>83</v>
      </c>
      <c r="AY379" s="210" t="s">
        <v>123</v>
      </c>
      <c r="BK379" s="212">
        <f>SUM(BK380:BK668)</f>
        <v>0</v>
      </c>
    </row>
    <row r="380" s="2" customFormat="1" ht="16.5" customHeight="1">
      <c r="A380" s="39"/>
      <c r="B380" s="40"/>
      <c r="C380" s="215" t="s">
        <v>416</v>
      </c>
      <c r="D380" s="215" t="s">
        <v>125</v>
      </c>
      <c r="E380" s="216" t="s">
        <v>417</v>
      </c>
      <c r="F380" s="217" t="s">
        <v>418</v>
      </c>
      <c r="G380" s="218" t="s">
        <v>144</v>
      </c>
      <c r="H380" s="219">
        <v>30.5</v>
      </c>
      <c r="I380" s="220"/>
      <c r="J380" s="221">
        <f>ROUND(I380*H380,2)</f>
        <v>0</v>
      </c>
      <c r="K380" s="217" t="s">
        <v>129</v>
      </c>
      <c r="L380" s="45"/>
      <c r="M380" s="222" t="s">
        <v>1</v>
      </c>
      <c r="N380" s="223" t="s">
        <v>40</v>
      </c>
      <c r="O380" s="92"/>
      <c r="P380" s="224">
        <f>O380*H380</f>
        <v>0</v>
      </c>
      <c r="Q380" s="224">
        <v>0</v>
      </c>
      <c r="R380" s="224">
        <f>Q380*H380</f>
        <v>0</v>
      </c>
      <c r="S380" s="224">
        <v>0</v>
      </c>
      <c r="T380" s="225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26" t="s">
        <v>130</v>
      </c>
      <c r="AT380" s="226" t="s">
        <v>125</v>
      </c>
      <c r="AU380" s="226" t="s">
        <v>85</v>
      </c>
      <c r="AY380" s="18" t="s">
        <v>123</v>
      </c>
      <c r="BE380" s="227">
        <f>IF(N380="základní",J380,0)</f>
        <v>0</v>
      </c>
      <c r="BF380" s="227">
        <f>IF(N380="snížená",J380,0)</f>
        <v>0</v>
      </c>
      <c r="BG380" s="227">
        <f>IF(N380="zákl. přenesená",J380,0)</f>
        <v>0</v>
      </c>
      <c r="BH380" s="227">
        <f>IF(N380="sníž. přenesená",J380,0)</f>
        <v>0</v>
      </c>
      <c r="BI380" s="227">
        <f>IF(N380="nulová",J380,0)</f>
        <v>0</v>
      </c>
      <c r="BJ380" s="18" t="s">
        <v>83</v>
      </c>
      <c r="BK380" s="227">
        <f>ROUND(I380*H380,2)</f>
        <v>0</v>
      </c>
      <c r="BL380" s="18" t="s">
        <v>130</v>
      </c>
      <c r="BM380" s="226" t="s">
        <v>419</v>
      </c>
    </row>
    <row r="381" s="2" customFormat="1">
      <c r="A381" s="39"/>
      <c r="B381" s="40"/>
      <c r="C381" s="41"/>
      <c r="D381" s="228" t="s">
        <v>131</v>
      </c>
      <c r="E381" s="41"/>
      <c r="F381" s="229" t="s">
        <v>420</v>
      </c>
      <c r="G381" s="41"/>
      <c r="H381" s="41"/>
      <c r="I381" s="230"/>
      <c r="J381" s="41"/>
      <c r="K381" s="41"/>
      <c r="L381" s="45"/>
      <c r="M381" s="231"/>
      <c r="N381" s="232"/>
      <c r="O381" s="92"/>
      <c r="P381" s="92"/>
      <c r="Q381" s="92"/>
      <c r="R381" s="92"/>
      <c r="S381" s="92"/>
      <c r="T381" s="93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131</v>
      </c>
      <c r="AU381" s="18" t="s">
        <v>85</v>
      </c>
    </row>
    <row r="382" s="13" customFormat="1">
      <c r="A382" s="13"/>
      <c r="B382" s="233"/>
      <c r="C382" s="234"/>
      <c r="D382" s="228" t="s">
        <v>133</v>
      </c>
      <c r="E382" s="235" t="s">
        <v>1</v>
      </c>
      <c r="F382" s="236" t="s">
        <v>421</v>
      </c>
      <c r="G382" s="234"/>
      <c r="H382" s="235" t="s">
        <v>1</v>
      </c>
      <c r="I382" s="237"/>
      <c r="J382" s="234"/>
      <c r="K382" s="234"/>
      <c r="L382" s="238"/>
      <c r="M382" s="239"/>
      <c r="N382" s="240"/>
      <c r="O382" s="240"/>
      <c r="P382" s="240"/>
      <c r="Q382" s="240"/>
      <c r="R382" s="240"/>
      <c r="S382" s="240"/>
      <c r="T382" s="241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2" t="s">
        <v>133</v>
      </c>
      <c r="AU382" s="242" t="s">
        <v>85</v>
      </c>
      <c r="AV382" s="13" t="s">
        <v>83</v>
      </c>
      <c r="AW382" s="13" t="s">
        <v>32</v>
      </c>
      <c r="AX382" s="13" t="s">
        <v>75</v>
      </c>
      <c r="AY382" s="242" t="s">
        <v>123</v>
      </c>
    </row>
    <row r="383" s="14" customFormat="1">
      <c r="A383" s="14"/>
      <c r="B383" s="243"/>
      <c r="C383" s="244"/>
      <c r="D383" s="228" t="s">
        <v>133</v>
      </c>
      <c r="E383" s="245" t="s">
        <v>1</v>
      </c>
      <c r="F383" s="246" t="s">
        <v>83</v>
      </c>
      <c r="G383" s="244"/>
      <c r="H383" s="247">
        <v>1</v>
      </c>
      <c r="I383" s="248"/>
      <c r="J383" s="244"/>
      <c r="K383" s="244"/>
      <c r="L383" s="249"/>
      <c r="M383" s="250"/>
      <c r="N383" s="251"/>
      <c r="O383" s="251"/>
      <c r="P383" s="251"/>
      <c r="Q383" s="251"/>
      <c r="R383" s="251"/>
      <c r="S383" s="251"/>
      <c r="T383" s="252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3" t="s">
        <v>133</v>
      </c>
      <c r="AU383" s="253" t="s">
        <v>85</v>
      </c>
      <c r="AV383" s="14" t="s">
        <v>85</v>
      </c>
      <c r="AW383" s="14" t="s">
        <v>32</v>
      </c>
      <c r="AX383" s="14" t="s">
        <v>75</v>
      </c>
      <c r="AY383" s="253" t="s">
        <v>123</v>
      </c>
    </row>
    <row r="384" s="13" customFormat="1">
      <c r="A384" s="13"/>
      <c r="B384" s="233"/>
      <c r="C384" s="234"/>
      <c r="D384" s="228" t="s">
        <v>133</v>
      </c>
      <c r="E384" s="235" t="s">
        <v>1</v>
      </c>
      <c r="F384" s="236" t="s">
        <v>422</v>
      </c>
      <c r="G384" s="234"/>
      <c r="H384" s="235" t="s">
        <v>1</v>
      </c>
      <c r="I384" s="237"/>
      <c r="J384" s="234"/>
      <c r="K384" s="234"/>
      <c r="L384" s="238"/>
      <c r="M384" s="239"/>
      <c r="N384" s="240"/>
      <c r="O384" s="240"/>
      <c r="P384" s="240"/>
      <c r="Q384" s="240"/>
      <c r="R384" s="240"/>
      <c r="S384" s="240"/>
      <c r="T384" s="241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2" t="s">
        <v>133</v>
      </c>
      <c r="AU384" s="242" t="s">
        <v>85</v>
      </c>
      <c r="AV384" s="13" t="s">
        <v>83</v>
      </c>
      <c r="AW384" s="13" t="s">
        <v>32</v>
      </c>
      <c r="AX384" s="13" t="s">
        <v>75</v>
      </c>
      <c r="AY384" s="242" t="s">
        <v>123</v>
      </c>
    </row>
    <row r="385" s="14" customFormat="1">
      <c r="A385" s="14"/>
      <c r="B385" s="243"/>
      <c r="C385" s="244"/>
      <c r="D385" s="228" t="s">
        <v>133</v>
      </c>
      <c r="E385" s="245" t="s">
        <v>1</v>
      </c>
      <c r="F385" s="246" t="s">
        <v>423</v>
      </c>
      <c r="G385" s="244"/>
      <c r="H385" s="247">
        <v>23</v>
      </c>
      <c r="I385" s="248"/>
      <c r="J385" s="244"/>
      <c r="K385" s="244"/>
      <c r="L385" s="249"/>
      <c r="M385" s="250"/>
      <c r="N385" s="251"/>
      <c r="O385" s="251"/>
      <c r="P385" s="251"/>
      <c r="Q385" s="251"/>
      <c r="R385" s="251"/>
      <c r="S385" s="251"/>
      <c r="T385" s="252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3" t="s">
        <v>133</v>
      </c>
      <c r="AU385" s="253" t="s">
        <v>85</v>
      </c>
      <c r="AV385" s="14" t="s">
        <v>85</v>
      </c>
      <c r="AW385" s="14" t="s">
        <v>32</v>
      </c>
      <c r="AX385" s="14" t="s">
        <v>75</v>
      </c>
      <c r="AY385" s="253" t="s">
        <v>123</v>
      </c>
    </row>
    <row r="386" s="13" customFormat="1">
      <c r="A386" s="13"/>
      <c r="B386" s="233"/>
      <c r="C386" s="234"/>
      <c r="D386" s="228" t="s">
        <v>133</v>
      </c>
      <c r="E386" s="235" t="s">
        <v>1</v>
      </c>
      <c r="F386" s="236" t="s">
        <v>424</v>
      </c>
      <c r="G386" s="234"/>
      <c r="H386" s="235" t="s">
        <v>1</v>
      </c>
      <c r="I386" s="237"/>
      <c r="J386" s="234"/>
      <c r="K386" s="234"/>
      <c r="L386" s="238"/>
      <c r="M386" s="239"/>
      <c r="N386" s="240"/>
      <c r="O386" s="240"/>
      <c r="P386" s="240"/>
      <c r="Q386" s="240"/>
      <c r="R386" s="240"/>
      <c r="S386" s="240"/>
      <c r="T386" s="241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2" t="s">
        <v>133</v>
      </c>
      <c r="AU386" s="242" t="s">
        <v>85</v>
      </c>
      <c r="AV386" s="13" t="s">
        <v>83</v>
      </c>
      <c r="AW386" s="13" t="s">
        <v>32</v>
      </c>
      <c r="AX386" s="13" t="s">
        <v>75</v>
      </c>
      <c r="AY386" s="242" t="s">
        <v>123</v>
      </c>
    </row>
    <row r="387" s="14" customFormat="1">
      <c r="A387" s="14"/>
      <c r="B387" s="243"/>
      <c r="C387" s="244"/>
      <c r="D387" s="228" t="s">
        <v>133</v>
      </c>
      <c r="E387" s="245" t="s">
        <v>1</v>
      </c>
      <c r="F387" s="246" t="s">
        <v>425</v>
      </c>
      <c r="G387" s="244"/>
      <c r="H387" s="247">
        <v>6.5</v>
      </c>
      <c r="I387" s="248"/>
      <c r="J387" s="244"/>
      <c r="K387" s="244"/>
      <c r="L387" s="249"/>
      <c r="M387" s="250"/>
      <c r="N387" s="251"/>
      <c r="O387" s="251"/>
      <c r="P387" s="251"/>
      <c r="Q387" s="251"/>
      <c r="R387" s="251"/>
      <c r="S387" s="251"/>
      <c r="T387" s="252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3" t="s">
        <v>133</v>
      </c>
      <c r="AU387" s="253" t="s">
        <v>85</v>
      </c>
      <c r="AV387" s="14" t="s">
        <v>85</v>
      </c>
      <c r="AW387" s="14" t="s">
        <v>32</v>
      </c>
      <c r="AX387" s="14" t="s">
        <v>75</v>
      </c>
      <c r="AY387" s="253" t="s">
        <v>123</v>
      </c>
    </row>
    <row r="388" s="15" customFormat="1">
      <c r="A388" s="15"/>
      <c r="B388" s="254"/>
      <c r="C388" s="255"/>
      <c r="D388" s="228" t="s">
        <v>133</v>
      </c>
      <c r="E388" s="256" t="s">
        <v>1</v>
      </c>
      <c r="F388" s="257" t="s">
        <v>136</v>
      </c>
      <c r="G388" s="255"/>
      <c r="H388" s="258">
        <v>30.5</v>
      </c>
      <c r="I388" s="259"/>
      <c r="J388" s="255"/>
      <c r="K388" s="255"/>
      <c r="L388" s="260"/>
      <c r="M388" s="261"/>
      <c r="N388" s="262"/>
      <c r="O388" s="262"/>
      <c r="P388" s="262"/>
      <c r="Q388" s="262"/>
      <c r="R388" s="262"/>
      <c r="S388" s="262"/>
      <c r="T388" s="263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64" t="s">
        <v>133</v>
      </c>
      <c r="AU388" s="264" t="s">
        <v>85</v>
      </c>
      <c r="AV388" s="15" t="s">
        <v>130</v>
      </c>
      <c r="AW388" s="15" t="s">
        <v>32</v>
      </c>
      <c r="AX388" s="15" t="s">
        <v>83</v>
      </c>
      <c r="AY388" s="264" t="s">
        <v>123</v>
      </c>
    </row>
    <row r="389" s="2" customFormat="1" ht="16.5" customHeight="1">
      <c r="A389" s="39"/>
      <c r="B389" s="40"/>
      <c r="C389" s="215" t="s">
        <v>296</v>
      </c>
      <c r="D389" s="215" t="s">
        <v>125</v>
      </c>
      <c r="E389" s="216" t="s">
        <v>426</v>
      </c>
      <c r="F389" s="217" t="s">
        <v>427</v>
      </c>
      <c r="G389" s="218" t="s">
        <v>386</v>
      </c>
      <c r="H389" s="219">
        <v>1</v>
      </c>
      <c r="I389" s="220"/>
      <c r="J389" s="221">
        <f>ROUND(I389*H389,2)</f>
        <v>0</v>
      </c>
      <c r="K389" s="217" t="s">
        <v>129</v>
      </c>
      <c r="L389" s="45"/>
      <c r="M389" s="222" t="s">
        <v>1</v>
      </c>
      <c r="N389" s="223" t="s">
        <v>40</v>
      </c>
      <c r="O389" s="92"/>
      <c r="P389" s="224">
        <f>O389*H389</f>
        <v>0</v>
      </c>
      <c r="Q389" s="224">
        <v>0</v>
      </c>
      <c r="R389" s="224">
        <f>Q389*H389</f>
        <v>0</v>
      </c>
      <c r="S389" s="224">
        <v>0</v>
      </c>
      <c r="T389" s="225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26" t="s">
        <v>130</v>
      </c>
      <c r="AT389" s="226" t="s">
        <v>125</v>
      </c>
      <c r="AU389" s="226" t="s">
        <v>85</v>
      </c>
      <c r="AY389" s="18" t="s">
        <v>123</v>
      </c>
      <c r="BE389" s="227">
        <f>IF(N389="základní",J389,0)</f>
        <v>0</v>
      </c>
      <c r="BF389" s="227">
        <f>IF(N389="snížená",J389,0)</f>
        <v>0</v>
      </c>
      <c r="BG389" s="227">
        <f>IF(N389="zákl. přenesená",J389,0)</f>
        <v>0</v>
      </c>
      <c r="BH389" s="227">
        <f>IF(N389="sníž. přenesená",J389,0)</f>
        <v>0</v>
      </c>
      <c r="BI389" s="227">
        <f>IF(N389="nulová",J389,0)</f>
        <v>0</v>
      </c>
      <c r="BJ389" s="18" t="s">
        <v>83</v>
      </c>
      <c r="BK389" s="227">
        <f>ROUND(I389*H389,2)</f>
        <v>0</v>
      </c>
      <c r="BL389" s="18" t="s">
        <v>130</v>
      </c>
      <c r="BM389" s="226" t="s">
        <v>428</v>
      </c>
    </row>
    <row r="390" s="2" customFormat="1">
      <c r="A390" s="39"/>
      <c r="B390" s="40"/>
      <c r="C390" s="41"/>
      <c r="D390" s="228" t="s">
        <v>131</v>
      </c>
      <c r="E390" s="41"/>
      <c r="F390" s="229" t="s">
        <v>429</v>
      </c>
      <c r="G390" s="41"/>
      <c r="H390" s="41"/>
      <c r="I390" s="230"/>
      <c r="J390" s="41"/>
      <c r="K390" s="41"/>
      <c r="L390" s="45"/>
      <c r="M390" s="231"/>
      <c r="N390" s="232"/>
      <c r="O390" s="92"/>
      <c r="P390" s="92"/>
      <c r="Q390" s="92"/>
      <c r="R390" s="92"/>
      <c r="S390" s="92"/>
      <c r="T390" s="93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131</v>
      </c>
      <c r="AU390" s="18" t="s">
        <v>85</v>
      </c>
    </row>
    <row r="391" s="14" customFormat="1">
      <c r="A391" s="14"/>
      <c r="B391" s="243"/>
      <c r="C391" s="244"/>
      <c r="D391" s="228" t="s">
        <v>133</v>
      </c>
      <c r="E391" s="245" t="s">
        <v>1</v>
      </c>
      <c r="F391" s="246" t="s">
        <v>83</v>
      </c>
      <c r="G391" s="244"/>
      <c r="H391" s="247">
        <v>1</v>
      </c>
      <c r="I391" s="248"/>
      <c r="J391" s="244"/>
      <c r="K391" s="244"/>
      <c r="L391" s="249"/>
      <c r="M391" s="250"/>
      <c r="N391" s="251"/>
      <c r="O391" s="251"/>
      <c r="P391" s="251"/>
      <c r="Q391" s="251"/>
      <c r="R391" s="251"/>
      <c r="S391" s="251"/>
      <c r="T391" s="252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3" t="s">
        <v>133</v>
      </c>
      <c r="AU391" s="253" t="s">
        <v>85</v>
      </c>
      <c r="AV391" s="14" t="s">
        <v>85</v>
      </c>
      <c r="AW391" s="14" t="s">
        <v>32</v>
      </c>
      <c r="AX391" s="14" t="s">
        <v>75</v>
      </c>
      <c r="AY391" s="253" t="s">
        <v>123</v>
      </c>
    </row>
    <row r="392" s="15" customFormat="1">
      <c r="A392" s="15"/>
      <c r="B392" s="254"/>
      <c r="C392" s="255"/>
      <c r="D392" s="228" t="s">
        <v>133</v>
      </c>
      <c r="E392" s="256" t="s">
        <v>1</v>
      </c>
      <c r="F392" s="257" t="s">
        <v>136</v>
      </c>
      <c r="G392" s="255"/>
      <c r="H392" s="258">
        <v>1</v>
      </c>
      <c r="I392" s="259"/>
      <c r="J392" s="255"/>
      <c r="K392" s="255"/>
      <c r="L392" s="260"/>
      <c r="M392" s="261"/>
      <c r="N392" s="262"/>
      <c r="O392" s="262"/>
      <c r="P392" s="262"/>
      <c r="Q392" s="262"/>
      <c r="R392" s="262"/>
      <c r="S392" s="262"/>
      <c r="T392" s="263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64" t="s">
        <v>133</v>
      </c>
      <c r="AU392" s="264" t="s">
        <v>85</v>
      </c>
      <c r="AV392" s="15" t="s">
        <v>130</v>
      </c>
      <c r="AW392" s="15" t="s">
        <v>32</v>
      </c>
      <c r="AX392" s="15" t="s">
        <v>83</v>
      </c>
      <c r="AY392" s="264" t="s">
        <v>123</v>
      </c>
    </row>
    <row r="393" s="2" customFormat="1" ht="16.5" customHeight="1">
      <c r="A393" s="39"/>
      <c r="B393" s="40"/>
      <c r="C393" s="276" t="s">
        <v>430</v>
      </c>
      <c r="D393" s="276" t="s">
        <v>288</v>
      </c>
      <c r="E393" s="277" t="s">
        <v>431</v>
      </c>
      <c r="F393" s="278" t="s">
        <v>432</v>
      </c>
      <c r="G393" s="279" t="s">
        <v>144</v>
      </c>
      <c r="H393" s="280">
        <v>1</v>
      </c>
      <c r="I393" s="281"/>
      <c r="J393" s="282">
        <f>ROUND(I393*H393,2)</f>
        <v>0</v>
      </c>
      <c r="K393" s="278" t="s">
        <v>129</v>
      </c>
      <c r="L393" s="283"/>
      <c r="M393" s="284" t="s">
        <v>1</v>
      </c>
      <c r="N393" s="285" t="s">
        <v>40</v>
      </c>
      <c r="O393" s="92"/>
      <c r="P393" s="224">
        <f>O393*H393</f>
        <v>0</v>
      </c>
      <c r="Q393" s="224">
        <v>0</v>
      </c>
      <c r="R393" s="224">
        <f>Q393*H393</f>
        <v>0</v>
      </c>
      <c r="S393" s="224">
        <v>0</v>
      </c>
      <c r="T393" s="225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26" t="s">
        <v>151</v>
      </c>
      <c r="AT393" s="226" t="s">
        <v>288</v>
      </c>
      <c r="AU393" s="226" t="s">
        <v>85</v>
      </c>
      <c r="AY393" s="18" t="s">
        <v>123</v>
      </c>
      <c r="BE393" s="227">
        <f>IF(N393="základní",J393,0)</f>
        <v>0</v>
      </c>
      <c r="BF393" s="227">
        <f>IF(N393="snížená",J393,0)</f>
        <v>0</v>
      </c>
      <c r="BG393" s="227">
        <f>IF(N393="zákl. přenesená",J393,0)</f>
        <v>0</v>
      </c>
      <c r="BH393" s="227">
        <f>IF(N393="sníž. přenesená",J393,0)</f>
        <v>0</v>
      </c>
      <c r="BI393" s="227">
        <f>IF(N393="nulová",J393,0)</f>
        <v>0</v>
      </c>
      <c r="BJ393" s="18" t="s">
        <v>83</v>
      </c>
      <c r="BK393" s="227">
        <f>ROUND(I393*H393,2)</f>
        <v>0</v>
      </c>
      <c r="BL393" s="18" t="s">
        <v>130</v>
      </c>
      <c r="BM393" s="226" t="s">
        <v>433</v>
      </c>
    </row>
    <row r="394" s="2" customFormat="1">
      <c r="A394" s="39"/>
      <c r="B394" s="40"/>
      <c r="C394" s="41"/>
      <c r="D394" s="228" t="s">
        <v>131</v>
      </c>
      <c r="E394" s="41"/>
      <c r="F394" s="229" t="s">
        <v>432</v>
      </c>
      <c r="G394" s="41"/>
      <c r="H394" s="41"/>
      <c r="I394" s="230"/>
      <c r="J394" s="41"/>
      <c r="K394" s="41"/>
      <c r="L394" s="45"/>
      <c r="M394" s="231"/>
      <c r="N394" s="232"/>
      <c r="O394" s="92"/>
      <c r="P394" s="92"/>
      <c r="Q394" s="92"/>
      <c r="R394" s="92"/>
      <c r="S394" s="92"/>
      <c r="T394" s="93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131</v>
      </c>
      <c r="AU394" s="18" t="s">
        <v>85</v>
      </c>
    </row>
    <row r="395" s="13" customFormat="1">
      <c r="A395" s="13"/>
      <c r="B395" s="233"/>
      <c r="C395" s="234"/>
      <c r="D395" s="228" t="s">
        <v>133</v>
      </c>
      <c r="E395" s="235" t="s">
        <v>1</v>
      </c>
      <c r="F395" s="236" t="s">
        <v>434</v>
      </c>
      <c r="G395" s="234"/>
      <c r="H395" s="235" t="s">
        <v>1</v>
      </c>
      <c r="I395" s="237"/>
      <c r="J395" s="234"/>
      <c r="K395" s="234"/>
      <c r="L395" s="238"/>
      <c r="M395" s="239"/>
      <c r="N395" s="240"/>
      <c r="O395" s="240"/>
      <c r="P395" s="240"/>
      <c r="Q395" s="240"/>
      <c r="R395" s="240"/>
      <c r="S395" s="240"/>
      <c r="T395" s="241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2" t="s">
        <v>133</v>
      </c>
      <c r="AU395" s="242" t="s">
        <v>85</v>
      </c>
      <c r="AV395" s="13" t="s">
        <v>83</v>
      </c>
      <c r="AW395" s="13" t="s">
        <v>32</v>
      </c>
      <c r="AX395" s="13" t="s">
        <v>75</v>
      </c>
      <c r="AY395" s="242" t="s">
        <v>123</v>
      </c>
    </row>
    <row r="396" s="14" customFormat="1">
      <c r="A396" s="14"/>
      <c r="B396" s="243"/>
      <c r="C396" s="244"/>
      <c r="D396" s="228" t="s">
        <v>133</v>
      </c>
      <c r="E396" s="245" t="s">
        <v>1</v>
      </c>
      <c r="F396" s="246" t="s">
        <v>83</v>
      </c>
      <c r="G396" s="244"/>
      <c r="H396" s="247">
        <v>1</v>
      </c>
      <c r="I396" s="248"/>
      <c r="J396" s="244"/>
      <c r="K396" s="244"/>
      <c r="L396" s="249"/>
      <c r="M396" s="250"/>
      <c r="N396" s="251"/>
      <c r="O396" s="251"/>
      <c r="P396" s="251"/>
      <c r="Q396" s="251"/>
      <c r="R396" s="251"/>
      <c r="S396" s="251"/>
      <c r="T396" s="252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3" t="s">
        <v>133</v>
      </c>
      <c r="AU396" s="253" t="s">
        <v>85</v>
      </c>
      <c r="AV396" s="14" t="s">
        <v>85</v>
      </c>
      <c r="AW396" s="14" t="s">
        <v>32</v>
      </c>
      <c r="AX396" s="14" t="s">
        <v>75</v>
      </c>
      <c r="AY396" s="253" t="s">
        <v>123</v>
      </c>
    </row>
    <row r="397" s="15" customFormat="1">
      <c r="A397" s="15"/>
      <c r="B397" s="254"/>
      <c r="C397" s="255"/>
      <c r="D397" s="228" t="s">
        <v>133</v>
      </c>
      <c r="E397" s="256" t="s">
        <v>1</v>
      </c>
      <c r="F397" s="257" t="s">
        <v>136</v>
      </c>
      <c r="G397" s="255"/>
      <c r="H397" s="258">
        <v>1</v>
      </c>
      <c r="I397" s="259"/>
      <c r="J397" s="255"/>
      <c r="K397" s="255"/>
      <c r="L397" s="260"/>
      <c r="M397" s="261"/>
      <c r="N397" s="262"/>
      <c r="O397" s="262"/>
      <c r="P397" s="262"/>
      <c r="Q397" s="262"/>
      <c r="R397" s="262"/>
      <c r="S397" s="262"/>
      <c r="T397" s="263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64" t="s">
        <v>133</v>
      </c>
      <c r="AU397" s="264" t="s">
        <v>85</v>
      </c>
      <c r="AV397" s="15" t="s">
        <v>130</v>
      </c>
      <c r="AW397" s="15" t="s">
        <v>32</v>
      </c>
      <c r="AX397" s="15" t="s">
        <v>83</v>
      </c>
      <c r="AY397" s="264" t="s">
        <v>123</v>
      </c>
    </row>
    <row r="398" s="2" customFormat="1" ht="16.5" customHeight="1">
      <c r="A398" s="39"/>
      <c r="B398" s="40"/>
      <c r="C398" s="215" t="s">
        <v>309</v>
      </c>
      <c r="D398" s="215" t="s">
        <v>125</v>
      </c>
      <c r="E398" s="216" t="s">
        <v>435</v>
      </c>
      <c r="F398" s="217" t="s">
        <v>436</v>
      </c>
      <c r="G398" s="218" t="s">
        <v>144</v>
      </c>
      <c r="H398" s="219">
        <v>1</v>
      </c>
      <c r="I398" s="220"/>
      <c r="J398" s="221">
        <f>ROUND(I398*H398,2)</f>
        <v>0</v>
      </c>
      <c r="K398" s="217" t="s">
        <v>129</v>
      </c>
      <c r="L398" s="45"/>
      <c r="M398" s="222" t="s">
        <v>1</v>
      </c>
      <c r="N398" s="223" t="s">
        <v>40</v>
      </c>
      <c r="O398" s="92"/>
      <c r="P398" s="224">
        <f>O398*H398</f>
        <v>0</v>
      </c>
      <c r="Q398" s="224">
        <v>0</v>
      </c>
      <c r="R398" s="224">
        <f>Q398*H398</f>
        <v>0</v>
      </c>
      <c r="S398" s="224">
        <v>0</v>
      </c>
      <c r="T398" s="225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26" t="s">
        <v>130</v>
      </c>
      <c r="AT398" s="226" t="s">
        <v>125</v>
      </c>
      <c r="AU398" s="226" t="s">
        <v>85</v>
      </c>
      <c r="AY398" s="18" t="s">
        <v>123</v>
      </c>
      <c r="BE398" s="227">
        <f>IF(N398="základní",J398,0)</f>
        <v>0</v>
      </c>
      <c r="BF398" s="227">
        <f>IF(N398="snížená",J398,0)</f>
        <v>0</v>
      </c>
      <c r="BG398" s="227">
        <f>IF(N398="zákl. přenesená",J398,0)</f>
        <v>0</v>
      </c>
      <c r="BH398" s="227">
        <f>IF(N398="sníž. přenesená",J398,0)</f>
        <v>0</v>
      </c>
      <c r="BI398" s="227">
        <f>IF(N398="nulová",J398,0)</f>
        <v>0</v>
      </c>
      <c r="BJ398" s="18" t="s">
        <v>83</v>
      </c>
      <c r="BK398" s="227">
        <f>ROUND(I398*H398,2)</f>
        <v>0</v>
      </c>
      <c r="BL398" s="18" t="s">
        <v>130</v>
      </c>
      <c r="BM398" s="226" t="s">
        <v>437</v>
      </c>
    </row>
    <row r="399" s="2" customFormat="1">
      <c r="A399" s="39"/>
      <c r="B399" s="40"/>
      <c r="C399" s="41"/>
      <c r="D399" s="228" t="s">
        <v>131</v>
      </c>
      <c r="E399" s="41"/>
      <c r="F399" s="229" t="s">
        <v>438</v>
      </c>
      <c r="G399" s="41"/>
      <c r="H399" s="41"/>
      <c r="I399" s="230"/>
      <c r="J399" s="41"/>
      <c r="K399" s="41"/>
      <c r="L399" s="45"/>
      <c r="M399" s="231"/>
      <c r="N399" s="232"/>
      <c r="O399" s="92"/>
      <c r="P399" s="92"/>
      <c r="Q399" s="92"/>
      <c r="R399" s="92"/>
      <c r="S399" s="92"/>
      <c r="T399" s="93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131</v>
      </c>
      <c r="AU399" s="18" t="s">
        <v>85</v>
      </c>
    </row>
    <row r="400" s="13" customFormat="1">
      <c r="A400" s="13"/>
      <c r="B400" s="233"/>
      <c r="C400" s="234"/>
      <c r="D400" s="228" t="s">
        <v>133</v>
      </c>
      <c r="E400" s="235" t="s">
        <v>1</v>
      </c>
      <c r="F400" s="236" t="s">
        <v>439</v>
      </c>
      <c r="G400" s="234"/>
      <c r="H400" s="235" t="s">
        <v>1</v>
      </c>
      <c r="I400" s="237"/>
      <c r="J400" s="234"/>
      <c r="K400" s="234"/>
      <c r="L400" s="238"/>
      <c r="M400" s="239"/>
      <c r="N400" s="240"/>
      <c r="O400" s="240"/>
      <c r="P400" s="240"/>
      <c r="Q400" s="240"/>
      <c r="R400" s="240"/>
      <c r="S400" s="240"/>
      <c r="T400" s="241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2" t="s">
        <v>133</v>
      </c>
      <c r="AU400" s="242" t="s">
        <v>85</v>
      </c>
      <c r="AV400" s="13" t="s">
        <v>83</v>
      </c>
      <c r="AW400" s="13" t="s">
        <v>32</v>
      </c>
      <c r="AX400" s="13" t="s">
        <v>75</v>
      </c>
      <c r="AY400" s="242" t="s">
        <v>123</v>
      </c>
    </row>
    <row r="401" s="14" customFormat="1">
      <c r="A401" s="14"/>
      <c r="B401" s="243"/>
      <c r="C401" s="244"/>
      <c r="D401" s="228" t="s">
        <v>133</v>
      </c>
      <c r="E401" s="245" t="s">
        <v>1</v>
      </c>
      <c r="F401" s="246" t="s">
        <v>83</v>
      </c>
      <c r="G401" s="244"/>
      <c r="H401" s="247">
        <v>1</v>
      </c>
      <c r="I401" s="248"/>
      <c r="J401" s="244"/>
      <c r="K401" s="244"/>
      <c r="L401" s="249"/>
      <c r="M401" s="250"/>
      <c r="N401" s="251"/>
      <c r="O401" s="251"/>
      <c r="P401" s="251"/>
      <c r="Q401" s="251"/>
      <c r="R401" s="251"/>
      <c r="S401" s="251"/>
      <c r="T401" s="252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3" t="s">
        <v>133</v>
      </c>
      <c r="AU401" s="253" t="s">
        <v>85</v>
      </c>
      <c r="AV401" s="14" t="s">
        <v>85</v>
      </c>
      <c r="AW401" s="14" t="s">
        <v>32</v>
      </c>
      <c r="AX401" s="14" t="s">
        <v>75</v>
      </c>
      <c r="AY401" s="253" t="s">
        <v>123</v>
      </c>
    </row>
    <row r="402" s="15" customFormat="1">
      <c r="A402" s="15"/>
      <c r="B402" s="254"/>
      <c r="C402" s="255"/>
      <c r="D402" s="228" t="s">
        <v>133</v>
      </c>
      <c r="E402" s="256" t="s">
        <v>1</v>
      </c>
      <c r="F402" s="257" t="s">
        <v>136</v>
      </c>
      <c r="G402" s="255"/>
      <c r="H402" s="258">
        <v>1</v>
      </c>
      <c r="I402" s="259"/>
      <c r="J402" s="255"/>
      <c r="K402" s="255"/>
      <c r="L402" s="260"/>
      <c r="M402" s="261"/>
      <c r="N402" s="262"/>
      <c r="O402" s="262"/>
      <c r="P402" s="262"/>
      <c r="Q402" s="262"/>
      <c r="R402" s="262"/>
      <c r="S402" s="262"/>
      <c r="T402" s="263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64" t="s">
        <v>133</v>
      </c>
      <c r="AU402" s="264" t="s">
        <v>85</v>
      </c>
      <c r="AV402" s="15" t="s">
        <v>130</v>
      </c>
      <c r="AW402" s="15" t="s">
        <v>32</v>
      </c>
      <c r="AX402" s="15" t="s">
        <v>83</v>
      </c>
      <c r="AY402" s="264" t="s">
        <v>123</v>
      </c>
    </row>
    <row r="403" s="2" customFormat="1" ht="16.5" customHeight="1">
      <c r="A403" s="39"/>
      <c r="B403" s="40"/>
      <c r="C403" s="276" t="s">
        <v>440</v>
      </c>
      <c r="D403" s="276" t="s">
        <v>288</v>
      </c>
      <c r="E403" s="277" t="s">
        <v>441</v>
      </c>
      <c r="F403" s="278" t="s">
        <v>442</v>
      </c>
      <c r="G403" s="279" t="s">
        <v>144</v>
      </c>
      <c r="H403" s="280">
        <v>1.0149999999999999</v>
      </c>
      <c r="I403" s="281"/>
      <c r="J403" s="282">
        <f>ROUND(I403*H403,2)</f>
        <v>0</v>
      </c>
      <c r="K403" s="278" t="s">
        <v>129</v>
      </c>
      <c r="L403" s="283"/>
      <c r="M403" s="284" t="s">
        <v>1</v>
      </c>
      <c r="N403" s="285" t="s">
        <v>40</v>
      </c>
      <c r="O403" s="92"/>
      <c r="P403" s="224">
        <f>O403*H403</f>
        <v>0</v>
      </c>
      <c r="Q403" s="224">
        <v>0</v>
      </c>
      <c r="R403" s="224">
        <f>Q403*H403</f>
        <v>0</v>
      </c>
      <c r="S403" s="224">
        <v>0</v>
      </c>
      <c r="T403" s="225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26" t="s">
        <v>151</v>
      </c>
      <c r="AT403" s="226" t="s">
        <v>288</v>
      </c>
      <c r="AU403" s="226" t="s">
        <v>85</v>
      </c>
      <c r="AY403" s="18" t="s">
        <v>123</v>
      </c>
      <c r="BE403" s="227">
        <f>IF(N403="základní",J403,0)</f>
        <v>0</v>
      </c>
      <c r="BF403" s="227">
        <f>IF(N403="snížená",J403,0)</f>
        <v>0</v>
      </c>
      <c r="BG403" s="227">
        <f>IF(N403="zákl. přenesená",J403,0)</f>
        <v>0</v>
      </c>
      <c r="BH403" s="227">
        <f>IF(N403="sníž. přenesená",J403,0)</f>
        <v>0</v>
      </c>
      <c r="BI403" s="227">
        <f>IF(N403="nulová",J403,0)</f>
        <v>0</v>
      </c>
      <c r="BJ403" s="18" t="s">
        <v>83</v>
      </c>
      <c r="BK403" s="227">
        <f>ROUND(I403*H403,2)</f>
        <v>0</v>
      </c>
      <c r="BL403" s="18" t="s">
        <v>130</v>
      </c>
      <c r="BM403" s="226" t="s">
        <v>443</v>
      </c>
    </row>
    <row r="404" s="2" customFormat="1">
      <c r="A404" s="39"/>
      <c r="B404" s="40"/>
      <c r="C404" s="41"/>
      <c r="D404" s="228" t="s">
        <v>131</v>
      </c>
      <c r="E404" s="41"/>
      <c r="F404" s="229" t="s">
        <v>442</v>
      </c>
      <c r="G404" s="41"/>
      <c r="H404" s="41"/>
      <c r="I404" s="230"/>
      <c r="J404" s="41"/>
      <c r="K404" s="41"/>
      <c r="L404" s="45"/>
      <c r="M404" s="231"/>
      <c r="N404" s="232"/>
      <c r="O404" s="92"/>
      <c r="P404" s="92"/>
      <c r="Q404" s="92"/>
      <c r="R404" s="92"/>
      <c r="S404" s="92"/>
      <c r="T404" s="93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131</v>
      </c>
      <c r="AU404" s="18" t="s">
        <v>85</v>
      </c>
    </row>
    <row r="405" s="14" customFormat="1">
      <c r="A405" s="14"/>
      <c r="B405" s="243"/>
      <c r="C405" s="244"/>
      <c r="D405" s="228" t="s">
        <v>133</v>
      </c>
      <c r="E405" s="245" t="s">
        <v>1</v>
      </c>
      <c r="F405" s="246" t="s">
        <v>444</v>
      </c>
      <c r="G405" s="244"/>
      <c r="H405" s="247">
        <v>1.0149999999999999</v>
      </c>
      <c r="I405" s="248"/>
      <c r="J405" s="244"/>
      <c r="K405" s="244"/>
      <c r="L405" s="249"/>
      <c r="M405" s="250"/>
      <c r="N405" s="251"/>
      <c r="O405" s="251"/>
      <c r="P405" s="251"/>
      <c r="Q405" s="251"/>
      <c r="R405" s="251"/>
      <c r="S405" s="251"/>
      <c r="T405" s="252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3" t="s">
        <v>133</v>
      </c>
      <c r="AU405" s="253" t="s">
        <v>85</v>
      </c>
      <c r="AV405" s="14" t="s">
        <v>85</v>
      </c>
      <c r="AW405" s="14" t="s">
        <v>32</v>
      </c>
      <c r="AX405" s="14" t="s">
        <v>75</v>
      </c>
      <c r="AY405" s="253" t="s">
        <v>123</v>
      </c>
    </row>
    <row r="406" s="15" customFormat="1">
      <c r="A406" s="15"/>
      <c r="B406" s="254"/>
      <c r="C406" s="255"/>
      <c r="D406" s="228" t="s">
        <v>133</v>
      </c>
      <c r="E406" s="256" t="s">
        <v>1</v>
      </c>
      <c r="F406" s="257" t="s">
        <v>136</v>
      </c>
      <c r="G406" s="255"/>
      <c r="H406" s="258">
        <v>1.0149999999999999</v>
      </c>
      <c r="I406" s="259"/>
      <c r="J406" s="255"/>
      <c r="K406" s="255"/>
      <c r="L406" s="260"/>
      <c r="M406" s="261"/>
      <c r="N406" s="262"/>
      <c r="O406" s="262"/>
      <c r="P406" s="262"/>
      <c r="Q406" s="262"/>
      <c r="R406" s="262"/>
      <c r="S406" s="262"/>
      <c r="T406" s="263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64" t="s">
        <v>133</v>
      </c>
      <c r="AU406" s="264" t="s">
        <v>85</v>
      </c>
      <c r="AV406" s="15" t="s">
        <v>130</v>
      </c>
      <c r="AW406" s="15" t="s">
        <v>32</v>
      </c>
      <c r="AX406" s="15" t="s">
        <v>83</v>
      </c>
      <c r="AY406" s="264" t="s">
        <v>123</v>
      </c>
    </row>
    <row r="407" s="2" customFormat="1" ht="16.5" customHeight="1">
      <c r="A407" s="39"/>
      <c r="B407" s="40"/>
      <c r="C407" s="215" t="s">
        <v>313</v>
      </c>
      <c r="D407" s="215" t="s">
        <v>125</v>
      </c>
      <c r="E407" s="216" t="s">
        <v>445</v>
      </c>
      <c r="F407" s="217" t="s">
        <v>446</v>
      </c>
      <c r="G407" s="218" t="s">
        <v>144</v>
      </c>
      <c r="H407" s="219">
        <v>24</v>
      </c>
      <c r="I407" s="220"/>
      <c r="J407" s="221">
        <f>ROUND(I407*H407,2)</f>
        <v>0</v>
      </c>
      <c r="K407" s="217" t="s">
        <v>129</v>
      </c>
      <c r="L407" s="45"/>
      <c r="M407" s="222" t="s">
        <v>1</v>
      </c>
      <c r="N407" s="223" t="s">
        <v>40</v>
      </c>
      <c r="O407" s="92"/>
      <c r="P407" s="224">
        <f>O407*H407</f>
        <v>0</v>
      </c>
      <c r="Q407" s="224">
        <v>0</v>
      </c>
      <c r="R407" s="224">
        <f>Q407*H407</f>
        <v>0</v>
      </c>
      <c r="S407" s="224">
        <v>0</v>
      </c>
      <c r="T407" s="225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26" t="s">
        <v>130</v>
      </c>
      <c r="AT407" s="226" t="s">
        <v>125</v>
      </c>
      <c r="AU407" s="226" t="s">
        <v>85</v>
      </c>
      <c r="AY407" s="18" t="s">
        <v>123</v>
      </c>
      <c r="BE407" s="227">
        <f>IF(N407="základní",J407,0)</f>
        <v>0</v>
      </c>
      <c r="BF407" s="227">
        <f>IF(N407="snížená",J407,0)</f>
        <v>0</v>
      </c>
      <c r="BG407" s="227">
        <f>IF(N407="zákl. přenesená",J407,0)</f>
        <v>0</v>
      </c>
      <c r="BH407" s="227">
        <f>IF(N407="sníž. přenesená",J407,0)</f>
        <v>0</v>
      </c>
      <c r="BI407" s="227">
        <f>IF(N407="nulová",J407,0)</f>
        <v>0</v>
      </c>
      <c r="BJ407" s="18" t="s">
        <v>83</v>
      </c>
      <c r="BK407" s="227">
        <f>ROUND(I407*H407,2)</f>
        <v>0</v>
      </c>
      <c r="BL407" s="18" t="s">
        <v>130</v>
      </c>
      <c r="BM407" s="226" t="s">
        <v>447</v>
      </c>
    </row>
    <row r="408" s="2" customFormat="1">
      <c r="A408" s="39"/>
      <c r="B408" s="40"/>
      <c r="C408" s="41"/>
      <c r="D408" s="228" t="s">
        <v>131</v>
      </c>
      <c r="E408" s="41"/>
      <c r="F408" s="229" t="s">
        <v>448</v>
      </c>
      <c r="G408" s="41"/>
      <c r="H408" s="41"/>
      <c r="I408" s="230"/>
      <c r="J408" s="41"/>
      <c r="K408" s="41"/>
      <c r="L408" s="45"/>
      <c r="M408" s="231"/>
      <c r="N408" s="232"/>
      <c r="O408" s="92"/>
      <c r="P408" s="92"/>
      <c r="Q408" s="92"/>
      <c r="R408" s="92"/>
      <c r="S408" s="92"/>
      <c r="T408" s="93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131</v>
      </c>
      <c r="AU408" s="18" t="s">
        <v>85</v>
      </c>
    </row>
    <row r="409" s="13" customFormat="1">
      <c r="A409" s="13"/>
      <c r="B409" s="233"/>
      <c r="C409" s="234"/>
      <c r="D409" s="228" t="s">
        <v>133</v>
      </c>
      <c r="E409" s="235" t="s">
        <v>1</v>
      </c>
      <c r="F409" s="236" t="s">
        <v>449</v>
      </c>
      <c r="G409" s="234"/>
      <c r="H409" s="235" t="s">
        <v>1</v>
      </c>
      <c r="I409" s="237"/>
      <c r="J409" s="234"/>
      <c r="K409" s="234"/>
      <c r="L409" s="238"/>
      <c r="M409" s="239"/>
      <c r="N409" s="240"/>
      <c r="O409" s="240"/>
      <c r="P409" s="240"/>
      <c r="Q409" s="240"/>
      <c r="R409" s="240"/>
      <c r="S409" s="240"/>
      <c r="T409" s="241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2" t="s">
        <v>133</v>
      </c>
      <c r="AU409" s="242" t="s">
        <v>85</v>
      </c>
      <c r="AV409" s="13" t="s">
        <v>83</v>
      </c>
      <c r="AW409" s="13" t="s">
        <v>32</v>
      </c>
      <c r="AX409" s="13" t="s">
        <v>75</v>
      </c>
      <c r="AY409" s="242" t="s">
        <v>123</v>
      </c>
    </row>
    <row r="410" s="14" customFormat="1">
      <c r="A410" s="14"/>
      <c r="B410" s="243"/>
      <c r="C410" s="244"/>
      <c r="D410" s="228" t="s">
        <v>133</v>
      </c>
      <c r="E410" s="245" t="s">
        <v>1</v>
      </c>
      <c r="F410" s="246" t="s">
        <v>450</v>
      </c>
      <c r="G410" s="244"/>
      <c r="H410" s="247">
        <v>9</v>
      </c>
      <c r="I410" s="248"/>
      <c r="J410" s="244"/>
      <c r="K410" s="244"/>
      <c r="L410" s="249"/>
      <c r="M410" s="250"/>
      <c r="N410" s="251"/>
      <c r="O410" s="251"/>
      <c r="P410" s="251"/>
      <c r="Q410" s="251"/>
      <c r="R410" s="251"/>
      <c r="S410" s="251"/>
      <c r="T410" s="252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3" t="s">
        <v>133</v>
      </c>
      <c r="AU410" s="253" t="s">
        <v>85</v>
      </c>
      <c r="AV410" s="14" t="s">
        <v>85</v>
      </c>
      <c r="AW410" s="14" t="s">
        <v>32</v>
      </c>
      <c r="AX410" s="14" t="s">
        <v>75</v>
      </c>
      <c r="AY410" s="253" t="s">
        <v>123</v>
      </c>
    </row>
    <row r="411" s="13" customFormat="1">
      <c r="A411" s="13"/>
      <c r="B411" s="233"/>
      <c r="C411" s="234"/>
      <c r="D411" s="228" t="s">
        <v>133</v>
      </c>
      <c r="E411" s="235" t="s">
        <v>1</v>
      </c>
      <c r="F411" s="236" t="s">
        <v>451</v>
      </c>
      <c r="G411" s="234"/>
      <c r="H411" s="235" t="s">
        <v>1</v>
      </c>
      <c r="I411" s="237"/>
      <c r="J411" s="234"/>
      <c r="K411" s="234"/>
      <c r="L411" s="238"/>
      <c r="M411" s="239"/>
      <c r="N411" s="240"/>
      <c r="O411" s="240"/>
      <c r="P411" s="240"/>
      <c r="Q411" s="240"/>
      <c r="R411" s="240"/>
      <c r="S411" s="240"/>
      <c r="T411" s="241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2" t="s">
        <v>133</v>
      </c>
      <c r="AU411" s="242" t="s">
        <v>85</v>
      </c>
      <c r="AV411" s="13" t="s">
        <v>83</v>
      </c>
      <c r="AW411" s="13" t="s">
        <v>32</v>
      </c>
      <c r="AX411" s="13" t="s">
        <v>75</v>
      </c>
      <c r="AY411" s="242" t="s">
        <v>123</v>
      </c>
    </row>
    <row r="412" s="14" customFormat="1">
      <c r="A412" s="14"/>
      <c r="B412" s="243"/>
      <c r="C412" s="244"/>
      <c r="D412" s="228" t="s">
        <v>133</v>
      </c>
      <c r="E412" s="245" t="s">
        <v>1</v>
      </c>
      <c r="F412" s="246" t="s">
        <v>452</v>
      </c>
      <c r="G412" s="244"/>
      <c r="H412" s="247">
        <v>15</v>
      </c>
      <c r="I412" s="248"/>
      <c r="J412" s="244"/>
      <c r="K412" s="244"/>
      <c r="L412" s="249"/>
      <c r="M412" s="250"/>
      <c r="N412" s="251"/>
      <c r="O412" s="251"/>
      <c r="P412" s="251"/>
      <c r="Q412" s="251"/>
      <c r="R412" s="251"/>
      <c r="S412" s="251"/>
      <c r="T412" s="252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3" t="s">
        <v>133</v>
      </c>
      <c r="AU412" s="253" t="s">
        <v>85</v>
      </c>
      <c r="AV412" s="14" t="s">
        <v>85</v>
      </c>
      <c r="AW412" s="14" t="s">
        <v>32</v>
      </c>
      <c r="AX412" s="14" t="s">
        <v>75</v>
      </c>
      <c r="AY412" s="253" t="s">
        <v>123</v>
      </c>
    </row>
    <row r="413" s="15" customFormat="1">
      <c r="A413" s="15"/>
      <c r="B413" s="254"/>
      <c r="C413" s="255"/>
      <c r="D413" s="228" t="s">
        <v>133</v>
      </c>
      <c r="E413" s="256" t="s">
        <v>1</v>
      </c>
      <c r="F413" s="257" t="s">
        <v>136</v>
      </c>
      <c r="G413" s="255"/>
      <c r="H413" s="258">
        <v>24</v>
      </c>
      <c r="I413" s="259"/>
      <c r="J413" s="255"/>
      <c r="K413" s="255"/>
      <c r="L413" s="260"/>
      <c r="M413" s="261"/>
      <c r="N413" s="262"/>
      <c r="O413" s="262"/>
      <c r="P413" s="262"/>
      <c r="Q413" s="262"/>
      <c r="R413" s="262"/>
      <c r="S413" s="262"/>
      <c r="T413" s="263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64" t="s">
        <v>133</v>
      </c>
      <c r="AU413" s="264" t="s">
        <v>85</v>
      </c>
      <c r="AV413" s="15" t="s">
        <v>130</v>
      </c>
      <c r="AW413" s="15" t="s">
        <v>32</v>
      </c>
      <c r="AX413" s="15" t="s">
        <v>83</v>
      </c>
      <c r="AY413" s="264" t="s">
        <v>123</v>
      </c>
    </row>
    <row r="414" s="2" customFormat="1" ht="16.5" customHeight="1">
      <c r="A414" s="39"/>
      <c r="B414" s="40"/>
      <c r="C414" s="276" t="s">
        <v>453</v>
      </c>
      <c r="D414" s="276" t="s">
        <v>288</v>
      </c>
      <c r="E414" s="277" t="s">
        <v>454</v>
      </c>
      <c r="F414" s="278" t="s">
        <v>455</v>
      </c>
      <c r="G414" s="279" t="s">
        <v>144</v>
      </c>
      <c r="H414" s="280">
        <v>24.359999999999999</v>
      </c>
      <c r="I414" s="281"/>
      <c r="J414" s="282">
        <f>ROUND(I414*H414,2)</f>
        <v>0</v>
      </c>
      <c r="K414" s="278" t="s">
        <v>129</v>
      </c>
      <c r="L414" s="283"/>
      <c r="M414" s="284" t="s">
        <v>1</v>
      </c>
      <c r="N414" s="285" t="s">
        <v>40</v>
      </c>
      <c r="O414" s="92"/>
      <c r="P414" s="224">
        <f>O414*H414</f>
        <v>0</v>
      </c>
      <c r="Q414" s="224">
        <v>0</v>
      </c>
      <c r="R414" s="224">
        <f>Q414*H414</f>
        <v>0</v>
      </c>
      <c r="S414" s="224">
        <v>0</v>
      </c>
      <c r="T414" s="225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26" t="s">
        <v>151</v>
      </c>
      <c r="AT414" s="226" t="s">
        <v>288</v>
      </c>
      <c r="AU414" s="226" t="s">
        <v>85</v>
      </c>
      <c r="AY414" s="18" t="s">
        <v>123</v>
      </c>
      <c r="BE414" s="227">
        <f>IF(N414="základní",J414,0)</f>
        <v>0</v>
      </c>
      <c r="BF414" s="227">
        <f>IF(N414="snížená",J414,0)</f>
        <v>0</v>
      </c>
      <c r="BG414" s="227">
        <f>IF(N414="zákl. přenesená",J414,0)</f>
        <v>0</v>
      </c>
      <c r="BH414" s="227">
        <f>IF(N414="sníž. přenesená",J414,0)</f>
        <v>0</v>
      </c>
      <c r="BI414" s="227">
        <f>IF(N414="nulová",J414,0)</f>
        <v>0</v>
      </c>
      <c r="BJ414" s="18" t="s">
        <v>83</v>
      </c>
      <c r="BK414" s="227">
        <f>ROUND(I414*H414,2)</f>
        <v>0</v>
      </c>
      <c r="BL414" s="18" t="s">
        <v>130</v>
      </c>
      <c r="BM414" s="226" t="s">
        <v>456</v>
      </c>
    </row>
    <row r="415" s="2" customFormat="1">
      <c r="A415" s="39"/>
      <c r="B415" s="40"/>
      <c r="C415" s="41"/>
      <c r="D415" s="228" t="s">
        <v>131</v>
      </c>
      <c r="E415" s="41"/>
      <c r="F415" s="229" t="s">
        <v>455</v>
      </c>
      <c r="G415" s="41"/>
      <c r="H415" s="41"/>
      <c r="I415" s="230"/>
      <c r="J415" s="41"/>
      <c r="K415" s="41"/>
      <c r="L415" s="45"/>
      <c r="M415" s="231"/>
      <c r="N415" s="232"/>
      <c r="O415" s="92"/>
      <c r="P415" s="92"/>
      <c r="Q415" s="92"/>
      <c r="R415" s="92"/>
      <c r="S415" s="92"/>
      <c r="T415" s="93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131</v>
      </c>
      <c r="AU415" s="18" t="s">
        <v>85</v>
      </c>
    </row>
    <row r="416" s="14" customFormat="1">
      <c r="A416" s="14"/>
      <c r="B416" s="243"/>
      <c r="C416" s="244"/>
      <c r="D416" s="228" t="s">
        <v>133</v>
      </c>
      <c r="E416" s="245" t="s">
        <v>1</v>
      </c>
      <c r="F416" s="246" t="s">
        <v>457</v>
      </c>
      <c r="G416" s="244"/>
      <c r="H416" s="247">
        <v>24.359999999999999</v>
      </c>
      <c r="I416" s="248"/>
      <c r="J416" s="244"/>
      <c r="K416" s="244"/>
      <c r="L416" s="249"/>
      <c r="M416" s="250"/>
      <c r="N416" s="251"/>
      <c r="O416" s="251"/>
      <c r="P416" s="251"/>
      <c r="Q416" s="251"/>
      <c r="R416" s="251"/>
      <c r="S416" s="251"/>
      <c r="T416" s="252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3" t="s">
        <v>133</v>
      </c>
      <c r="AU416" s="253" t="s">
        <v>85</v>
      </c>
      <c r="AV416" s="14" t="s">
        <v>85</v>
      </c>
      <c r="AW416" s="14" t="s">
        <v>32</v>
      </c>
      <c r="AX416" s="14" t="s">
        <v>75</v>
      </c>
      <c r="AY416" s="253" t="s">
        <v>123</v>
      </c>
    </row>
    <row r="417" s="15" customFormat="1">
      <c r="A417" s="15"/>
      <c r="B417" s="254"/>
      <c r="C417" s="255"/>
      <c r="D417" s="228" t="s">
        <v>133</v>
      </c>
      <c r="E417" s="256" t="s">
        <v>1</v>
      </c>
      <c r="F417" s="257" t="s">
        <v>136</v>
      </c>
      <c r="G417" s="255"/>
      <c r="H417" s="258">
        <v>24.359999999999999</v>
      </c>
      <c r="I417" s="259"/>
      <c r="J417" s="255"/>
      <c r="K417" s="255"/>
      <c r="L417" s="260"/>
      <c r="M417" s="261"/>
      <c r="N417" s="262"/>
      <c r="O417" s="262"/>
      <c r="P417" s="262"/>
      <c r="Q417" s="262"/>
      <c r="R417" s="262"/>
      <c r="S417" s="262"/>
      <c r="T417" s="263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64" t="s">
        <v>133</v>
      </c>
      <c r="AU417" s="264" t="s">
        <v>85</v>
      </c>
      <c r="AV417" s="15" t="s">
        <v>130</v>
      </c>
      <c r="AW417" s="15" t="s">
        <v>32</v>
      </c>
      <c r="AX417" s="15" t="s">
        <v>83</v>
      </c>
      <c r="AY417" s="264" t="s">
        <v>123</v>
      </c>
    </row>
    <row r="418" s="2" customFormat="1" ht="16.5" customHeight="1">
      <c r="A418" s="39"/>
      <c r="B418" s="40"/>
      <c r="C418" s="215" t="s">
        <v>323</v>
      </c>
      <c r="D418" s="215" t="s">
        <v>125</v>
      </c>
      <c r="E418" s="216" t="s">
        <v>458</v>
      </c>
      <c r="F418" s="217" t="s">
        <v>459</v>
      </c>
      <c r="G418" s="218" t="s">
        <v>144</v>
      </c>
      <c r="H418" s="219">
        <v>6.9000000000000004</v>
      </c>
      <c r="I418" s="220"/>
      <c r="J418" s="221">
        <f>ROUND(I418*H418,2)</f>
        <v>0</v>
      </c>
      <c r="K418" s="217" t="s">
        <v>129</v>
      </c>
      <c r="L418" s="45"/>
      <c r="M418" s="222" t="s">
        <v>1</v>
      </c>
      <c r="N418" s="223" t="s">
        <v>40</v>
      </c>
      <c r="O418" s="92"/>
      <c r="P418" s="224">
        <f>O418*H418</f>
        <v>0</v>
      </c>
      <c r="Q418" s="224">
        <v>0</v>
      </c>
      <c r="R418" s="224">
        <f>Q418*H418</f>
        <v>0</v>
      </c>
      <c r="S418" s="224">
        <v>0</v>
      </c>
      <c r="T418" s="225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26" t="s">
        <v>130</v>
      </c>
      <c r="AT418" s="226" t="s">
        <v>125</v>
      </c>
      <c r="AU418" s="226" t="s">
        <v>85</v>
      </c>
      <c r="AY418" s="18" t="s">
        <v>123</v>
      </c>
      <c r="BE418" s="227">
        <f>IF(N418="základní",J418,0)</f>
        <v>0</v>
      </c>
      <c r="BF418" s="227">
        <f>IF(N418="snížená",J418,0)</f>
        <v>0</v>
      </c>
      <c r="BG418" s="227">
        <f>IF(N418="zákl. přenesená",J418,0)</f>
        <v>0</v>
      </c>
      <c r="BH418" s="227">
        <f>IF(N418="sníž. přenesená",J418,0)</f>
        <v>0</v>
      </c>
      <c r="BI418" s="227">
        <f>IF(N418="nulová",J418,0)</f>
        <v>0</v>
      </c>
      <c r="BJ418" s="18" t="s">
        <v>83</v>
      </c>
      <c r="BK418" s="227">
        <f>ROUND(I418*H418,2)</f>
        <v>0</v>
      </c>
      <c r="BL418" s="18" t="s">
        <v>130</v>
      </c>
      <c r="BM418" s="226" t="s">
        <v>460</v>
      </c>
    </row>
    <row r="419" s="2" customFormat="1">
      <c r="A419" s="39"/>
      <c r="B419" s="40"/>
      <c r="C419" s="41"/>
      <c r="D419" s="228" t="s">
        <v>131</v>
      </c>
      <c r="E419" s="41"/>
      <c r="F419" s="229" t="s">
        <v>461</v>
      </c>
      <c r="G419" s="41"/>
      <c r="H419" s="41"/>
      <c r="I419" s="230"/>
      <c r="J419" s="41"/>
      <c r="K419" s="41"/>
      <c r="L419" s="45"/>
      <c r="M419" s="231"/>
      <c r="N419" s="232"/>
      <c r="O419" s="92"/>
      <c r="P419" s="92"/>
      <c r="Q419" s="92"/>
      <c r="R419" s="92"/>
      <c r="S419" s="92"/>
      <c r="T419" s="93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131</v>
      </c>
      <c r="AU419" s="18" t="s">
        <v>85</v>
      </c>
    </row>
    <row r="420" s="13" customFormat="1">
      <c r="A420" s="13"/>
      <c r="B420" s="233"/>
      <c r="C420" s="234"/>
      <c r="D420" s="228" t="s">
        <v>133</v>
      </c>
      <c r="E420" s="235" t="s">
        <v>1</v>
      </c>
      <c r="F420" s="236" t="s">
        <v>298</v>
      </c>
      <c r="G420" s="234"/>
      <c r="H420" s="235" t="s">
        <v>1</v>
      </c>
      <c r="I420" s="237"/>
      <c r="J420" s="234"/>
      <c r="K420" s="234"/>
      <c r="L420" s="238"/>
      <c r="M420" s="239"/>
      <c r="N420" s="240"/>
      <c r="O420" s="240"/>
      <c r="P420" s="240"/>
      <c r="Q420" s="240"/>
      <c r="R420" s="240"/>
      <c r="S420" s="240"/>
      <c r="T420" s="241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2" t="s">
        <v>133</v>
      </c>
      <c r="AU420" s="242" t="s">
        <v>85</v>
      </c>
      <c r="AV420" s="13" t="s">
        <v>83</v>
      </c>
      <c r="AW420" s="13" t="s">
        <v>32</v>
      </c>
      <c r="AX420" s="13" t="s">
        <v>75</v>
      </c>
      <c r="AY420" s="242" t="s">
        <v>123</v>
      </c>
    </row>
    <row r="421" s="14" customFormat="1">
      <c r="A421" s="14"/>
      <c r="B421" s="243"/>
      <c r="C421" s="244"/>
      <c r="D421" s="228" t="s">
        <v>133</v>
      </c>
      <c r="E421" s="245" t="s">
        <v>1</v>
      </c>
      <c r="F421" s="246" t="s">
        <v>462</v>
      </c>
      <c r="G421" s="244"/>
      <c r="H421" s="247">
        <v>2.5</v>
      </c>
      <c r="I421" s="248"/>
      <c r="J421" s="244"/>
      <c r="K421" s="244"/>
      <c r="L421" s="249"/>
      <c r="M421" s="250"/>
      <c r="N421" s="251"/>
      <c r="O421" s="251"/>
      <c r="P421" s="251"/>
      <c r="Q421" s="251"/>
      <c r="R421" s="251"/>
      <c r="S421" s="251"/>
      <c r="T421" s="252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3" t="s">
        <v>133</v>
      </c>
      <c r="AU421" s="253" t="s">
        <v>85</v>
      </c>
      <c r="AV421" s="14" t="s">
        <v>85</v>
      </c>
      <c r="AW421" s="14" t="s">
        <v>32</v>
      </c>
      <c r="AX421" s="14" t="s">
        <v>75</v>
      </c>
      <c r="AY421" s="253" t="s">
        <v>123</v>
      </c>
    </row>
    <row r="422" s="13" customFormat="1">
      <c r="A422" s="13"/>
      <c r="B422" s="233"/>
      <c r="C422" s="234"/>
      <c r="D422" s="228" t="s">
        <v>133</v>
      </c>
      <c r="E422" s="235" t="s">
        <v>1</v>
      </c>
      <c r="F422" s="236" t="s">
        <v>147</v>
      </c>
      <c r="G422" s="234"/>
      <c r="H422" s="235" t="s">
        <v>1</v>
      </c>
      <c r="I422" s="237"/>
      <c r="J422" s="234"/>
      <c r="K422" s="234"/>
      <c r="L422" s="238"/>
      <c r="M422" s="239"/>
      <c r="N422" s="240"/>
      <c r="O422" s="240"/>
      <c r="P422" s="240"/>
      <c r="Q422" s="240"/>
      <c r="R422" s="240"/>
      <c r="S422" s="240"/>
      <c r="T422" s="241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2" t="s">
        <v>133</v>
      </c>
      <c r="AU422" s="242" t="s">
        <v>85</v>
      </c>
      <c r="AV422" s="13" t="s">
        <v>83</v>
      </c>
      <c r="AW422" s="13" t="s">
        <v>32</v>
      </c>
      <c r="AX422" s="13" t="s">
        <v>75</v>
      </c>
      <c r="AY422" s="242" t="s">
        <v>123</v>
      </c>
    </row>
    <row r="423" s="14" customFormat="1">
      <c r="A423" s="14"/>
      <c r="B423" s="243"/>
      <c r="C423" s="244"/>
      <c r="D423" s="228" t="s">
        <v>133</v>
      </c>
      <c r="E423" s="245" t="s">
        <v>1</v>
      </c>
      <c r="F423" s="246" t="s">
        <v>463</v>
      </c>
      <c r="G423" s="244"/>
      <c r="H423" s="247">
        <v>4.4000000000000004</v>
      </c>
      <c r="I423" s="248"/>
      <c r="J423" s="244"/>
      <c r="K423" s="244"/>
      <c r="L423" s="249"/>
      <c r="M423" s="250"/>
      <c r="N423" s="251"/>
      <c r="O423" s="251"/>
      <c r="P423" s="251"/>
      <c r="Q423" s="251"/>
      <c r="R423" s="251"/>
      <c r="S423" s="251"/>
      <c r="T423" s="252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3" t="s">
        <v>133</v>
      </c>
      <c r="AU423" s="253" t="s">
        <v>85</v>
      </c>
      <c r="AV423" s="14" t="s">
        <v>85</v>
      </c>
      <c r="AW423" s="14" t="s">
        <v>32</v>
      </c>
      <c r="AX423" s="14" t="s">
        <v>75</v>
      </c>
      <c r="AY423" s="253" t="s">
        <v>123</v>
      </c>
    </row>
    <row r="424" s="15" customFormat="1">
      <c r="A424" s="15"/>
      <c r="B424" s="254"/>
      <c r="C424" s="255"/>
      <c r="D424" s="228" t="s">
        <v>133</v>
      </c>
      <c r="E424" s="256" t="s">
        <v>1</v>
      </c>
      <c r="F424" s="257" t="s">
        <v>136</v>
      </c>
      <c r="G424" s="255"/>
      <c r="H424" s="258">
        <v>6.9000000000000004</v>
      </c>
      <c r="I424" s="259"/>
      <c r="J424" s="255"/>
      <c r="K424" s="255"/>
      <c r="L424" s="260"/>
      <c r="M424" s="261"/>
      <c r="N424" s="262"/>
      <c r="O424" s="262"/>
      <c r="P424" s="262"/>
      <c r="Q424" s="262"/>
      <c r="R424" s="262"/>
      <c r="S424" s="262"/>
      <c r="T424" s="263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64" t="s">
        <v>133</v>
      </c>
      <c r="AU424" s="264" t="s">
        <v>85</v>
      </c>
      <c r="AV424" s="15" t="s">
        <v>130</v>
      </c>
      <c r="AW424" s="15" t="s">
        <v>32</v>
      </c>
      <c r="AX424" s="15" t="s">
        <v>83</v>
      </c>
      <c r="AY424" s="264" t="s">
        <v>123</v>
      </c>
    </row>
    <row r="425" s="2" customFormat="1" ht="16.5" customHeight="1">
      <c r="A425" s="39"/>
      <c r="B425" s="40"/>
      <c r="C425" s="276" t="s">
        <v>464</v>
      </c>
      <c r="D425" s="276" t="s">
        <v>288</v>
      </c>
      <c r="E425" s="277" t="s">
        <v>465</v>
      </c>
      <c r="F425" s="278" t="s">
        <v>466</v>
      </c>
      <c r="G425" s="279" t="s">
        <v>144</v>
      </c>
      <c r="H425" s="280">
        <v>7.0039999999999996</v>
      </c>
      <c r="I425" s="281"/>
      <c r="J425" s="282">
        <f>ROUND(I425*H425,2)</f>
        <v>0</v>
      </c>
      <c r="K425" s="278" t="s">
        <v>129</v>
      </c>
      <c r="L425" s="283"/>
      <c r="M425" s="284" t="s">
        <v>1</v>
      </c>
      <c r="N425" s="285" t="s">
        <v>40</v>
      </c>
      <c r="O425" s="92"/>
      <c r="P425" s="224">
        <f>O425*H425</f>
        <v>0</v>
      </c>
      <c r="Q425" s="224">
        <v>0</v>
      </c>
      <c r="R425" s="224">
        <f>Q425*H425</f>
        <v>0</v>
      </c>
      <c r="S425" s="224">
        <v>0</v>
      </c>
      <c r="T425" s="225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26" t="s">
        <v>151</v>
      </c>
      <c r="AT425" s="226" t="s">
        <v>288</v>
      </c>
      <c r="AU425" s="226" t="s">
        <v>85</v>
      </c>
      <c r="AY425" s="18" t="s">
        <v>123</v>
      </c>
      <c r="BE425" s="227">
        <f>IF(N425="základní",J425,0)</f>
        <v>0</v>
      </c>
      <c r="BF425" s="227">
        <f>IF(N425="snížená",J425,0)</f>
        <v>0</v>
      </c>
      <c r="BG425" s="227">
        <f>IF(N425="zákl. přenesená",J425,0)</f>
        <v>0</v>
      </c>
      <c r="BH425" s="227">
        <f>IF(N425="sníž. přenesená",J425,0)</f>
        <v>0</v>
      </c>
      <c r="BI425" s="227">
        <f>IF(N425="nulová",J425,0)</f>
        <v>0</v>
      </c>
      <c r="BJ425" s="18" t="s">
        <v>83</v>
      </c>
      <c r="BK425" s="227">
        <f>ROUND(I425*H425,2)</f>
        <v>0</v>
      </c>
      <c r="BL425" s="18" t="s">
        <v>130</v>
      </c>
      <c r="BM425" s="226" t="s">
        <v>467</v>
      </c>
    </row>
    <row r="426" s="2" customFormat="1">
      <c r="A426" s="39"/>
      <c r="B426" s="40"/>
      <c r="C426" s="41"/>
      <c r="D426" s="228" t="s">
        <v>131</v>
      </c>
      <c r="E426" s="41"/>
      <c r="F426" s="229" t="s">
        <v>466</v>
      </c>
      <c r="G426" s="41"/>
      <c r="H426" s="41"/>
      <c r="I426" s="230"/>
      <c r="J426" s="41"/>
      <c r="K426" s="41"/>
      <c r="L426" s="45"/>
      <c r="M426" s="231"/>
      <c r="N426" s="232"/>
      <c r="O426" s="92"/>
      <c r="P426" s="92"/>
      <c r="Q426" s="92"/>
      <c r="R426" s="92"/>
      <c r="S426" s="92"/>
      <c r="T426" s="93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131</v>
      </c>
      <c r="AU426" s="18" t="s">
        <v>85</v>
      </c>
    </row>
    <row r="427" s="14" customFormat="1">
      <c r="A427" s="14"/>
      <c r="B427" s="243"/>
      <c r="C427" s="244"/>
      <c r="D427" s="228" t="s">
        <v>133</v>
      </c>
      <c r="E427" s="245" t="s">
        <v>1</v>
      </c>
      <c r="F427" s="246" t="s">
        <v>468</v>
      </c>
      <c r="G427" s="244"/>
      <c r="H427" s="247">
        <v>7.0039999999999996</v>
      </c>
      <c r="I427" s="248"/>
      <c r="J427" s="244"/>
      <c r="K427" s="244"/>
      <c r="L427" s="249"/>
      <c r="M427" s="250"/>
      <c r="N427" s="251"/>
      <c r="O427" s="251"/>
      <c r="P427" s="251"/>
      <c r="Q427" s="251"/>
      <c r="R427" s="251"/>
      <c r="S427" s="251"/>
      <c r="T427" s="252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3" t="s">
        <v>133</v>
      </c>
      <c r="AU427" s="253" t="s">
        <v>85</v>
      </c>
      <c r="AV427" s="14" t="s">
        <v>85</v>
      </c>
      <c r="AW427" s="14" t="s">
        <v>32</v>
      </c>
      <c r="AX427" s="14" t="s">
        <v>75</v>
      </c>
      <c r="AY427" s="253" t="s">
        <v>123</v>
      </c>
    </row>
    <row r="428" s="15" customFormat="1">
      <c r="A428" s="15"/>
      <c r="B428" s="254"/>
      <c r="C428" s="255"/>
      <c r="D428" s="228" t="s">
        <v>133</v>
      </c>
      <c r="E428" s="256" t="s">
        <v>1</v>
      </c>
      <c r="F428" s="257" t="s">
        <v>136</v>
      </c>
      <c r="G428" s="255"/>
      <c r="H428" s="258">
        <v>7.0039999999999996</v>
      </c>
      <c r="I428" s="259"/>
      <c r="J428" s="255"/>
      <c r="K428" s="255"/>
      <c r="L428" s="260"/>
      <c r="M428" s="261"/>
      <c r="N428" s="262"/>
      <c r="O428" s="262"/>
      <c r="P428" s="262"/>
      <c r="Q428" s="262"/>
      <c r="R428" s="262"/>
      <c r="S428" s="262"/>
      <c r="T428" s="263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64" t="s">
        <v>133</v>
      </c>
      <c r="AU428" s="264" t="s">
        <v>85</v>
      </c>
      <c r="AV428" s="15" t="s">
        <v>130</v>
      </c>
      <c r="AW428" s="15" t="s">
        <v>32</v>
      </c>
      <c r="AX428" s="15" t="s">
        <v>83</v>
      </c>
      <c r="AY428" s="264" t="s">
        <v>123</v>
      </c>
    </row>
    <row r="429" s="2" customFormat="1" ht="21.75" customHeight="1">
      <c r="A429" s="39"/>
      <c r="B429" s="40"/>
      <c r="C429" s="215" t="s">
        <v>332</v>
      </c>
      <c r="D429" s="215" t="s">
        <v>125</v>
      </c>
      <c r="E429" s="216" t="s">
        <v>469</v>
      </c>
      <c r="F429" s="217" t="s">
        <v>470</v>
      </c>
      <c r="G429" s="218" t="s">
        <v>386</v>
      </c>
      <c r="H429" s="219">
        <v>7</v>
      </c>
      <c r="I429" s="220"/>
      <c r="J429" s="221">
        <f>ROUND(I429*H429,2)</f>
        <v>0</v>
      </c>
      <c r="K429" s="217" t="s">
        <v>129</v>
      </c>
      <c r="L429" s="45"/>
      <c r="M429" s="222" t="s">
        <v>1</v>
      </c>
      <c r="N429" s="223" t="s">
        <v>40</v>
      </c>
      <c r="O429" s="92"/>
      <c r="P429" s="224">
        <f>O429*H429</f>
        <v>0</v>
      </c>
      <c r="Q429" s="224">
        <v>0</v>
      </c>
      <c r="R429" s="224">
        <f>Q429*H429</f>
        <v>0</v>
      </c>
      <c r="S429" s="224">
        <v>0</v>
      </c>
      <c r="T429" s="225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26" t="s">
        <v>130</v>
      </c>
      <c r="AT429" s="226" t="s">
        <v>125</v>
      </c>
      <c r="AU429" s="226" t="s">
        <v>85</v>
      </c>
      <c r="AY429" s="18" t="s">
        <v>123</v>
      </c>
      <c r="BE429" s="227">
        <f>IF(N429="základní",J429,0)</f>
        <v>0</v>
      </c>
      <c r="BF429" s="227">
        <f>IF(N429="snížená",J429,0)</f>
        <v>0</v>
      </c>
      <c r="BG429" s="227">
        <f>IF(N429="zákl. přenesená",J429,0)</f>
        <v>0</v>
      </c>
      <c r="BH429" s="227">
        <f>IF(N429="sníž. přenesená",J429,0)</f>
        <v>0</v>
      </c>
      <c r="BI429" s="227">
        <f>IF(N429="nulová",J429,0)</f>
        <v>0</v>
      </c>
      <c r="BJ429" s="18" t="s">
        <v>83</v>
      </c>
      <c r="BK429" s="227">
        <f>ROUND(I429*H429,2)</f>
        <v>0</v>
      </c>
      <c r="BL429" s="18" t="s">
        <v>130</v>
      </c>
      <c r="BM429" s="226" t="s">
        <v>471</v>
      </c>
    </row>
    <row r="430" s="2" customFormat="1">
      <c r="A430" s="39"/>
      <c r="B430" s="40"/>
      <c r="C430" s="41"/>
      <c r="D430" s="228" t="s">
        <v>131</v>
      </c>
      <c r="E430" s="41"/>
      <c r="F430" s="229" t="s">
        <v>472</v>
      </c>
      <c r="G430" s="41"/>
      <c r="H430" s="41"/>
      <c r="I430" s="230"/>
      <c r="J430" s="41"/>
      <c r="K430" s="41"/>
      <c r="L430" s="45"/>
      <c r="M430" s="231"/>
      <c r="N430" s="232"/>
      <c r="O430" s="92"/>
      <c r="P430" s="92"/>
      <c r="Q430" s="92"/>
      <c r="R430" s="92"/>
      <c r="S430" s="92"/>
      <c r="T430" s="93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131</v>
      </c>
      <c r="AU430" s="18" t="s">
        <v>85</v>
      </c>
    </row>
    <row r="431" s="2" customFormat="1" ht="16.5" customHeight="1">
      <c r="A431" s="39"/>
      <c r="B431" s="40"/>
      <c r="C431" s="276" t="s">
        <v>473</v>
      </c>
      <c r="D431" s="276" t="s">
        <v>288</v>
      </c>
      <c r="E431" s="277" t="s">
        <v>474</v>
      </c>
      <c r="F431" s="278" t="s">
        <v>475</v>
      </c>
      <c r="G431" s="279" t="s">
        <v>386</v>
      </c>
      <c r="H431" s="280">
        <v>2</v>
      </c>
      <c r="I431" s="281"/>
      <c r="J431" s="282">
        <f>ROUND(I431*H431,2)</f>
        <v>0</v>
      </c>
      <c r="K431" s="278" t="s">
        <v>129</v>
      </c>
      <c r="L431" s="283"/>
      <c r="M431" s="284" t="s">
        <v>1</v>
      </c>
      <c r="N431" s="285" t="s">
        <v>40</v>
      </c>
      <c r="O431" s="92"/>
      <c r="P431" s="224">
        <f>O431*H431</f>
        <v>0</v>
      </c>
      <c r="Q431" s="224">
        <v>0</v>
      </c>
      <c r="R431" s="224">
        <f>Q431*H431</f>
        <v>0</v>
      </c>
      <c r="S431" s="224">
        <v>0</v>
      </c>
      <c r="T431" s="225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26" t="s">
        <v>151</v>
      </c>
      <c r="AT431" s="226" t="s">
        <v>288</v>
      </c>
      <c r="AU431" s="226" t="s">
        <v>85</v>
      </c>
      <c r="AY431" s="18" t="s">
        <v>123</v>
      </c>
      <c r="BE431" s="227">
        <f>IF(N431="základní",J431,0)</f>
        <v>0</v>
      </c>
      <c r="BF431" s="227">
        <f>IF(N431="snížená",J431,0)</f>
        <v>0</v>
      </c>
      <c r="BG431" s="227">
        <f>IF(N431="zákl. přenesená",J431,0)</f>
        <v>0</v>
      </c>
      <c r="BH431" s="227">
        <f>IF(N431="sníž. přenesená",J431,0)</f>
        <v>0</v>
      </c>
      <c r="BI431" s="227">
        <f>IF(N431="nulová",J431,0)</f>
        <v>0</v>
      </c>
      <c r="BJ431" s="18" t="s">
        <v>83</v>
      </c>
      <c r="BK431" s="227">
        <f>ROUND(I431*H431,2)</f>
        <v>0</v>
      </c>
      <c r="BL431" s="18" t="s">
        <v>130</v>
      </c>
      <c r="BM431" s="226" t="s">
        <v>476</v>
      </c>
    </row>
    <row r="432" s="2" customFormat="1">
      <c r="A432" s="39"/>
      <c r="B432" s="40"/>
      <c r="C432" s="41"/>
      <c r="D432" s="228" t="s">
        <v>131</v>
      </c>
      <c r="E432" s="41"/>
      <c r="F432" s="229" t="s">
        <v>475</v>
      </c>
      <c r="G432" s="41"/>
      <c r="H432" s="41"/>
      <c r="I432" s="230"/>
      <c r="J432" s="41"/>
      <c r="K432" s="41"/>
      <c r="L432" s="45"/>
      <c r="M432" s="231"/>
      <c r="N432" s="232"/>
      <c r="O432" s="92"/>
      <c r="P432" s="92"/>
      <c r="Q432" s="92"/>
      <c r="R432" s="92"/>
      <c r="S432" s="92"/>
      <c r="T432" s="93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131</v>
      </c>
      <c r="AU432" s="18" t="s">
        <v>85</v>
      </c>
    </row>
    <row r="433" s="2" customFormat="1" ht="16.5" customHeight="1">
      <c r="A433" s="39"/>
      <c r="B433" s="40"/>
      <c r="C433" s="276" t="s">
        <v>339</v>
      </c>
      <c r="D433" s="276" t="s">
        <v>288</v>
      </c>
      <c r="E433" s="277" t="s">
        <v>477</v>
      </c>
      <c r="F433" s="278" t="s">
        <v>478</v>
      </c>
      <c r="G433" s="279" t="s">
        <v>386</v>
      </c>
      <c r="H433" s="280">
        <v>5</v>
      </c>
      <c r="I433" s="281"/>
      <c r="J433" s="282">
        <f>ROUND(I433*H433,2)</f>
        <v>0</v>
      </c>
      <c r="K433" s="278" t="s">
        <v>129</v>
      </c>
      <c r="L433" s="283"/>
      <c r="M433" s="284" t="s">
        <v>1</v>
      </c>
      <c r="N433" s="285" t="s">
        <v>40</v>
      </c>
      <c r="O433" s="92"/>
      <c r="P433" s="224">
        <f>O433*H433</f>
        <v>0</v>
      </c>
      <c r="Q433" s="224">
        <v>0</v>
      </c>
      <c r="R433" s="224">
        <f>Q433*H433</f>
        <v>0</v>
      </c>
      <c r="S433" s="224">
        <v>0</v>
      </c>
      <c r="T433" s="225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26" t="s">
        <v>151</v>
      </c>
      <c r="AT433" s="226" t="s">
        <v>288</v>
      </c>
      <c r="AU433" s="226" t="s">
        <v>85</v>
      </c>
      <c r="AY433" s="18" t="s">
        <v>123</v>
      </c>
      <c r="BE433" s="227">
        <f>IF(N433="základní",J433,0)</f>
        <v>0</v>
      </c>
      <c r="BF433" s="227">
        <f>IF(N433="snížená",J433,0)</f>
        <v>0</v>
      </c>
      <c r="BG433" s="227">
        <f>IF(N433="zákl. přenesená",J433,0)</f>
        <v>0</v>
      </c>
      <c r="BH433" s="227">
        <f>IF(N433="sníž. přenesená",J433,0)</f>
        <v>0</v>
      </c>
      <c r="BI433" s="227">
        <f>IF(N433="nulová",J433,0)</f>
        <v>0</v>
      </c>
      <c r="BJ433" s="18" t="s">
        <v>83</v>
      </c>
      <c r="BK433" s="227">
        <f>ROUND(I433*H433,2)</f>
        <v>0</v>
      </c>
      <c r="BL433" s="18" t="s">
        <v>130</v>
      </c>
      <c r="BM433" s="226" t="s">
        <v>479</v>
      </c>
    </row>
    <row r="434" s="2" customFormat="1">
      <c r="A434" s="39"/>
      <c r="B434" s="40"/>
      <c r="C434" s="41"/>
      <c r="D434" s="228" t="s">
        <v>131</v>
      </c>
      <c r="E434" s="41"/>
      <c r="F434" s="229" t="s">
        <v>478</v>
      </c>
      <c r="G434" s="41"/>
      <c r="H434" s="41"/>
      <c r="I434" s="230"/>
      <c r="J434" s="41"/>
      <c r="K434" s="41"/>
      <c r="L434" s="45"/>
      <c r="M434" s="231"/>
      <c r="N434" s="232"/>
      <c r="O434" s="92"/>
      <c r="P434" s="92"/>
      <c r="Q434" s="92"/>
      <c r="R434" s="92"/>
      <c r="S434" s="92"/>
      <c r="T434" s="93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131</v>
      </c>
      <c r="AU434" s="18" t="s">
        <v>85</v>
      </c>
    </row>
    <row r="435" s="2" customFormat="1" ht="21.75" customHeight="1">
      <c r="A435" s="39"/>
      <c r="B435" s="40"/>
      <c r="C435" s="215" t="s">
        <v>480</v>
      </c>
      <c r="D435" s="215" t="s">
        <v>125</v>
      </c>
      <c r="E435" s="216" t="s">
        <v>481</v>
      </c>
      <c r="F435" s="217" t="s">
        <v>482</v>
      </c>
      <c r="G435" s="218" t="s">
        <v>386</v>
      </c>
      <c r="H435" s="219">
        <v>1</v>
      </c>
      <c r="I435" s="220"/>
      <c r="J435" s="221">
        <f>ROUND(I435*H435,2)</f>
        <v>0</v>
      </c>
      <c r="K435" s="217" t="s">
        <v>129</v>
      </c>
      <c r="L435" s="45"/>
      <c r="M435" s="222" t="s">
        <v>1</v>
      </c>
      <c r="N435" s="223" t="s">
        <v>40</v>
      </c>
      <c r="O435" s="92"/>
      <c r="P435" s="224">
        <f>O435*H435</f>
        <v>0</v>
      </c>
      <c r="Q435" s="224">
        <v>0</v>
      </c>
      <c r="R435" s="224">
        <f>Q435*H435</f>
        <v>0</v>
      </c>
      <c r="S435" s="224">
        <v>0</v>
      </c>
      <c r="T435" s="225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26" t="s">
        <v>130</v>
      </c>
      <c r="AT435" s="226" t="s">
        <v>125</v>
      </c>
      <c r="AU435" s="226" t="s">
        <v>85</v>
      </c>
      <c r="AY435" s="18" t="s">
        <v>123</v>
      </c>
      <c r="BE435" s="227">
        <f>IF(N435="základní",J435,0)</f>
        <v>0</v>
      </c>
      <c r="BF435" s="227">
        <f>IF(N435="snížená",J435,0)</f>
        <v>0</v>
      </c>
      <c r="BG435" s="227">
        <f>IF(N435="zákl. přenesená",J435,0)</f>
        <v>0</v>
      </c>
      <c r="BH435" s="227">
        <f>IF(N435="sníž. přenesená",J435,0)</f>
        <v>0</v>
      </c>
      <c r="BI435" s="227">
        <f>IF(N435="nulová",J435,0)</f>
        <v>0</v>
      </c>
      <c r="BJ435" s="18" t="s">
        <v>83</v>
      </c>
      <c r="BK435" s="227">
        <f>ROUND(I435*H435,2)</f>
        <v>0</v>
      </c>
      <c r="BL435" s="18" t="s">
        <v>130</v>
      </c>
      <c r="BM435" s="226" t="s">
        <v>483</v>
      </c>
    </row>
    <row r="436" s="2" customFormat="1">
      <c r="A436" s="39"/>
      <c r="B436" s="40"/>
      <c r="C436" s="41"/>
      <c r="D436" s="228" t="s">
        <v>131</v>
      </c>
      <c r="E436" s="41"/>
      <c r="F436" s="229" t="s">
        <v>484</v>
      </c>
      <c r="G436" s="41"/>
      <c r="H436" s="41"/>
      <c r="I436" s="230"/>
      <c r="J436" s="41"/>
      <c r="K436" s="41"/>
      <c r="L436" s="45"/>
      <c r="M436" s="231"/>
      <c r="N436" s="232"/>
      <c r="O436" s="92"/>
      <c r="P436" s="92"/>
      <c r="Q436" s="92"/>
      <c r="R436" s="92"/>
      <c r="S436" s="92"/>
      <c r="T436" s="93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131</v>
      </c>
      <c r="AU436" s="18" t="s">
        <v>85</v>
      </c>
    </row>
    <row r="437" s="2" customFormat="1" ht="16.5" customHeight="1">
      <c r="A437" s="39"/>
      <c r="B437" s="40"/>
      <c r="C437" s="276" t="s">
        <v>344</v>
      </c>
      <c r="D437" s="276" t="s">
        <v>288</v>
      </c>
      <c r="E437" s="277" t="s">
        <v>485</v>
      </c>
      <c r="F437" s="278" t="s">
        <v>486</v>
      </c>
      <c r="G437" s="279" t="s">
        <v>386</v>
      </c>
      <c r="H437" s="280">
        <v>1</v>
      </c>
      <c r="I437" s="281"/>
      <c r="J437" s="282">
        <f>ROUND(I437*H437,2)</f>
        <v>0</v>
      </c>
      <c r="K437" s="278" t="s">
        <v>129</v>
      </c>
      <c r="L437" s="283"/>
      <c r="M437" s="284" t="s">
        <v>1</v>
      </c>
      <c r="N437" s="285" t="s">
        <v>40</v>
      </c>
      <c r="O437" s="92"/>
      <c r="P437" s="224">
        <f>O437*H437</f>
        <v>0</v>
      </c>
      <c r="Q437" s="224">
        <v>0</v>
      </c>
      <c r="R437" s="224">
        <f>Q437*H437</f>
        <v>0</v>
      </c>
      <c r="S437" s="224">
        <v>0</v>
      </c>
      <c r="T437" s="225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26" t="s">
        <v>151</v>
      </c>
      <c r="AT437" s="226" t="s">
        <v>288</v>
      </c>
      <c r="AU437" s="226" t="s">
        <v>85</v>
      </c>
      <c r="AY437" s="18" t="s">
        <v>123</v>
      </c>
      <c r="BE437" s="227">
        <f>IF(N437="základní",J437,0)</f>
        <v>0</v>
      </c>
      <c r="BF437" s="227">
        <f>IF(N437="snížená",J437,0)</f>
        <v>0</v>
      </c>
      <c r="BG437" s="227">
        <f>IF(N437="zákl. přenesená",J437,0)</f>
        <v>0</v>
      </c>
      <c r="BH437" s="227">
        <f>IF(N437="sníž. přenesená",J437,0)</f>
        <v>0</v>
      </c>
      <c r="BI437" s="227">
        <f>IF(N437="nulová",J437,0)</f>
        <v>0</v>
      </c>
      <c r="BJ437" s="18" t="s">
        <v>83</v>
      </c>
      <c r="BK437" s="227">
        <f>ROUND(I437*H437,2)</f>
        <v>0</v>
      </c>
      <c r="BL437" s="18" t="s">
        <v>130</v>
      </c>
      <c r="BM437" s="226" t="s">
        <v>487</v>
      </c>
    </row>
    <row r="438" s="2" customFormat="1">
      <c r="A438" s="39"/>
      <c r="B438" s="40"/>
      <c r="C438" s="41"/>
      <c r="D438" s="228" t="s">
        <v>131</v>
      </c>
      <c r="E438" s="41"/>
      <c r="F438" s="229" t="s">
        <v>486</v>
      </c>
      <c r="G438" s="41"/>
      <c r="H438" s="41"/>
      <c r="I438" s="230"/>
      <c r="J438" s="41"/>
      <c r="K438" s="41"/>
      <c r="L438" s="45"/>
      <c r="M438" s="231"/>
      <c r="N438" s="232"/>
      <c r="O438" s="92"/>
      <c r="P438" s="92"/>
      <c r="Q438" s="92"/>
      <c r="R438" s="92"/>
      <c r="S438" s="92"/>
      <c r="T438" s="93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131</v>
      </c>
      <c r="AU438" s="18" t="s">
        <v>85</v>
      </c>
    </row>
    <row r="439" s="2" customFormat="1" ht="21.75" customHeight="1">
      <c r="A439" s="39"/>
      <c r="B439" s="40"/>
      <c r="C439" s="215" t="s">
        <v>488</v>
      </c>
      <c r="D439" s="215" t="s">
        <v>125</v>
      </c>
      <c r="E439" s="216" t="s">
        <v>489</v>
      </c>
      <c r="F439" s="217" t="s">
        <v>490</v>
      </c>
      <c r="G439" s="218" t="s">
        <v>386</v>
      </c>
      <c r="H439" s="219">
        <v>1</v>
      </c>
      <c r="I439" s="220"/>
      <c r="J439" s="221">
        <f>ROUND(I439*H439,2)</f>
        <v>0</v>
      </c>
      <c r="K439" s="217" t="s">
        <v>129</v>
      </c>
      <c r="L439" s="45"/>
      <c r="M439" s="222" t="s">
        <v>1</v>
      </c>
      <c r="N439" s="223" t="s">
        <v>40</v>
      </c>
      <c r="O439" s="92"/>
      <c r="P439" s="224">
        <f>O439*H439</f>
        <v>0</v>
      </c>
      <c r="Q439" s="224">
        <v>0</v>
      </c>
      <c r="R439" s="224">
        <f>Q439*H439</f>
        <v>0</v>
      </c>
      <c r="S439" s="224">
        <v>0</v>
      </c>
      <c r="T439" s="225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26" t="s">
        <v>130</v>
      </c>
      <c r="AT439" s="226" t="s">
        <v>125</v>
      </c>
      <c r="AU439" s="226" t="s">
        <v>85</v>
      </c>
      <c r="AY439" s="18" t="s">
        <v>123</v>
      </c>
      <c r="BE439" s="227">
        <f>IF(N439="základní",J439,0)</f>
        <v>0</v>
      </c>
      <c r="BF439" s="227">
        <f>IF(N439="snížená",J439,0)</f>
        <v>0</v>
      </c>
      <c r="BG439" s="227">
        <f>IF(N439="zákl. přenesená",J439,0)</f>
        <v>0</v>
      </c>
      <c r="BH439" s="227">
        <f>IF(N439="sníž. přenesená",J439,0)</f>
        <v>0</v>
      </c>
      <c r="BI439" s="227">
        <f>IF(N439="nulová",J439,0)</f>
        <v>0</v>
      </c>
      <c r="BJ439" s="18" t="s">
        <v>83</v>
      </c>
      <c r="BK439" s="227">
        <f>ROUND(I439*H439,2)</f>
        <v>0</v>
      </c>
      <c r="BL439" s="18" t="s">
        <v>130</v>
      </c>
      <c r="BM439" s="226" t="s">
        <v>491</v>
      </c>
    </row>
    <row r="440" s="2" customFormat="1">
      <c r="A440" s="39"/>
      <c r="B440" s="40"/>
      <c r="C440" s="41"/>
      <c r="D440" s="228" t="s">
        <v>131</v>
      </c>
      <c r="E440" s="41"/>
      <c r="F440" s="229" t="s">
        <v>492</v>
      </c>
      <c r="G440" s="41"/>
      <c r="H440" s="41"/>
      <c r="I440" s="230"/>
      <c r="J440" s="41"/>
      <c r="K440" s="41"/>
      <c r="L440" s="45"/>
      <c r="M440" s="231"/>
      <c r="N440" s="232"/>
      <c r="O440" s="92"/>
      <c r="P440" s="92"/>
      <c r="Q440" s="92"/>
      <c r="R440" s="92"/>
      <c r="S440" s="92"/>
      <c r="T440" s="93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131</v>
      </c>
      <c r="AU440" s="18" t="s">
        <v>85</v>
      </c>
    </row>
    <row r="441" s="2" customFormat="1" ht="16.5" customHeight="1">
      <c r="A441" s="39"/>
      <c r="B441" s="40"/>
      <c r="C441" s="276" t="s">
        <v>349</v>
      </c>
      <c r="D441" s="276" t="s">
        <v>288</v>
      </c>
      <c r="E441" s="277" t="s">
        <v>493</v>
      </c>
      <c r="F441" s="278" t="s">
        <v>494</v>
      </c>
      <c r="G441" s="279" t="s">
        <v>386</v>
      </c>
      <c r="H441" s="280">
        <v>1</v>
      </c>
      <c r="I441" s="281"/>
      <c r="J441" s="282">
        <f>ROUND(I441*H441,2)</f>
        <v>0</v>
      </c>
      <c r="K441" s="278" t="s">
        <v>129</v>
      </c>
      <c r="L441" s="283"/>
      <c r="M441" s="284" t="s">
        <v>1</v>
      </c>
      <c r="N441" s="285" t="s">
        <v>40</v>
      </c>
      <c r="O441" s="92"/>
      <c r="P441" s="224">
        <f>O441*H441</f>
        <v>0</v>
      </c>
      <c r="Q441" s="224">
        <v>0</v>
      </c>
      <c r="R441" s="224">
        <f>Q441*H441</f>
        <v>0</v>
      </c>
      <c r="S441" s="224">
        <v>0</v>
      </c>
      <c r="T441" s="225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26" t="s">
        <v>151</v>
      </c>
      <c r="AT441" s="226" t="s">
        <v>288</v>
      </c>
      <c r="AU441" s="226" t="s">
        <v>85</v>
      </c>
      <c r="AY441" s="18" t="s">
        <v>123</v>
      </c>
      <c r="BE441" s="227">
        <f>IF(N441="základní",J441,0)</f>
        <v>0</v>
      </c>
      <c r="BF441" s="227">
        <f>IF(N441="snížená",J441,0)</f>
        <v>0</v>
      </c>
      <c r="BG441" s="227">
        <f>IF(N441="zákl. přenesená",J441,0)</f>
        <v>0</v>
      </c>
      <c r="BH441" s="227">
        <f>IF(N441="sníž. přenesená",J441,0)</f>
        <v>0</v>
      </c>
      <c r="BI441" s="227">
        <f>IF(N441="nulová",J441,0)</f>
        <v>0</v>
      </c>
      <c r="BJ441" s="18" t="s">
        <v>83</v>
      </c>
      <c r="BK441" s="227">
        <f>ROUND(I441*H441,2)</f>
        <v>0</v>
      </c>
      <c r="BL441" s="18" t="s">
        <v>130</v>
      </c>
      <c r="BM441" s="226" t="s">
        <v>495</v>
      </c>
    </row>
    <row r="442" s="2" customFormat="1">
      <c r="A442" s="39"/>
      <c r="B442" s="40"/>
      <c r="C442" s="41"/>
      <c r="D442" s="228" t="s">
        <v>131</v>
      </c>
      <c r="E442" s="41"/>
      <c r="F442" s="229" t="s">
        <v>494</v>
      </c>
      <c r="G442" s="41"/>
      <c r="H442" s="41"/>
      <c r="I442" s="230"/>
      <c r="J442" s="41"/>
      <c r="K442" s="41"/>
      <c r="L442" s="45"/>
      <c r="M442" s="231"/>
      <c r="N442" s="232"/>
      <c r="O442" s="92"/>
      <c r="P442" s="92"/>
      <c r="Q442" s="92"/>
      <c r="R442" s="92"/>
      <c r="S442" s="92"/>
      <c r="T442" s="93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131</v>
      </c>
      <c r="AU442" s="18" t="s">
        <v>85</v>
      </c>
    </row>
    <row r="443" s="2" customFormat="1" ht="21.75" customHeight="1">
      <c r="A443" s="39"/>
      <c r="B443" s="40"/>
      <c r="C443" s="215" t="s">
        <v>496</v>
      </c>
      <c r="D443" s="215" t="s">
        <v>125</v>
      </c>
      <c r="E443" s="216" t="s">
        <v>497</v>
      </c>
      <c r="F443" s="217" t="s">
        <v>498</v>
      </c>
      <c r="G443" s="218" t="s">
        <v>386</v>
      </c>
      <c r="H443" s="219">
        <v>1</v>
      </c>
      <c r="I443" s="220"/>
      <c r="J443" s="221">
        <f>ROUND(I443*H443,2)</f>
        <v>0</v>
      </c>
      <c r="K443" s="217" t="s">
        <v>129</v>
      </c>
      <c r="L443" s="45"/>
      <c r="M443" s="222" t="s">
        <v>1</v>
      </c>
      <c r="N443" s="223" t="s">
        <v>40</v>
      </c>
      <c r="O443" s="92"/>
      <c r="P443" s="224">
        <f>O443*H443</f>
        <v>0</v>
      </c>
      <c r="Q443" s="224">
        <v>0</v>
      </c>
      <c r="R443" s="224">
        <f>Q443*H443</f>
        <v>0</v>
      </c>
      <c r="S443" s="224">
        <v>0</v>
      </c>
      <c r="T443" s="225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26" t="s">
        <v>130</v>
      </c>
      <c r="AT443" s="226" t="s">
        <v>125</v>
      </c>
      <c r="AU443" s="226" t="s">
        <v>85</v>
      </c>
      <c r="AY443" s="18" t="s">
        <v>123</v>
      </c>
      <c r="BE443" s="227">
        <f>IF(N443="základní",J443,0)</f>
        <v>0</v>
      </c>
      <c r="BF443" s="227">
        <f>IF(N443="snížená",J443,0)</f>
        <v>0</v>
      </c>
      <c r="BG443" s="227">
        <f>IF(N443="zákl. přenesená",J443,0)</f>
        <v>0</v>
      </c>
      <c r="BH443" s="227">
        <f>IF(N443="sníž. přenesená",J443,0)</f>
        <v>0</v>
      </c>
      <c r="BI443" s="227">
        <f>IF(N443="nulová",J443,0)</f>
        <v>0</v>
      </c>
      <c r="BJ443" s="18" t="s">
        <v>83</v>
      </c>
      <c r="BK443" s="227">
        <f>ROUND(I443*H443,2)</f>
        <v>0</v>
      </c>
      <c r="BL443" s="18" t="s">
        <v>130</v>
      </c>
      <c r="BM443" s="226" t="s">
        <v>499</v>
      </c>
    </row>
    <row r="444" s="2" customFormat="1">
      <c r="A444" s="39"/>
      <c r="B444" s="40"/>
      <c r="C444" s="41"/>
      <c r="D444" s="228" t="s">
        <v>131</v>
      </c>
      <c r="E444" s="41"/>
      <c r="F444" s="229" t="s">
        <v>500</v>
      </c>
      <c r="G444" s="41"/>
      <c r="H444" s="41"/>
      <c r="I444" s="230"/>
      <c r="J444" s="41"/>
      <c r="K444" s="41"/>
      <c r="L444" s="45"/>
      <c r="M444" s="231"/>
      <c r="N444" s="232"/>
      <c r="O444" s="92"/>
      <c r="P444" s="92"/>
      <c r="Q444" s="92"/>
      <c r="R444" s="92"/>
      <c r="S444" s="92"/>
      <c r="T444" s="93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131</v>
      </c>
      <c r="AU444" s="18" t="s">
        <v>85</v>
      </c>
    </row>
    <row r="445" s="2" customFormat="1" ht="16.5" customHeight="1">
      <c r="A445" s="39"/>
      <c r="B445" s="40"/>
      <c r="C445" s="276" t="s">
        <v>358</v>
      </c>
      <c r="D445" s="276" t="s">
        <v>288</v>
      </c>
      <c r="E445" s="277" t="s">
        <v>501</v>
      </c>
      <c r="F445" s="278" t="s">
        <v>502</v>
      </c>
      <c r="G445" s="279" t="s">
        <v>386</v>
      </c>
      <c r="H445" s="280">
        <v>1</v>
      </c>
      <c r="I445" s="281"/>
      <c r="J445" s="282">
        <f>ROUND(I445*H445,2)</f>
        <v>0</v>
      </c>
      <c r="K445" s="278" t="s">
        <v>129</v>
      </c>
      <c r="L445" s="283"/>
      <c r="M445" s="284" t="s">
        <v>1</v>
      </c>
      <c r="N445" s="285" t="s">
        <v>40</v>
      </c>
      <c r="O445" s="92"/>
      <c r="P445" s="224">
        <f>O445*H445</f>
        <v>0</v>
      </c>
      <c r="Q445" s="224">
        <v>0</v>
      </c>
      <c r="R445" s="224">
        <f>Q445*H445</f>
        <v>0</v>
      </c>
      <c r="S445" s="224">
        <v>0</v>
      </c>
      <c r="T445" s="225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26" t="s">
        <v>151</v>
      </c>
      <c r="AT445" s="226" t="s">
        <v>288</v>
      </c>
      <c r="AU445" s="226" t="s">
        <v>85</v>
      </c>
      <c r="AY445" s="18" t="s">
        <v>123</v>
      </c>
      <c r="BE445" s="227">
        <f>IF(N445="základní",J445,0)</f>
        <v>0</v>
      </c>
      <c r="BF445" s="227">
        <f>IF(N445="snížená",J445,0)</f>
        <v>0</v>
      </c>
      <c r="BG445" s="227">
        <f>IF(N445="zákl. přenesená",J445,0)</f>
        <v>0</v>
      </c>
      <c r="BH445" s="227">
        <f>IF(N445="sníž. přenesená",J445,0)</f>
        <v>0</v>
      </c>
      <c r="BI445" s="227">
        <f>IF(N445="nulová",J445,0)</f>
        <v>0</v>
      </c>
      <c r="BJ445" s="18" t="s">
        <v>83</v>
      </c>
      <c r="BK445" s="227">
        <f>ROUND(I445*H445,2)</f>
        <v>0</v>
      </c>
      <c r="BL445" s="18" t="s">
        <v>130</v>
      </c>
      <c r="BM445" s="226" t="s">
        <v>503</v>
      </c>
    </row>
    <row r="446" s="2" customFormat="1">
      <c r="A446" s="39"/>
      <c r="B446" s="40"/>
      <c r="C446" s="41"/>
      <c r="D446" s="228" t="s">
        <v>131</v>
      </c>
      <c r="E446" s="41"/>
      <c r="F446" s="229" t="s">
        <v>502</v>
      </c>
      <c r="G446" s="41"/>
      <c r="H446" s="41"/>
      <c r="I446" s="230"/>
      <c r="J446" s="41"/>
      <c r="K446" s="41"/>
      <c r="L446" s="45"/>
      <c r="M446" s="231"/>
      <c r="N446" s="232"/>
      <c r="O446" s="92"/>
      <c r="P446" s="92"/>
      <c r="Q446" s="92"/>
      <c r="R446" s="92"/>
      <c r="S446" s="92"/>
      <c r="T446" s="93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131</v>
      </c>
      <c r="AU446" s="18" t="s">
        <v>85</v>
      </c>
    </row>
    <row r="447" s="2" customFormat="1" ht="16.5" customHeight="1">
      <c r="A447" s="39"/>
      <c r="B447" s="40"/>
      <c r="C447" s="215" t="s">
        <v>504</v>
      </c>
      <c r="D447" s="215" t="s">
        <v>125</v>
      </c>
      <c r="E447" s="216" t="s">
        <v>505</v>
      </c>
      <c r="F447" s="217" t="s">
        <v>506</v>
      </c>
      <c r="G447" s="218" t="s">
        <v>386</v>
      </c>
      <c r="H447" s="219">
        <v>1</v>
      </c>
      <c r="I447" s="220"/>
      <c r="J447" s="221">
        <f>ROUND(I447*H447,2)</f>
        <v>0</v>
      </c>
      <c r="K447" s="217" t="s">
        <v>129</v>
      </c>
      <c r="L447" s="45"/>
      <c r="M447" s="222" t="s">
        <v>1</v>
      </c>
      <c r="N447" s="223" t="s">
        <v>40</v>
      </c>
      <c r="O447" s="92"/>
      <c r="P447" s="224">
        <f>O447*H447</f>
        <v>0</v>
      </c>
      <c r="Q447" s="224">
        <v>0</v>
      </c>
      <c r="R447" s="224">
        <f>Q447*H447</f>
        <v>0</v>
      </c>
      <c r="S447" s="224">
        <v>0</v>
      </c>
      <c r="T447" s="225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26" t="s">
        <v>130</v>
      </c>
      <c r="AT447" s="226" t="s">
        <v>125</v>
      </c>
      <c r="AU447" s="226" t="s">
        <v>85</v>
      </c>
      <c r="AY447" s="18" t="s">
        <v>123</v>
      </c>
      <c r="BE447" s="227">
        <f>IF(N447="základní",J447,0)</f>
        <v>0</v>
      </c>
      <c r="BF447" s="227">
        <f>IF(N447="snížená",J447,0)</f>
        <v>0</v>
      </c>
      <c r="BG447" s="227">
        <f>IF(N447="zákl. přenesená",J447,0)</f>
        <v>0</v>
      </c>
      <c r="BH447" s="227">
        <f>IF(N447="sníž. přenesená",J447,0)</f>
        <v>0</v>
      </c>
      <c r="BI447" s="227">
        <f>IF(N447="nulová",J447,0)</f>
        <v>0</v>
      </c>
      <c r="BJ447" s="18" t="s">
        <v>83</v>
      </c>
      <c r="BK447" s="227">
        <f>ROUND(I447*H447,2)</f>
        <v>0</v>
      </c>
      <c r="BL447" s="18" t="s">
        <v>130</v>
      </c>
      <c r="BM447" s="226" t="s">
        <v>507</v>
      </c>
    </row>
    <row r="448" s="2" customFormat="1">
      <c r="A448" s="39"/>
      <c r="B448" s="40"/>
      <c r="C448" s="41"/>
      <c r="D448" s="228" t="s">
        <v>131</v>
      </c>
      <c r="E448" s="41"/>
      <c r="F448" s="229" t="s">
        <v>508</v>
      </c>
      <c r="G448" s="41"/>
      <c r="H448" s="41"/>
      <c r="I448" s="230"/>
      <c r="J448" s="41"/>
      <c r="K448" s="41"/>
      <c r="L448" s="45"/>
      <c r="M448" s="231"/>
      <c r="N448" s="232"/>
      <c r="O448" s="92"/>
      <c r="P448" s="92"/>
      <c r="Q448" s="92"/>
      <c r="R448" s="92"/>
      <c r="S448" s="92"/>
      <c r="T448" s="93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131</v>
      </c>
      <c r="AU448" s="18" t="s">
        <v>85</v>
      </c>
    </row>
    <row r="449" s="13" customFormat="1">
      <c r="A449" s="13"/>
      <c r="B449" s="233"/>
      <c r="C449" s="234"/>
      <c r="D449" s="228" t="s">
        <v>133</v>
      </c>
      <c r="E449" s="235" t="s">
        <v>1</v>
      </c>
      <c r="F449" s="236" t="s">
        <v>509</v>
      </c>
      <c r="G449" s="234"/>
      <c r="H449" s="235" t="s">
        <v>1</v>
      </c>
      <c r="I449" s="237"/>
      <c r="J449" s="234"/>
      <c r="K449" s="234"/>
      <c r="L449" s="238"/>
      <c r="M449" s="239"/>
      <c r="N449" s="240"/>
      <c r="O449" s="240"/>
      <c r="P449" s="240"/>
      <c r="Q449" s="240"/>
      <c r="R449" s="240"/>
      <c r="S449" s="240"/>
      <c r="T449" s="241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2" t="s">
        <v>133</v>
      </c>
      <c r="AU449" s="242" t="s">
        <v>85</v>
      </c>
      <c r="AV449" s="13" t="s">
        <v>83</v>
      </c>
      <c r="AW449" s="13" t="s">
        <v>32</v>
      </c>
      <c r="AX449" s="13" t="s">
        <v>75</v>
      </c>
      <c r="AY449" s="242" t="s">
        <v>123</v>
      </c>
    </row>
    <row r="450" s="14" customFormat="1">
      <c r="A450" s="14"/>
      <c r="B450" s="243"/>
      <c r="C450" s="244"/>
      <c r="D450" s="228" t="s">
        <v>133</v>
      </c>
      <c r="E450" s="245" t="s">
        <v>1</v>
      </c>
      <c r="F450" s="246" t="s">
        <v>83</v>
      </c>
      <c r="G450" s="244"/>
      <c r="H450" s="247">
        <v>1</v>
      </c>
      <c r="I450" s="248"/>
      <c r="J450" s="244"/>
      <c r="K450" s="244"/>
      <c r="L450" s="249"/>
      <c r="M450" s="250"/>
      <c r="N450" s="251"/>
      <c r="O450" s="251"/>
      <c r="P450" s="251"/>
      <c r="Q450" s="251"/>
      <c r="R450" s="251"/>
      <c r="S450" s="251"/>
      <c r="T450" s="252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3" t="s">
        <v>133</v>
      </c>
      <c r="AU450" s="253" t="s">
        <v>85</v>
      </c>
      <c r="AV450" s="14" t="s">
        <v>85</v>
      </c>
      <c r="AW450" s="14" t="s">
        <v>32</v>
      </c>
      <c r="AX450" s="14" t="s">
        <v>75</v>
      </c>
      <c r="AY450" s="253" t="s">
        <v>123</v>
      </c>
    </row>
    <row r="451" s="15" customFormat="1">
      <c r="A451" s="15"/>
      <c r="B451" s="254"/>
      <c r="C451" s="255"/>
      <c r="D451" s="228" t="s">
        <v>133</v>
      </c>
      <c r="E451" s="256" t="s">
        <v>1</v>
      </c>
      <c r="F451" s="257" t="s">
        <v>136</v>
      </c>
      <c r="G451" s="255"/>
      <c r="H451" s="258">
        <v>1</v>
      </c>
      <c r="I451" s="259"/>
      <c r="J451" s="255"/>
      <c r="K451" s="255"/>
      <c r="L451" s="260"/>
      <c r="M451" s="261"/>
      <c r="N451" s="262"/>
      <c r="O451" s="262"/>
      <c r="P451" s="262"/>
      <c r="Q451" s="262"/>
      <c r="R451" s="262"/>
      <c r="S451" s="262"/>
      <c r="T451" s="263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64" t="s">
        <v>133</v>
      </c>
      <c r="AU451" s="264" t="s">
        <v>85</v>
      </c>
      <c r="AV451" s="15" t="s">
        <v>130</v>
      </c>
      <c r="AW451" s="15" t="s">
        <v>32</v>
      </c>
      <c r="AX451" s="15" t="s">
        <v>83</v>
      </c>
      <c r="AY451" s="264" t="s">
        <v>123</v>
      </c>
    </row>
    <row r="452" s="2" customFormat="1" ht="16.5" customHeight="1">
      <c r="A452" s="39"/>
      <c r="B452" s="40"/>
      <c r="C452" s="276" t="s">
        <v>364</v>
      </c>
      <c r="D452" s="276" t="s">
        <v>288</v>
      </c>
      <c r="E452" s="277" t="s">
        <v>510</v>
      </c>
      <c r="F452" s="278" t="s">
        <v>511</v>
      </c>
      <c r="G452" s="279" t="s">
        <v>386</v>
      </c>
      <c r="H452" s="280">
        <v>1</v>
      </c>
      <c r="I452" s="281"/>
      <c r="J452" s="282">
        <f>ROUND(I452*H452,2)</f>
        <v>0</v>
      </c>
      <c r="K452" s="278" t="s">
        <v>129</v>
      </c>
      <c r="L452" s="283"/>
      <c r="M452" s="284" t="s">
        <v>1</v>
      </c>
      <c r="N452" s="285" t="s">
        <v>40</v>
      </c>
      <c r="O452" s="92"/>
      <c r="P452" s="224">
        <f>O452*H452</f>
        <v>0</v>
      </c>
      <c r="Q452" s="224">
        <v>0</v>
      </c>
      <c r="R452" s="224">
        <f>Q452*H452</f>
        <v>0</v>
      </c>
      <c r="S452" s="224">
        <v>0</v>
      </c>
      <c r="T452" s="225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26" t="s">
        <v>151</v>
      </c>
      <c r="AT452" s="226" t="s">
        <v>288</v>
      </c>
      <c r="AU452" s="226" t="s">
        <v>85</v>
      </c>
      <c r="AY452" s="18" t="s">
        <v>123</v>
      </c>
      <c r="BE452" s="227">
        <f>IF(N452="základní",J452,0)</f>
        <v>0</v>
      </c>
      <c r="BF452" s="227">
        <f>IF(N452="snížená",J452,0)</f>
        <v>0</v>
      </c>
      <c r="BG452" s="227">
        <f>IF(N452="zákl. přenesená",J452,0)</f>
        <v>0</v>
      </c>
      <c r="BH452" s="227">
        <f>IF(N452="sníž. přenesená",J452,0)</f>
        <v>0</v>
      </c>
      <c r="BI452" s="227">
        <f>IF(N452="nulová",J452,0)</f>
        <v>0</v>
      </c>
      <c r="BJ452" s="18" t="s">
        <v>83</v>
      </c>
      <c r="BK452" s="227">
        <f>ROUND(I452*H452,2)</f>
        <v>0</v>
      </c>
      <c r="BL452" s="18" t="s">
        <v>130</v>
      </c>
      <c r="BM452" s="226" t="s">
        <v>512</v>
      </c>
    </row>
    <row r="453" s="2" customFormat="1">
      <c r="A453" s="39"/>
      <c r="B453" s="40"/>
      <c r="C453" s="41"/>
      <c r="D453" s="228" t="s">
        <v>131</v>
      </c>
      <c r="E453" s="41"/>
      <c r="F453" s="229" t="s">
        <v>511</v>
      </c>
      <c r="G453" s="41"/>
      <c r="H453" s="41"/>
      <c r="I453" s="230"/>
      <c r="J453" s="41"/>
      <c r="K453" s="41"/>
      <c r="L453" s="45"/>
      <c r="M453" s="231"/>
      <c r="N453" s="232"/>
      <c r="O453" s="92"/>
      <c r="P453" s="92"/>
      <c r="Q453" s="92"/>
      <c r="R453" s="92"/>
      <c r="S453" s="92"/>
      <c r="T453" s="93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131</v>
      </c>
      <c r="AU453" s="18" t="s">
        <v>85</v>
      </c>
    </row>
    <row r="454" s="2" customFormat="1" ht="21.75" customHeight="1">
      <c r="A454" s="39"/>
      <c r="B454" s="40"/>
      <c r="C454" s="215" t="s">
        <v>513</v>
      </c>
      <c r="D454" s="215" t="s">
        <v>125</v>
      </c>
      <c r="E454" s="216" t="s">
        <v>514</v>
      </c>
      <c r="F454" s="217" t="s">
        <v>515</v>
      </c>
      <c r="G454" s="218" t="s">
        <v>386</v>
      </c>
      <c r="H454" s="219">
        <v>5</v>
      </c>
      <c r="I454" s="220"/>
      <c r="J454" s="221">
        <f>ROUND(I454*H454,2)</f>
        <v>0</v>
      </c>
      <c r="K454" s="217" t="s">
        <v>129</v>
      </c>
      <c r="L454" s="45"/>
      <c r="M454" s="222" t="s">
        <v>1</v>
      </c>
      <c r="N454" s="223" t="s">
        <v>40</v>
      </c>
      <c r="O454" s="92"/>
      <c r="P454" s="224">
        <f>O454*H454</f>
        <v>0</v>
      </c>
      <c r="Q454" s="224">
        <v>0</v>
      </c>
      <c r="R454" s="224">
        <f>Q454*H454</f>
        <v>0</v>
      </c>
      <c r="S454" s="224">
        <v>0</v>
      </c>
      <c r="T454" s="225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26" t="s">
        <v>130</v>
      </c>
      <c r="AT454" s="226" t="s">
        <v>125</v>
      </c>
      <c r="AU454" s="226" t="s">
        <v>85</v>
      </c>
      <c r="AY454" s="18" t="s">
        <v>123</v>
      </c>
      <c r="BE454" s="227">
        <f>IF(N454="základní",J454,0)</f>
        <v>0</v>
      </c>
      <c r="BF454" s="227">
        <f>IF(N454="snížená",J454,0)</f>
        <v>0</v>
      </c>
      <c r="BG454" s="227">
        <f>IF(N454="zákl. přenesená",J454,0)</f>
        <v>0</v>
      </c>
      <c r="BH454" s="227">
        <f>IF(N454="sníž. přenesená",J454,0)</f>
        <v>0</v>
      </c>
      <c r="BI454" s="227">
        <f>IF(N454="nulová",J454,0)</f>
        <v>0</v>
      </c>
      <c r="BJ454" s="18" t="s">
        <v>83</v>
      </c>
      <c r="BK454" s="227">
        <f>ROUND(I454*H454,2)</f>
        <v>0</v>
      </c>
      <c r="BL454" s="18" t="s">
        <v>130</v>
      </c>
      <c r="BM454" s="226" t="s">
        <v>516</v>
      </c>
    </row>
    <row r="455" s="2" customFormat="1">
      <c r="A455" s="39"/>
      <c r="B455" s="40"/>
      <c r="C455" s="41"/>
      <c r="D455" s="228" t="s">
        <v>131</v>
      </c>
      <c r="E455" s="41"/>
      <c r="F455" s="229" t="s">
        <v>517</v>
      </c>
      <c r="G455" s="41"/>
      <c r="H455" s="41"/>
      <c r="I455" s="230"/>
      <c r="J455" s="41"/>
      <c r="K455" s="41"/>
      <c r="L455" s="45"/>
      <c r="M455" s="231"/>
      <c r="N455" s="232"/>
      <c r="O455" s="92"/>
      <c r="P455" s="92"/>
      <c r="Q455" s="92"/>
      <c r="R455" s="92"/>
      <c r="S455" s="92"/>
      <c r="T455" s="93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131</v>
      </c>
      <c r="AU455" s="18" t="s">
        <v>85</v>
      </c>
    </row>
    <row r="456" s="2" customFormat="1" ht="16.5" customHeight="1">
      <c r="A456" s="39"/>
      <c r="B456" s="40"/>
      <c r="C456" s="276" t="s">
        <v>370</v>
      </c>
      <c r="D456" s="276" t="s">
        <v>288</v>
      </c>
      <c r="E456" s="277" t="s">
        <v>518</v>
      </c>
      <c r="F456" s="278" t="s">
        <v>519</v>
      </c>
      <c r="G456" s="279" t="s">
        <v>386</v>
      </c>
      <c r="H456" s="280">
        <v>5</v>
      </c>
      <c r="I456" s="281"/>
      <c r="J456" s="282">
        <f>ROUND(I456*H456,2)</f>
        <v>0</v>
      </c>
      <c r="K456" s="278" t="s">
        <v>129</v>
      </c>
      <c r="L456" s="283"/>
      <c r="M456" s="284" t="s">
        <v>1</v>
      </c>
      <c r="N456" s="285" t="s">
        <v>40</v>
      </c>
      <c r="O456" s="92"/>
      <c r="P456" s="224">
        <f>O456*H456</f>
        <v>0</v>
      </c>
      <c r="Q456" s="224">
        <v>0</v>
      </c>
      <c r="R456" s="224">
        <f>Q456*H456</f>
        <v>0</v>
      </c>
      <c r="S456" s="224">
        <v>0</v>
      </c>
      <c r="T456" s="225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26" t="s">
        <v>151</v>
      </c>
      <c r="AT456" s="226" t="s">
        <v>288</v>
      </c>
      <c r="AU456" s="226" t="s">
        <v>85</v>
      </c>
      <c r="AY456" s="18" t="s">
        <v>123</v>
      </c>
      <c r="BE456" s="227">
        <f>IF(N456="základní",J456,0)</f>
        <v>0</v>
      </c>
      <c r="BF456" s="227">
        <f>IF(N456="snížená",J456,0)</f>
        <v>0</v>
      </c>
      <c r="BG456" s="227">
        <f>IF(N456="zákl. přenesená",J456,0)</f>
        <v>0</v>
      </c>
      <c r="BH456" s="227">
        <f>IF(N456="sníž. přenesená",J456,0)</f>
        <v>0</v>
      </c>
      <c r="BI456" s="227">
        <f>IF(N456="nulová",J456,0)</f>
        <v>0</v>
      </c>
      <c r="BJ456" s="18" t="s">
        <v>83</v>
      </c>
      <c r="BK456" s="227">
        <f>ROUND(I456*H456,2)</f>
        <v>0</v>
      </c>
      <c r="BL456" s="18" t="s">
        <v>130</v>
      </c>
      <c r="BM456" s="226" t="s">
        <v>520</v>
      </c>
    </row>
    <row r="457" s="2" customFormat="1">
      <c r="A457" s="39"/>
      <c r="B457" s="40"/>
      <c r="C457" s="41"/>
      <c r="D457" s="228" t="s">
        <v>131</v>
      </c>
      <c r="E457" s="41"/>
      <c r="F457" s="229" t="s">
        <v>519</v>
      </c>
      <c r="G457" s="41"/>
      <c r="H457" s="41"/>
      <c r="I457" s="230"/>
      <c r="J457" s="41"/>
      <c r="K457" s="41"/>
      <c r="L457" s="45"/>
      <c r="M457" s="231"/>
      <c r="N457" s="232"/>
      <c r="O457" s="92"/>
      <c r="P457" s="92"/>
      <c r="Q457" s="92"/>
      <c r="R457" s="92"/>
      <c r="S457" s="92"/>
      <c r="T457" s="93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131</v>
      </c>
      <c r="AU457" s="18" t="s">
        <v>85</v>
      </c>
    </row>
    <row r="458" s="2" customFormat="1" ht="16.5" customHeight="1">
      <c r="A458" s="39"/>
      <c r="B458" s="40"/>
      <c r="C458" s="215" t="s">
        <v>521</v>
      </c>
      <c r="D458" s="215" t="s">
        <v>125</v>
      </c>
      <c r="E458" s="216" t="s">
        <v>522</v>
      </c>
      <c r="F458" s="217" t="s">
        <v>523</v>
      </c>
      <c r="G458" s="218" t="s">
        <v>164</v>
      </c>
      <c r="H458" s="219">
        <v>2.1120000000000001</v>
      </c>
      <c r="I458" s="220"/>
      <c r="J458" s="221">
        <f>ROUND(I458*H458,2)</f>
        <v>0</v>
      </c>
      <c r="K458" s="217" t="s">
        <v>129</v>
      </c>
      <c r="L458" s="45"/>
      <c r="M458" s="222" t="s">
        <v>1</v>
      </c>
      <c r="N458" s="223" t="s">
        <v>40</v>
      </c>
      <c r="O458" s="92"/>
      <c r="P458" s="224">
        <f>O458*H458</f>
        <v>0</v>
      </c>
      <c r="Q458" s="224">
        <v>0</v>
      </c>
      <c r="R458" s="224">
        <f>Q458*H458</f>
        <v>0</v>
      </c>
      <c r="S458" s="224">
        <v>0</v>
      </c>
      <c r="T458" s="225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26" t="s">
        <v>130</v>
      </c>
      <c r="AT458" s="226" t="s">
        <v>125</v>
      </c>
      <c r="AU458" s="226" t="s">
        <v>85</v>
      </c>
      <c r="AY458" s="18" t="s">
        <v>123</v>
      </c>
      <c r="BE458" s="227">
        <f>IF(N458="základní",J458,0)</f>
        <v>0</v>
      </c>
      <c r="BF458" s="227">
        <f>IF(N458="snížená",J458,0)</f>
        <v>0</v>
      </c>
      <c r="BG458" s="227">
        <f>IF(N458="zákl. přenesená",J458,0)</f>
        <v>0</v>
      </c>
      <c r="BH458" s="227">
        <f>IF(N458="sníž. přenesená",J458,0)</f>
        <v>0</v>
      </c>
      <c r="BI458" s="227">
        <f>IF(N458="nulová",J458,0)</f>
        <v>0</v>
      </c>
      <c r="BJ458" s="18" t="s">
        <v>83</v>
      </c>
      <c r="BK458" s="227">
        <f>ROUND(I458*H458,2)</f>
        <v>0</v>
      </c>
      <c r="BL458" s="18" t="s">
        <v>130</v>
      </c>
      <c r="BM458" s="226" t="s">
        <v>524</v>
      </c>
    </row>
    <row r="459" s="2" customFormat="1">
      <c r="A459" s="39"/>
      <c r="B459" s="40"/>
      <c r="C459" s="41"/>
      <c r="D459" s="228" t="s">
        <v>131</v>
      </c>
      <c r="E459" s="41"/>
      <c r="F459" s="229" t="s">
        <v>525</v>
      </c>
      <c r="G459" s="41"/>
      <c r="H459" s="41"/>
      <c r="I459" s="230"/>
      <c r="J459" s="41"/>
      <c r="K459" s="41"/>
      <c r="L459" s="45"/>
      <c r="M459" s="231"/>
      <c r="N459" s="232"/>
      <c r="O459" s="92"/>
      <c r="P459" s="92"/>
      <c r="Q459" s="92"/>
      <c r="R459" s="92"/>
      <c r="S459" s="92"/>
      <c r="T459" s="93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131</v>
      </c>
      <c r="AU459" s="18" t="s">
        <v>85</v>
      </c>
    </row>
    <row r="460" s="13" customFormat="1">
      <c r="A460" s="13"/>
      <c r="B460" s="233"/>
      <c r="C460" s="234"/>
      <c r="D460" s="228" t="s">
        <v>133</v>
      </c>
      <c r="E460" s="235" t="s">
        <v>1</v>
      </c>
      <c r="F460" s="236" t="s">
        <v>526</v>
      </c>
      <c r="G460" s="234"/>
      <c r="H460" s="235" t="s">
        <v>1</v>
      </c>
      <c r="I460" s="237"/>
      <c r="J460" s="234"/>
      <c r="K460" s="234"/>
      <c r="L460" s="238"/>
      <c r="M460" s="239"/>
      <c r="N460" s="240"/>
      <c r="O460" s="240"/>
      <c r="P460" s="240"/>
      <c r="Q460" s="240"/>
      <c r="R460" s="240"/>
      <c r="S460" s="240"/>
      <c r="T460" s="241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2" t="s">
        <v>133</v>
      </c>
      <c r="AU460" s="242" t="s">
        <v>85</v>
      </c>
      <c r="AV460" s="13" t="s">
        <v>83</v>
      </c>
      <c r="AW460" s="13" t="s">
        <v>32</v>
      </c>
      <c r="AX460" s="13" t="s">
        <v>75</v>
      </c>
      <c r="AY460" s="242" t="s">
        <v>123</v>
      </c>
    </row>
    <row r="461" s="14" customFormat="1">
      <c r="A461" s="14"/>
      <c r="B461" s="243"/>
      <c r="C461" s="244"/>
      <c r="D461" s="228" t="s">
        <v>133</v>
      </c>
      <c r="E461" s="245" t="s">
        <v>1</v>
      </c>
      <c r="F461" s="246" t="s">
        <v>527</v>
      </c>
      <c r="G461" s="244"/>
      <c r="H461" s="247">
        <v>2.1120000000000001</v>
      </c>
      <c r="I461" s="248"/>
      <c r="J461" s="244"/>
      <c r="K461" s="244"/>
      <c r="L461" s="249"/>
      <c r="M461" s="250"/>
      <c r="N461" s="251"/>
      <c r="O461" s="251"/>
      <c r="P461" s="251"/>
      <c r="Q461" s="251"/>
      <c r="R461" s="251"/>
      <c r="S461" s="251"/>
      <c r="T461" s="252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3" t="s">
        <v>133</v>
      </c>
      <c r="AU461" s="253" t="s">
        <v>85</v>
      </c>
      <c r="AV461" s="14" t="s">
        <v>85</v>
      </c>
      <c r="AW461" s="14" t="s">
        <v>32</v>
      </c>
      <c r="AX461" s="14" t="s">
        <v>75</v>
      </c>
      <c r="AY461" s="253" t="s">
        <v>123</v>
      </c>
    </row>
    <row r="462" s="15" customFormat="1">
      <c r="A462" s="15"/>
      <c r="B462" s="254"/>
      <c r="C462" s="255"/>
      <c r="D462" s="228" t="s">
        <v>133</v>
      </c>
      <c r="E462" s="256" t="s">
        <v>1</v>
      </c>
      <c r="F462" s="257" t="s">
        <v>136</v>
      </c>
      <c r="G462" s="255"/>
      <c r="H462" s="258">
        <v>2.1120000000000001</v>
      </c>
      <c r="I462" s="259"/>
      <c r="J462" s="255"/>
      <c r="K462" s="255"/>
      <c r="L462" s="260"/>
      <c r="M462" s="261"/>
      <c r="N462" s="262"/>
      <c r="O462" s="262"/>
      <c r="P462" s="262"/>
      <c r="Q462" s="262"/>
      <c r="R462" s="262"/>
      <c r="S462" s="262"/>
      <c r="T462" s="263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64" t="s">
        <v>133</v>
      </c>
      <c r="AU462" s="264" t="s">
        <v>85</v>
      </c>
      <c r="AV462" s="15" t="s">
        <v>130</v>
      </c>
      <c r="AW462" s="15" t="s">
        <v>32</v>
      </c>
      <c r="AX462" s="15" t="s">
        <v>83</v>
      </c>
      <c r="AY462" s="264" t="s">
        <v>123</v>
      </c>
    </row>
    <row r="463" s="2" customFormat="1" ht="16.5" customHeight="1">
      <c r="A463" s="39"/>
      <c r="B463" s="40"/>
      <c r="C463" s="215" t="s">
        <v>375</v>
      </c>
      <c r="D463" s="215" t="s">
        <v>125</v>
      </c>
      <c r="E463" s="216" t="s">
        <v>528</v>
      </c>
      <c r="F463" s="217" t="s">
        <v>529</v>
      </c>
      <c r="G463" s="218" t="s">
        <v>164</v>
      </c>
      <c r="H463" s="219">
        <v>6.2800000000000002</v>
      </c>
      <c r="I463" s="220"/>
      <c r="J463" s="221">
        <f>ROUND(I463*H463,2)</f>
        <v>0</v>
      </c>
      <c r="K463" s="217" t="s">
        <v>129</v>
      </c>
      <c r="L463" s="45"/>
      <c r="M463" s="222" t="s">
        <v>1</v>
      </c>
      <c r="N463" s="223" t="s">
        <v>40</v>
      </c>
      <c r="O463" s="92"/>
      <c r="P463" s="224">
        <f>O463*H463</f>
        <v>0</v>
      </c>
      <c r="Q463" s="224">
        <v>0</v>
      </c>
      <c r="R463" s="224">
        <f>Q463*H463</f>
        <v>0</v>
      </c>
      <c r="S463" s="224">
        <v>0</v>
      </c>
      <c r="T463" s="225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26" t="s">
        <v>130</v>
      </c>
      <c r="AT463" s="226" t="s">
        <v>125</v>
      </c>
      <c r="AU463" s="226" t="s">
        <v>85</v>
      </c>
      <c r="AY463" s="18" t="s">
        <v>123</v>
      </c>
      <c r="BE463" s="227">
        <f>IF(N463="základní",J463,0)</f>
        <v>0</v>
      </c>
      <c r="BF463" s="227">
        <f>IF(N463="snížená",J463,0)</f>
        <v>0</v>
      </c>
      <c r="BG463" s="227">
        <f>IF(N463="zákl. přenesená",J463,0)</f>
        <v>0</v>
      </c>
      <c r="BH463" s="227">
        <f>IF(N463="sníž. přenesená",J463,0)</f>
        <v>0</v>
      </c>
      <c r="BI463" s="227">
        <f>IF(N463="nulová",J463,0)</f>
        <v>0</v>
      </c>
      <c r="BJ463" s="18" t="s">
        <v>83</v>
      </c>
      <c r="BK463" s="227">
        <f>ROUND(I463*H463,2)</f>
        <v>0</v>
      </c>
      <c r="BL463" s="18" t="s">
        <v>130</v>
      </c>
      <c r="BM463" s="226" t="s">
        <v>530</v>
      </c>
    </row>
    <row r="464" s="2" customFormat="1">
      <c r="A464" s="39"/>
      <c r="B464" s="40"/>
      <c r="C464" s="41"/>
      <c r="D464" s="228" t="s">
        <v>131</v>
      </c>
      <c r="E464" s="41"/>
      <c r="F464" s="229" t="s">
        <v>531</v>
      </c>
      <c r="G464" s="41"/>
      <c r="H464" s="41"/>
      <c r="I464" s="230"/>
      <c r="J464" s="41"/>
      <c r="K464" s="41"/>
      <c r="L464" s="45"/>
      <c r="M464" s="231"/>
      <c r="N464" s="232"/>
      <c r="O464" s="92"/>
      <c r="P464" s="92"/>
      <c r="Q464" s="92"/>
      <c r="R464" s="92"/>
      <c r="S464" s="92"/>
      <c r="T464" s="93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131</v>
      </c>
      <c r="AU464" s="18" t="s">
        <v>85</v>
      </c>
    </row>
    <row r="465" s="13" customFormat="1">
      <c r="A465" s="13"/>
      <c r="B465" s="233"/>
      <c r="C465" s="234"/>
      <c r="D465" s="228" t="s">
        <v>133</v>
      </c>
      <c r="E465" s="235" t="s">
        <v>1</v>
      </c>
      <c r="F465" s="236" t="s">
        <v>532</v>
      </c>
      <c r="G465" s="234"/>
      <c r="H465" s="235" t="s">
        <v>1</v>
      </c>
      <c r="I465" s="237"/>
      <c r="J465" s="234"/>
      <c r="K465" s="234"/>
      <c r="L465" s="238"/>
      <c r="M465" s="239"/>
      <c r="N465" s="240"/>
      <c r="O465" s="240"/>
      <c r="P465" s="240"/>
      <c r="Q465" s="240"/>
      <c r="R465" s="240"/>
      <c r="S465" s="240"/>
      <c r="T465" s="241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2" t="s">
        <v>133</v>
      </c>
      <c r="AU465" s="242" t="s">
        <v>85</v>
      </c>
      <c r="AV465" s="13" t="s">
        <v>83</v>
      </c>
      <c r="AW465" s="13" t="s">
        <v>32</v>
      </c>
      <c r="AX465" s="13" t="s">
        <v>75</v>
      </c>
      <c r="AY465" s="242" t="s">
        <v>123</v>
      </c>
    </row>
    <row r="466" s="14" customFormat="1">
      <c r="A466" s="14"/>
      <c r="B466" s="243"/>
      <c r="C466" s="244"/>
      <c r="D466" s="228" t="s">
        <v>133</v>
      </c>
      <c r="E466" s="245" t="s">
        <v>1</v>
      </c>
      <c r="F466" s="246" t="s">
        <v>533</v>
      </c>
      <c r="G466" s="244"/>
      <c r="H466" s="247">
        <v>6.2800000000000002</v>
      </c>
      <c r="I466" s="248"/>
      <c r="J466" s="244"/>
      <c r="K466" s="244"/>
      <c r="L466" s="249"/>
      <c r="M466" s="250"/>
      <c r="N466" s="251"/>
      <c r="O466" s="251"/>
      <c r="P466" s="251"/>
      <c r="Q466" s="251"/>
      <c r="R466" s="251"/>
      <c r="S466" s="251"/>
      <c r="T466" s="252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3" t="s">
        <v>133</v>
      </c>
      <c r="AU466" s="253" t="s">
        <v>85</v>
      </c>
      <c r="AV466" s="14" t="s">
        <v>85</v>
      </c>
      <c r="AW466" s="14" t="s">
        <v>32</v>
      </c>
      <c r="AX466" s="14" t="s">
        <v>75</v>
      </c>
      <c r="AY466" s="253" t="s">
        <v>123</v>
      </c>
    </row>
    <row r="467" s="15" customFormat="1">
      <c r="A467" s="15"/>
      <c r="B467" s="254"/>
      <c r="C467" s="255"/>
      <c r="D467" s="228" t="s">
        <v>133</v>
      </c>
      <c r="E467" s="256" t="s">
        <v>1</v>
      </c>
      <c r="F467" s="257" t="s">
        <v>136</v>
      </c>
      <c r="G467" s="255"/>
      <c r="H467" s="258">
        <v>6.2800000000000002</v>
      </c>
      <c r="I467" s="259"/>
      <c r="J467" s="255"/>
      <c r="K467" s="255"/>
      <c r="L467" s="260"/>
      <c r="M467" s="261"/>
      <c r="N467" s="262"/>
      <c r="O467" s="262"/>
      <c r="P467" s="262"/>
      <c r="Q467" s="262"/>
      <c r="R467" s="262"/>
      <c r="S467" s="262"/>
      <c r="T467" s="263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64" t="s">
        <v>133</v>
      </c>
      <c r="AU467" s="264" t="s">
        <v>85</v>
      </c>
      <c r="AV467" s="15" t="s">
        <v>130</v>
      </c>
      <c r="AW467" s="15" t="s">
        <v>32</v>
      </c>
      <c r="AX467" s="15" t="s">
        <v>83</v>
      </c>
      <c r="AY467" s="264" t="s">
        <v>123</v>
      </c>
    </row>
    <row r="468" s="2" customFormat="1" ht="16.5" customHeight="1">
      <c r="A468" s="39"/>
      <c r="B468" s="40"/>
      <c r="C468" s="215" t="s">
        <v>534</v>
      </c>
      <c r="D468" s="215" t="s">
        <v>125</v>
      </c>
      <c r="E468" s="216" t="s">
        <v>535</v>
      </c>
      <c r="F468" s="217" t="s">
        <v>536</v>
      </c>
      <c r="G468" s="218" t="s">
        <v>537</v>
      </c>
      <c r="H468" s="219">
        <v>1</v>
      </c>
      <c r="I468" s="220"/>
      <c r="J468" s="221">
        <f>ROUND(I468*H468,2)</f>
        <v>0</v>
      </c>
      <c r="K468" s="217" t="s">
        <v>129</v>
      </c>
      <c r="L468" s="45"/>
      <c r="M468" s="222" t="s">
        <v>1</v>
      </c>
      <c r="N468" s="223" t="s">
        <v>40</v>
      </c>
      <c r="O468" s="92"/>
      <c r="P468" s="224">
        <f>O468*H468</f>
        <v>0</v>
      </c>
      <c r="Q468" s="224">
        <v>0</v>
      </c>
      <c r="R468" s="224">
        <f>Q468*H468</f>
        <v>0</v>
      </c>
      <c r="S468" s="224">
        <v>0</v>
      </c>
      <c r="T468" s="225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26" t="s">
        <v>130</v>
      </c>
      <c r="AT468" s="226" t="s">
        <v>125</v>
      </c>
      <c r="AU468" s="226" t="s">
        <v>85</v>
      </c>
      <c r="AY468" s="18" t="s">
        <v>123</v>
      </c>
      <c r="BE468" s="227">
        <f>IF(N468="základní",J468,0)</f>
        <v>0</v>
      </c>
      <c r="BF468" s="227">
        <f>IF(N468="snížená",J468,0)</f>
        <v>0</v>
      </c>
      <c r="BG468" s="227">
        <f>IF(N468="zákl. přenesená",J468,0)</f>
        <v>0</v>
      </c>
      <c r="BH468" s="227">
        <f>IF(N468="sníž. přenesená",J468,0)</f>
        <v>0</v>
      </c>
      <c r="BI468" s="227">
        <f>IF(N468="nulová",J468,0)</f>
        <v>0</v>
      </c>
      <c r="BJ468" s="18" t="s">
        <v>83</v>
      </c>
      <c r="BK468" s="227">
        <f>ROUND(I468*H468,2)</f>
        <v>0</v>
      </c>
      <c r="BL468" s="18" t="s">
        <v>130</v>
      </c>
      <c r="BM468" s="226" t="s">
        <v>538</v>
      </c>
    </row>
    <row r="469" s="2" customFormat="1">
      <c r="A469" s="39"/>
      <c r="B469" s="40"/>
      <c r="C469" s="41"/>
      <c r="D469" s="228" t="s">
        <v>131</v>
      </c>
      <c r="E469" s="41"/>
      <c r="F469" s="229" t="s">
        <v>539</v>
      </c>
      <c r="G469" s="41"/>
      <c r="H469" s="41"/>
      <c r="I469" s="230"/>
      <c r="J469" s="41"/>
      <c r="K469" s="41"/>
      <c r="L469" s="45"/>
      <c r="M469" s="231"/>
      <c r="N469" s="232"/>
      <c r="O469" s="92"/>
      <c r="P469" s="92"/>
      <c r="Q469" s="92"/>
      <c r="R469" s="92"/>
      <c r="S469" s="92"/>
      <c r="T469" s="93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131</v>
      </c>
      <c r="AU469" s="18" t="s">
        <v>85</v>
      </c>
    </row>
    <row r="470" s="2" customFormat="1" ht="16.5" customHeight="1">
      <c r="A470" s="39"/>
      <c r="B470" s="40"/>
      <c r="C470" s="215" t="s">
        <v>381</v>
      </c>
      <c r="D470" s="215" t="s">
        <v>125</v>
      </c>
      <c r="E470" s="216" t="s">
        <v>540</v>
      </c>
      <c r="F470" s="217" t="s">
        <v>541</v>
      </c>
      <c r="G470" s="218" t="s">
        <v>537</v>
      </c>
      <c r="H470" s="219">
        <v>2</v>
      </c>
      <c r="I470" s="220"/>
      <c r="J470" s="221">
        <f>ROUND(I470*H470,2)</f>
        <v>0</v>
      </c>
      <c r="K470" s="217" t="s">
        <v>129</v>
      </c>
      <c r="L470" s="45"/>
      <c r="M470" s="222" t="s">
        <v>1</v>
      </c>
      <c r="N470" s="223" t="s">
        <v>40</v>
      </c>
      <c r="O470" s="92"/>
      <c r="P470" s="224">
        <f>O470*H470</f>
        <v>0</v>
      </c>
      <c r="Q470" s="224">
        <v>0</v>
      </c>
      <c r="R470" s="224">
        <f>Q470*H470</f>
        <v>0</v>
      </c>
      <c r="S470" s="224">
        <v>0</v>
      </c>
      <c r="T470" s="225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26" t="s">
        <v>130</v>
      </c>
      <c r="AT470" s="226" t="s">
        <v>125</v>
      </c>
      <c r="AU470" s="226" t="s">
        <v>85</v>
      </c>
      <c r="AY470" s="18" t="s">
        <v>123</v>
      </c>
      <c r="BE470" s="227">
        <f>IF(N470="základní",J470,0)</f>
        <v>0</v>
      </c>
      <c r="BF470" s="227">
        <f>IF(N470="snížená",J470,0)</f>
        <v>0</v>
      </c>
      <c r="BG470" s="227">
        <f>IF(N470="zákl. přenesená",J470,0)</f>
        <v>0</v>
      </c>
      <c r="BH470" s="227">
        <f>IF(N470="sníž. přenesená",J470,0)</f>
        <v>0</v>
      </c>
      <c r="BI470" s="227">
        <f>IF(N470="nulová",J470,0)</f>
        <v>0</v>
      </c>
      <c r="BJ470" s="18" t="s">
        <v>83</v>
      </c>
      <c r="BK470" s="227">
        <f>ROUND(I470*H470,2)</f>
        <v>0</v>
      </c>
      <c r="BL470" s="18" t="s">
        <v>130</v>
      </c>
      <c r="BM470" s="226" t="s">
        <v>542</v>
      </c>
    </row>
    <row r="471" s="2" customFormat="1">
      <c r="A471" s="39"/>
      <c r="B471" s="40"/>
      <c r="C471" s="41"/>
      <c r="D471" s="228" t="s">
        <v>131</v>
      </c>
      <c r="E471" s="41"/>
      <c r="F471" s="229" t="s">
        <v>543</v>
      </c>
      <c r="G471" s="41"/>
      <c r="H471" s="41"/>
      <c r="I471" s="230"/>
      <c r="J471" s="41"/>
      <c r="K471" s="41"/>
      <c r="L471" s="45"/>
      <c r="M471" s="231"/>
      <c r="N471" s="232"/>
      <c r="O471" s="92"/>
      <c r="P471" s="92"/>
      <c r="Q471" s="92"/>
      <c r="R471" s="92"/>
      <c r="S471" s="92"/>
      <c r="T471" s="93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131</v>
      </c>
      <c r="AU471" s="18" t="s">
        <v>85</v>
      </c>
    </row>
    <row r="472" s="14" customFormat="1">
      <c r="A472" s="14"/>
      <c r="B472" s="243"/>
      <c r="C472" s="244"/>
      <c r="D472" s="228" t="s">
        <v>133</v>
      </c>
      <c r="E472" s="245" t="s">
        <v>1</v>
      </c>
      <c r="F472" s="246" t="s">
        <v>544</v>
      </c>
      <c r="G472" s="244"/>
      <c r="H472" s="247">
        <v>2</v>
      </c>
      <c r="I472" s="248"/>
      <c r="J472" s="244"/>
      <c r="K472" s="244"/>
      <c r="L472" s="249"/>
      <c r="M472" s="250"/>
      <c r="N472" s="251"/>
      <c r="O472" s="251"/>
      <c r="P472" s="251"/>
      <c r="Q472" s="251"/>
      <c r="R472" s="251"/>
      <c r="S472" s="251"/>
      <c r="T472" s="252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3" t="s">
        <v>133</v>
      </c>
      <c r="AU472" s="253" t="s">
        <v>85</v>
      </c>
      <c r="AV472" s="14" t="s">
        <v>85</v>
      </c>
      <c r="AW472" s="14" t="s">
        <v>32</v>
      </c>
      <c r="AX472" s="14" t="s">
        <v>75</v>
      </c>
      <c r="AY472" s="253" t="s">
        <v>123</v>
      </c>
    </row>
    <row r="473" s="15" customFormat="1">
      <c r="A473" s="15"/>
      <c r="B473" s="254"/>
      <c r="C473" s="255"/>
      <c r="D473" s="228" t="s">
        <v>133</v>
      </c>
      <c r="E473" s="256" t="s">
        <v>1</v>
      </c>
      <c r="F473" s="257" t="s">
        <v>136</v>
      </c>
      <c r="G473" s="255"/>
      <c r="H473" s="258">
        <v>2</v>
      </c>
      <c r="I473" s="259"/>
      <c r="J473" s="255"/>
      <c r="K473" s="255"/>
      <c r="L473" s="260"/>
      <c r="M473" s="261"/>
      <c r="N473" s="262"/>
      <c r="O473" s="262"/>
      <c r="P473" s="262"/>
      <c r="Q473" s="262"/>
      <c r="R473" s="262"/>
      <c r="S473" s="262"/>
      <c r="T473" s="263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64" t="s">
        <v>133</v>
      </c>
      <c r="AU473" s="264" t="s">
        <v>85</v>
      </c>
      <c r="AV473" s="15" t="s">
        <v>130</v>
      </c>
      <c r="AW473" s="15" t="s">
        <v>32</v>
      </c>
      <c r="AX473" s="15" t="s">
        <v>83</v>
      </c>
      <c r="AY473" s="264" t="s">
        <v>123</v>
      </c>
    </row>
    <row r="474" s="2" customFormat="1" ht="16.5" customHeight="1">
      <c r="A474" s="39"/>
      <c r="B474" s="40"/>
      <c r="C474" s="215" t="s">
        <v>545</v>
      </c>
      <c r="D474" s="215" t="s">
        <v>125</v>
      </c>
      <c r="E474" s="216" t="s">
        <v>546</v>
      </c>
      <c r="F474" s="217" t="s">
        <v>547</v>
      </c>
      <c r="G474" s="218" t="s">
        <v>537</v>
      </c>
      <c r="H474" s="219">
        <v>3</v>
      </c>
      <c r="I474" s="220"/>
      <c r="J474" s="221">
        <f>ROUND(I474*H474,2)</f>
        <v>0</v>
      </c>
      <c r="K474" s="217" t="s">
        <v>129</v>
      </c>
      <c r="L474" s="45"/>
      <c r="M474" s="222" t="s">
        <v>1</v>
      </c>
      <c r="N474" s="223" t="s">
        <v>40</v>
      </c>
      <c r="O474" s="92"/>
      <c r="P474" s="224">
        <f>O474*H474</f>
        <v>0</v>
      </c>
      <c r="Q474" s="224">
        <v>0</v>
      </c>
      <c r="R474" s="224">
        <f>Q474*H474</f>
        <v>0</v>
      </c>
      <c r="S474" s="224">
        <v>0</v>
      </c>
      <c r="T474" s="225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26" t="s">
        <v>130</v>
      </c>
      <c r="AT474" s="226" t="s">
        <v>125</v>
      </c>
      <c r="AU474" s="226" t="s">
        <v>85</v>
      </c>
      <c r="AY474" s="18" t="s">
        <v>123</v>
      </c>
      <c r="BE474" s="227">
        <f>IF(N474="základní",J474,0)</f>
        <v>0</v>
      </c>
      <c r="BF474" s="227">
        <f>IF(N474="snížená",J474,0)</f>
        <v>0</v>
      </c>
      <c r="BG474" s="227">
        <f>IF(N474="zákl. přenesená",J474,0)</f>
        <v>0</v>
      </c>
      <c r="BH474" s="227">
        <f>IF(N474="sníž. přenesená",J474,0)</f>
        <v>0</v>
      </c>
      <c r="BI474" s="227">
        <f>IF(N474="nulová",J474,0)</f>
        <v>0</v>
      </c>
      <c r="BJ474" s="18" t="s">
        <v>83</v>
      </c>
      <c r="BK474" s="227">
        <f>ROUND(I474*H474,2)</f>
        <v>0</v>
      </c>
      <c r="BL474" s="18" t="s">
        <v>130</v>
      </c>
      <c r="BM474" s="226" t="s">
        <v>548</v>
      </c>
    </row>
    <row r="475" s="2" customFormat="1">
      <c r="A475" s="39"/>
      <c r="B475" s="40"/>
      <c r="C475" s="41"/>
      <c r="D475" s="228" t="s">
        <v>131</v>
      </c>
      <c r="E475" s="41"/>
      <c r="F475" s="229" t="s">
        <v>549</v>
      </c>
      <c r="G475" s="41"/>
      <c r="H475" s="41"/>
      <c r="I475" s="230"/>
      <c r="J475" s="41"/>
      <c r="K475" s="41"/>
      <c r="L475" s="45"/>
      <c r="M475" s="231"/>
      <c r="N475" s="232"/>
      <c r="O475" s="92"/>
      <c r="P475" s="92"/>
      <c r="Q475" s="92"/>
      <c r="R475" s="92"/>
      <c r="S475" s="92"/>
      <c r="T475" s="93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131</v>
      </c>
      <c r="AU475" s="18" t="s">
        <v>85</v>
      </c>
    </row>
    <row r="476" s="2" customFormat="1" ht="16.5" customHeight="1">
      <c r="A476" s="39"/>
      <c r="B476" s="40"/>
      <c r="C476" s="215" t="s">
        <v>387</v>
      </c>
      <c r="D476" s="215" t="s">
        <v>125</v>
      </c>
      <c r="E476" s="216" t="s">
        <v>550</v>
      </c>
      <c r="F476" s="217" t="s">
        <v>551</v>
      </c>
      <c r="G476" s="218" t="s">
        <v>164</v>
      </c>
      <c r="H476" s="219">
        <v>2.46</v>
      </c>
      <c r="I476" s="220"/>
      <c r="J476" s="221">
        <f>ROUND(I476*H476,2)</f>
        <v>0</v>
      </c>
      <c r="K476" s="217" t="s">
        <v>129</v>
      </c>
      <c r="L476" s="45"/>
      <c r="M476" s="222" t="s">
        <v>1</v>
      </c>
      <c r="N476" s="223" t="s">
        <v>40</v>
      </c>
      <c r="O476" s="92"/>
      <c r="P476" s="224">
        <f>O476*H476</f>
        <v>0</v>
      </c>
      <c r="Q476" s="224">
        <v>0</v>
      </c>
      <c r="R476" s="224">
        <f>Q476*H476</f>
        <v>0</v>
      </c>
      <c r="S476" s="224">
        <v>0</v>
      </c>
      <c r="T476" s="225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26" t="s">
        <v>130</v>
      </c>
      <c r="AT476" s="226" t="s">
        <v>125</v>
      </c>
      <c r="AU476" s="226" t="s">
        <v>85</v>
      </c>
      <c r="AY476" s="18" t="s">
        <v>123</v>
      </c>
      <c r="BE476" s="227">
        <f>IF(N476="základní",J476,0)</f>
        <v>0</v>
      </c>
      <c r="BF476" s="227">
        <f>IF(N476="snížená",J476,0)</f>
        <v>0</v>
      </c>
      <c r="BG476" s="227">
        <f>IF(N476="zákl. přenesená",J476,0)</f>
        <v>0</v>
      </c>
      <c r="BH476" s="227">
        <f>IF(N476="sníž. přenesená",J476,0)</f>
        <v>0</v>
      </c>
      <c r="BI476" s="227">
        <f>IF(N476="nulová",J476,0)</f>
        <v>0</v>
      </c>
      <c r="BJ476" s="18" t="s">
        <v>83</v>
      </c>
      <c r="BK476" s="227">
        <f>ROUND(I476*H476,2)</f>
        <v>0</v>
      </c>
      <c r="BL476" s="18" t="s">
        <v>130</v>
      </c>
      <c r="BM476" s="226" t="s">
        <v>552</v>
      </c>
    </row>
    <row r="477" s="2" customFormat="1">
      <c r="A477" s="39"/>
      <c r="B477" s="40"/>
      <c r="C477" s="41"/>
      <c r="D477" s="228" t="s">
        <v>131</v>
      </c>
      <c r="E477" s="41"/>
      <c r="F477" s="229" t="s">
        <v>553</v>
      </c>
      <c r="G477" s="41"/>
      <c r="H477" s="41"/>
      <c r="I477" s="230"/>
      <c r="J477" s="41"/>
      <c r="K477" s="41"/>
      <c r="L477" s="45"/>
      <c r="M477" s="231"/>
      <c r="N477" s="232"/>
      <c r="O477" s="92"/>
      <c r="P477" s="92"/>
      <c r="Q477" s="92"/>
      <c r="R477" s="92"/>
      <c r="S477" s="92"/>
      <c r="T477" s="93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131</v>
      </c>
      <c r="AU477" s="18" t="s">
        <v>85</v>
      </c>
    </row>
    <row r="478" s="13" customFormat="1">
      <c r="A478" s="13"/>
      <c r="B478" s="233"/>
      <c r="C478" s="234"/>
      <c r="D478" s="228" t="s">
        <v>133</v>
      </c>
      <c r="E478" s="235" t="s">
        <v>1</v>
      </c>
      <c r="F478" s="236" t="s">
        <v>360</v>
      </c>
      <c r="G478" s="234"/>
      <c r="H478" s="235" t="s">
        <v>1</v>
      </c>
      <c r="I478" s="237"/>
      <c r="J478" s="234"/>
      <c r="K478" s="234"/>
      <c r="L478" s="238"/>
      <c r="M478" s="239"/>
      <c r="N478" s="240"/>
      <c r="O478" s="240"/>
      <c r="P478" s="240"/>
      <c r="Q478" s="240"/>
      <c r="R478" s="240"/>
      <c r="S478" s="240"/>
      <c r="T478" s="241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2" t="s">
        <v>133</v>
      </c>
      <c r="AU478" s="242" t="s">
        <v>85</v>
      </c>
      <c r="AV478" s="13" t="s">
        <v>83</v>
      </c>
      <c r="AW478" s="13" t="s">
        <v>32</v>
      </c>
      <c r="AX478" s="13" t="s">
        <v>75</v>
      </c>
      <c r="AY478" s="242" t="s">
        <v>123</v>
      </c>
    </row>
    <row r="479" s="13" customFormat="1">
      <c r="A479" s="13"/>
      <c r="B479" s="233"/>
      <c r="C479" s="234"/>
      <c r="D479" s="228" t="s">
        <v>133</v>
      </c>
      <c r="E479" s="235" t="s">
        <v>1</v>
      </c>
      <c r="F479" s="236" t="s">
        <v>554</v>
      </c>
      <c r="G479" s="234"/>
      <c r="H479" s="235" t="s">
        <v>1</v>
      </c>
      <c r="I479" s="237"/>
      <c r="J479" s="234"/>
      <c r="K479" s="234"/>
      <c r="L479" s="238"/>
      <c r="M479" s="239"/>
      <c r="N479" s="240"/>
      <c r="O479" s="240"/>
      <c r="P479" s="240"/>
      <c r="Q479" s="240"/>
      <c r="R479" s="240"/>
      <c r="S479" s="240"/>
      <c r="T479" s="241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2" t="s">
        <v>133</v>
      </c>
      <c r="AU479" s="242" t="s">
        <v>85</v>
      </c>
      <c r="AV479" s="13" t="s">
        <v>83</v>
      </c>
      <c r="AW479" s="13" t="s">
        <v>32</v>
      </c>
      <c r="AX479" s="13" t="s">
        <v>75</v>
      </c>
      <c r="AY479" s="242" t="s">
        <v>123</v>
      </c>
    </row>
    <row r="480" s="13" customFormat="1">
      <c r="A480" s="13"/>
      <c r="B480" s="233"/>
      <c r="C480" s="234"/>
      <c r="D480" s="228" t="s">
        <v>133</v>
      </c>
      <c r="E480" s="235" t="s">
        <v>1</v>
      </c>
      <c r="F480" s="236" t="s">
        <v>555</v>
      </c>
      <c r="G480" s="234"/>
      <c r="H480" s="235" t="s">
        <v>1</v>
      </c>
      <c r="I480" s="237"/>
      <c r="J480" s="234"/>
      <c r="K480" s="234"/>
      <c r="L480" s="238"/>
      <c r="M480" s="239"/>
      <c r="N480" s="240"/>
      <c r="O480" s="240"/>
      <c r="P480" s="240"/>
      <c r="Q480" s="240"/>
      <c r="R480" s="240"/>
      <c r="S480" s="240"/>
      <c r="T480" s="241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2" t="s">
        <v>133</v>
      </c>
      <c r="AU480" s="242" t="s">
        <v>85</v>
      </c>
      <c r="AV480" s="13" t="s">
        <v>83</v>
      </c>
      <c r="AW480" s="13" t="s">
        <v>32</v>
      </c>
      <c r="AX480" s="13" t="s">
        <v>75</v>
      </c>
      <c r="AY480" s="242" t="s">
        <v>123</v>
      </c>
    </row>
    <row r="481" s="14" customFormat="1">
      <c r="A481" s="14"/>
      <c r="B481" s="243"/>
      <c r="C481" s="244"/>
      <c r="D481" s="228" t="s">
        <v>133</v>
      </c>
      <c r="E481" s="245" t="s">
        <v>1</v>
      </c>
      <c r="F481" s="246" t="s">
        <v>556</v>
      </c>
      <c r="G481" s="244"/>
      <c r="H481" s="247">
        <v>2.46</v>
      </c>
      <c r="I481" s="248"/>
      <c r="J481" s="244"/>
      <c r="K481" s="244"/>
      <c r="L481" s="249"/>
      <c r="M481" s="250"/>
      <c r="N481" s="251"/>
      <c r="O481" s="251"/>
      <c r="P481" s="251"/>
      <c r="Q481" s="251"/>
      <c r="R481" s="251"/>
      <c r="S481" s="251"/>
      <c r="T481" s="252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3" t="s">
        <v>133</v>
      </c>
      <c r="AU481" s="253" t="s">
        <v>85</v>
      </c>
      <c r="AV481" s="14" t="s">
        <v>85</v>
      </c>
      <c r="AW481" s="14" t="s">
        <v>32</v>
      </c>
      <c r="AX481" s="14" t="s">
        <v>75</v>
      </c>
      <c r="AY481" s="253" t="s">
        <v>123</v>
      </c>
    </row>
    <row r="482" s="15" customFormat="1">
      <c r="A482" s="15"/>
      <c r="B482" s="254"/>
      <c r="C482" s="255"/>
      <c r="D482" s="228" t="s">
        <v>133</v>
      </c>
      <c r="E482" s="256" t="s">
        <v>1</v>
      </c>
      <c r="F482" s="257" t="s">
        <v>136</v>
      </c>
      <c r="G482" s="255"/>
      <c r="H482" s="258">
        <v>2.46</v>
      </c>
      <c r="I482" s="259"/>
      <c r="J482" s="255"/>
      <c r="K482" s="255"/>
      <c r="L482" s="260"/>
      <c r="M482" s="261"/>
      <c r="N482" s="262"/>
      <c r="O482" s="262"/>
      <c r="P482" s="262"/>
      <c r="Q482" s="262"/>
      <c r="R482" s="262"/>
      <c r="S482" s="262"/>
      <c r="T482" s="263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64" t="s">
        <v>133</v>
      </c>
      <c r="AU482" s="264" t="s">
        <v>85</v>
      </c>
      <c r="AV482" s="15" t="s">
        <v>130</v>
      </c>
      <c r="AW482" s="15" t="s">
        <v>32</v>
      </c>
      <c r="AX482" s="15" t="s">
        <v>83</v>
      </c>
      <c r="AY482" s="264" t="s">
        <v>123</v>
      </c>
    </row>
    <row r="483" s="2" customFormat="1" ht="16.5" customHeight="1">
      <c r="A483" s="39"/>
      <c r="B483" s="40"/>
      <c r="C483" s="215" t="s">
        <v>557</v>
      </c>
      <c r="D483" s="215" t="s">
        <v>125</v>
      </c>
      <c r="E483" s="216" t="s">
        <v>558</v>
      </c>
      <c r="F483" s="217" t="s">
        <v>559</v>
      </c>
      <c r="G483" s="218" t="s">
        <v>164</v>
      </c>
      <c r="H483" s="219">
        <v>2.46</v>
      </c>
      <c r="I483" s="220"/>
      <c r="J483" s="221">
        <f>ROUND(I483*H483,2)</f>
        <v>0</v>
      </c>
      <c r="K483" s="217" t="s">
        <v>129</v>
      </c>
      <c r="L483" s="45"/>
      <c r="M483" s="222" t="s">
        <v>1</v>
      </c>
      <c r="N483" s="223" t="s">
        <v>40</v>
      </c>
      <c r="O483" s="92"/>
      <c r="P483" s="224">
        <f>O483*H483</f>
        <v>0</v>
      </c>
      <c r="Q483" s="224">
        <v>0</v>
      </c>
      <c r="R483" s="224">
        <f>Q483*H483</f>
        <v>0</v>
      </c>
      <c r="S483" s="224">
        <v>0</v>
      </c>
      <c r="T483" s="225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26" t="s">
        <v>130</v>
      </c>
      <c r="AT483" s="226" t="s">
        <v>125</v>
      </c>
      <c r="AU483" s="226" t="s">
        <v>85</v>
      </c>
      <c r="AY483" s="18" t="s">
        <v>123</v>
      </c>
      <c r="BE483" s="227">
        <f>IF(N483="základní",J483,0)</f>
        <v>0</v>
      </c>
      <c r="BF483" s="227">
        <f>IF(N483="snížená",J483,0)</f>
        <v>0</v>
      </c>
      <c r="BG483" s="227">
        <f>IF(N483="zákl. přenesená",J483,0)</f>
        <v>0</v>
      </c>
      <c r="BH483" s="227">
        <f>IF(N483="sníž. přenesená",J483,0)</f>
        <v>0</v>
      </c>
      <c r="BI483" s="227">
        <f>IF(N483="nulová",J483,0)</f>
        <v>0</v>
      </c>
      <c r="BJ483" s="18" t="s">
        <v>83</v>
      </c>
      <c r="BK483" s="227">
        <f>ROUND(I483*H483,2)</f>
        <v>0</v>
      </c>
      <c r="BL483" s="18" t="s">
        <v>130</v>
      </c>
      <c r="BM483" s="226" t="s">
        <v>560</v>
      </c>
    </row>
    <row r="484" s="2" customFormat="1">
      <c r="A484" s="39"/>
      <c r="B484" s="40"/>
      <c r="C484" s="41"/>
      <c r="D484" s="228" t="s">
        <v>131</v>
      </c>
      <c r="E484" s="41"/>
      <c r="F484" s="229" t="s">
        <v>561</v>
      </c>
      <c r="G484" s="41"/>
      <c r="H484" s="41"/>
      <c r="I484" s="230"/>
      <c r="J484" s="41"/>
      <c r="K484" s="41"/>
      <c r="L484" s="45"/>
      <c r="M484" s="231"/>
      <c r="N484" s="232"/>
      <c r="O484" s="92"/>
      <c r="P484" s="92"/>
      <c r="Q484" s="92"/>
      <c r="R484" s="92"/>
      <c r="S484" s="92"/>
      <c r="T484" s="93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131</v>
      </c>
      <c r="AU484" s="18" t="s">
        <v>85</v>
      </c>
    </row>
    <row r="485" s="13" customFormat="1">
      <c r="A485" s="13"/>
      <c r="B485" s="233"/>
      <c r="C485" s="234"/>
      <c r="D485" s="228" t="s">
        <v>133</v>
      </c>
      <c r="E485" s="235" t="s">
        <v>1</v>
      </c>
      <c r="F485" s="236" t="s">
        <v>360</v>
      </c>
      <c r="G485" s="234"/>
      <c r="H485" s="235" t="s">
        <v>1</v>
      </c>
      <c r="I485" s="237"/>
      <c r="J485" s="234"/>
      <c r="K485" s="234"/>
      <c r="L485" s="238"/>
      <c r="M485" s="239"/>
      <c r="N485" s="240"/>
      <c r="O485" s="240"/>
      <c r="P485" s="240"/>
      <c r="Q485" s="240"/>
      <c r="R485" s="240"/>
      <c r="S485" s="240"/>
      <c r="T485" s="241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2" t="s">
        <v>133</v>
      </c>
      <c r="AU485" s="242" t="s">
        <v>85</v>
      </c>
      <c r="AV485" s="13" t="s">
        <v>83</v>
      </c>
      <c r="AW485" s="13" t="s">
        <v>32</v>
      </c>
      <c r="AX485" s="13" t="s">
        <v>75</v>
      </c>
      <c r="AY485" s="242" t="s">
        <v>123</v>
      </c>
    </row>
    <row r="486" s="13" customFormat="1">
      <c r="A486" s="13"/>
      <c r="B486" s="233"/>
      <c r="C486" s="234"/>
      <c r="D486" s="228" t="s">
        <v>133</v>
      </c>
      <c r="E486" s="235" t="s">
        <v>1</v>
      </c>
      <c r="F486" s="236" t="s">
        <v>562</v>
      </c>
      <c r="G486" s="234"/>
      <c r="H486" s="235" t="s">
        <v>1</v>
      </c>
      <c r="I486" s="237"/>
      <c r="J486" s="234"/>
      <c r="K486" s="234"/>
      <c r="L486" s="238"/>
      <c r="M486" s="239"/>
      <c r="N486" s="240"/>
      <c r="O486" s="240"/>
      <c r="P486" s="240"/>
      <c r="Q486" s="240"/>
      <c r="R486" s="240"/>
      <c r="S486" s="240"/>
      <c r="T486" s="241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2" t="s">
        <v>133</v>
      </c>
      <c r="AU486" s="242" t="s">
        <v>85</v>
      </c>
      <c r="AV486" s="13" t="s">
        <v>83</v>
      </c>
      <c r="AW486" s="13" t="s">
        <v>32</v>
      </c>
      <c r="AX486" s="13" t="s">
        <v>75</v>
      </c>
      <c r="AY486" s="242" t="s">
        <v>123</v>
      </c>
    </row>
    <row r="487" s="13" customFormat="1">
      <c r="A487" s="13"/>
      <c r="B487" s="233"/>
      <c r="C487" s="234"/>
      <c r="D487" s="228" t="s">
        <v>133</v>
      </c>
      <c r="E487" s="235" t="s">
        <v>1</v>
      </c>
      <c r="F487" s="236" t="s">
        <v>555</v>
      </c>
      <c r="G487" s="234"/>
      <c r="H487" s="235" t="s">
        <v>1</v>
      </c>
      <c r="I487" s="237"/>
      <c r="J487" s="234"/>
      <c r="K487" s="234"/>
      <c r="L487" s="238"/>
      <c r="M487" s="239"/>
      <c r="N487" s="240"/>
      <c r="O487" s="240"/>
      <c r="P487" s="240"/>
      <c r="Q487" s="240"/>
      <c r="R487" s="240"/>
      <c r="S487" s="240"/>
      <c r="T487" s="241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2" t="s">
        <v>133</v>
      </c>
      <c r="AU487" s="242" t="s">
        <v>85</v>
      </c>
      <c r="AV487" s="13" t="s">
        <v>83</v>
      </c>
      <c r="AW487" s="13" t="s">
        <v>32</v>
      </c>
      <c r="AX487" s="13" t="s">
        <v>75</v>
      </c>
      <c r="AY487" s="242" t="s">
        <v>123</v>
      </c>
    </row>
    <row r="488" s="14" customFormat="1">
      <c r="A488" s="14"/>
      <c r="B488" s="243"/>
      <c r="C488" s="244"/>
      <c r="D488" s="228" t="s">
        <v>133</v>
      </c>
      <c r="E488" s="245" t="s">
        <v>1</v>
      </c>
      <c r="F488" s="246" t="s">
        <v>556</v>
      </c>
      <c r="G488" s="244"/>
      <c r="H488" s="247">
        <v>2.46</v>
      </c>
      <c r="I488" s="248"/>
      <c r="J488" s="244"/>
      <c r="K488" s="244"/>
      <c r="L488" s="249"/>
      <c r="M488" s="250"/>
      <c r="N488" s="251"/>
      <c r="O488" s="251"/>
      <c r="P488" s="251"/>
      <c r="Q488" s="251"/>
      <c r="R488" s="251"/>
      <c r="S488" s="251"/>
      <c r="T488" s="252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3" t="s">
        <v>133</v>
      </c>
      <c r="AU488" s="253" t="s">
        <v>85</v>
      </c>
      <c r="AV488" s="14" t="s">
        <v>85</v>
      </c>
      <c r="AW488" s="14" t="s">
        <v>32</v>
      </c>
      <c r="AX488" s="14" t="s">
        <v>75</v>
      </c>
      <c r="AY488" s="253" t="s">
        <v>123</v>
      </c>
    </row>
    <row r="489" s="15" customFormat="1">
      <c r="A489" s="15"/>
      <c r="B489" s="254"/>
      <c r="C489" s="255"/>
      <c r="D489" s="228" t="s">
        <v>133</v>
      </c>
      <c r="E489" s="256" t="s">
        <v>1</v>
      </c>
      <c r="F489" s="257" t="s">
        <v>136</v>
      </c>
      <c r="G489" s="255"/>
      <c r="H489" s="258">
        <v>2.46</v>
      </c>
      <c r="I489" s="259"/>
      <c r="J489" s="255"/>
      <c r="K489" s="255"/>
      <c r="L489" s="260"/>
      <c r="M489" s="261"/>
      <c r="N489" s="262"/>
      <c r="O489" s="262"/>
      <c r="P489" s="262"/>
      <c r="Q489" s="262"/>
      <c r="R489" s="262"/>
      <c r="S489" s="262"/>
      <c r="T489" s="263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64" t="s">
        <v>133</v>
      </c>
      <c r="AU489" s="264" t="s">
        <v>85</v>
      </c>
      <c r="AV489" s="15" t="s">
        <v>130</v>
      </c>
      <c r="AW489" s="15" t="s">
        <v>32</v>
      </c>
      <c r="AX489" s="15" t="s">
        <v>83</v>
      </c>
      <c r="AY489" s="264" t="s">
        <v>123</v>
      </c>
    </row>
    <row r="490" s="2" customFormat="1" ht="16.5" customHeight="1">
      <c r="A490" s="39"/>
      <c r="B490" s="40"/>
      <c r="C490" s="215" t="s">
        <v>392</v>
      </c>
      <c r="D490" s="215" t="s">
        <v>125</v>
      </c>
      <c r="E490" s="216" t="s">
        <v>563</v>
      </c>
      <c r="F490" s="217" t="s">
        <v>564</v>
      </c>
      <c r="G490" s="218" t="s">
        <v>386</v>
      </c>
      <c r="H490" s="219">
        <v>2</v>
      </c>
      <c r="I490" s="220"/>
      <c r="J490" s="221">
        <f>ROUND(I490*H490,2)</f>
        <v>0</v>
      </c>
      <c r="K490" s="217" t="s">
        <v>129</v>
      </c>
      <c r="L490" s="45"/>
      <c r="M490" s="222" t="s">
        <v>1</v>
      </c>
      <c r="N490" s="223" t="s">
        <v>40</v>
      </c>
      <c r="O490" s="92"/>
      <c r="P490" s="224">
        <f>O490*H490</f>
        <v>0</v>
      </c>
      <c r="Q490" s="224">
        <v>0</v>
      </c>
      <c r="R490" s="224">
        <f>Q490*H490</f>
        <v>0</v>
      </c>
      <c r="S490" s="224">
        <v>0</v>
      </c>
      <c r="T490" s="225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26" t="s">
        <v>130</v>
      </c>
      <c r="AT490" s="226" t="s">
        <v>125</v>
      </c>
      <c r="AU490" s="226" t="s">
        <v>85</v>
      </c>
      <c r="AY490" s="18" t="s">
        <v>123</v>
      </c>
      <c r="BE490" s="227">
        <f>IF(N490="základní",J490,0)</f>
        <v>0</v>
      </c>
      <c r="BF490" s="227">
        <f>IF(N490="snížená",J490,0)</f>
        <v>0</v>
      </c>
      <c r="BG490" s="227">
        <f>IF(N490="zákl. přenesená",J490,0)</f>
        <v>0</v>
      </c>
      <c r="BH490" s="227">
        <f>IF(N490="sníž. přenesená",J490,0)</f>
        <v>0</v>
      </c>
      <c r="BI490" s="227">
        <f>IF(N490="nulová",J490,0)</f>
        <v>0</v>
      </c>
      <c r="BJ490" s="18" t="s">
        <v>83</v>
      </c>
      <c r="BK490" s="227">
        <f>ROUND(I490*H490,2)</f>
        <v>0</v>
      </c>
      <c r="BL490" s="18" t="s">
        <v>130</v>
      </c>
      <c r="BM490" s="226" t="s">
        <v>565</v>
      </c>
    </row>
    <row r="491" s="2" customFormat="1">
      <c r="A491" s="39"/>
      <c r="B491" s="40"/>
      <c r="C491" s="41"/>
      <c r="D491" s="228" t="s">
        <v>131</v>
      </c>
      <c r="E491" s="41"/>
      <c r="F491" s="229" t="s">
        <v>564</v>
      </c>
      <c r="G491" s="41"/>
      <c r="H491" s="41"/>
      <c r="I491" s="230"/>
      <c r="J491" s="41"/>
      <c r="K491" s="41"/>
      <c r="L491" s="45"/>
      <c r="M491" s="231"/>
      <c r="N491" s="232"/>
      <c r="O491" s="92"/>
      <c r="P491" s="92"/>
      <c r="Q491" s="92"/>
      <c r="R491" s="92"/>
      <c r="S491" s="92"/>
      <c r="T491" s="93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131</v>
      </c>
      <c r="AU491" s="18" t="s">
        <v>85</v>
      </c>
    </row>
    <row r="492" s="13" customFormat="1">
      <c r="A492" s="13"/>
      <c r="B492" s="233"/>
      <c r="C492" s="234"/>
      <c r="D492" s="228" t="s">
        <v>133</v>
      </c>
      <c r="E492" s="235" t="s">
        <v>1</v>
      </c>
      <c r="F492" s="236" t="s">
        <v>566</v>
      </c>
      <c r="G492" s="234"/>
      <c r="H492" s="235" t="s">
        <v>1</v>
      </c>
      <c r="I492" s="237"/>
      <c r="J492" s="234"/>
      <c r="K492" s="234"/>
      <c r="L492" s="238"/>
      <c r="M492" s="239"/>
      <c r="N492" s="240"/>
      <c r="O492" s="240"/>
      <c r="P492" s="240"/>
      <c r="Q492" s="240"/>
      <c r="R492" s="240"/>
      <c r="S492" s="240"/>
      <c r="T492" s="241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2" t="s">
        <v>133</v>
      </c>
      <c r="AU492" s="242" t="s">
        <v>85</v>
      </c>
      <c r="AV492" s="13" t="s">
        <v>83</v>
      </c>
      <c r="AW492" s="13" t="s">
        <v>32</v>
      </c>
      <c r="AX492" s="13" t="s">
        <v>75</v>
      </c>
      <c r="AY492" s="242" t="s">
        <v>123</v>
      </c>
    </row>
    <row r="493" s="14" customFormat="1">
      <c r="A493" s="14"/>
      <c r="B493" s="243"/>
      <c r="C493" s="244"/>
      <c r="D493" s="228" t="s">
        <v>133</v>
      </c>
      <c r="E493" s="245" t="s">
        <v>1</v>
      </c>
      <c r="F493" s="246" t="s">
        <v>83</v>
      </c>
      <c r="G493" s="244"/>
      <c r="H493" s="247">
        <v>1</v>
      </c>
      <c r="I493" s="248"/>
      <c r="J493" s="244"/>
      <c r="K493" s="244"/>
      <c r="L493" s="249"/>
      <c r="M493" s="250"/>
      <c r="N493" s="251"/>
      <c r="O493" s="251"/>
      <c r="P493" s="251"/>
      <c r="Q493" s="251"/>
      <c r="R493" s="251"/>
      <c r="S493" s="251"/>
      <c r="T493" s="252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3" t="s">
        <v>133</v>
      </c>
      <c r="AU493" s="253" t="s">
        <v>85</v>
      </c>
      <c r="AV493" s="14" t="s">
        <v>85</v>
      </c>
      <c r="AW493" s="14" t="s">
        <v>32</v>
      </c>
      <c r="AX493" s="14" t="s">
        <v>75</v>
      </c>
      <c r="AY493" s="253" t="s">
        <v>123</v>
      </c>
    </row>
    <row r="494" s="13" customFormat="1">
      <c r="A494" s="13"/>
      <c r="B494" s="233"/>
      <c r="C494" s="234"/>
      <c r="D494" s="228" t="s">
        <v>133</v>
      </c>
      <c r="E494" s="235" t="s">
        <v>1</v>
      </c>
      <c r="F494" s="236" t="s">
        <v>204</v>
      </c>
      <c r="G494" s="234"/>
      <c r="H494" s="235" t="s">
        <v>1</v>
      </c>
      <c r="I494" s="237"/>
      <c r="J494" s="234"/>
      <c r="K494" s="234"/>
      <c r="L494" s="238"/>
      <c r="M494" s="239"/>
      <c r="N494" s="240"/>
      <c r="O494" s="240"/>
      <c r="P494" s="240"/>
      <c r="Q494" s="240"/>
      <c r="R494" s="240"/>
      <c r="S494" s="240"/>
      <c r="T494" s="241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2" t="s">
        <v>133</v>
      </c>
      <c r="AU494" s="242" t="s">
        <v>85</v>
      </c>
      <c r="AV494" s="13" t="s">
        <v>83</v>
      </c>
      <c r="AW494" s="13" t="s">
        <v>32</v>
      </c>
      <c r="AX494" s="13" t="s">
        <v>75</v>
      </c>
      <c r="AY494" s="242" t="s">
        <v>123</v>
      </c>
    </row>
    <row r="495" s="14" customFormat="1">
      <c r="A495" s="14"/>
      <c r="B495" s="243"/>
      <c r="C495" s="244"/>
      <c r="D495" s="228" t="s">
        <v>133</v>
      </c>
      <c r="E495" s="245" t="s">
        <v>1</v>
      </c>
      <c r="F495" s="246" t="s">
        <v>83</v>
      </c>
      <c r="G495" s="244"/>
      <c r="H495" s="247">
        <v>1</v>
      </c>
      <c r="I495" s="248"/>
      <c r="J495" s="244"/>
      <c r="K495" s="244"/>
      <c r="L495" s="249"/>
      <c r="M495" s="250"/>
      <c r="N495" s="251"/>
      <c r="O495" s="251"/>
      <c r="P495" s="251"/>
      <c r="Q495" s="251"/>
      <c r="R495" s="251"/>
      <c r="S495" s="251"/>
      <c r="T495" s="252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3" t="s">
        <v>133</v>
      </c>
      <c r="AU495" s="253" t="s">
        <v>85</v>
      </c>
      <c r="AV495" s="14" t="s">
        <v>85</v>
      </c>
      <c r="AW495" s="14" t="s">
        <v>32</v>
      </c>
      <c r="AX495" s="14" t="s">
        <v>75</v>
      </c>
      <c r="AY495" s="253" t="s">
        <v>123</v>
      </c>
    </row>
    <row r="496" s="15" customFormat="1">
      <c r="A496" s="15"/>
      <c r="B496" s="254"/>
      <c r="C496" s="255"/>
      <c r="D496" s="228" t="s">
        <v>133</v>
      </c>
      <c r="E496" s="256" t="s">
        <v>1</v>
      </c>
      <c r="F496" s="257" t="s">
        <v>136</v>
      </c>
      <c r="G496" s="255"/>
      <c r="H496" s="258">
        <v>2</v>
      </c>
      <c r="I496" s="259"/>
      <c r="J496" s="255"/>
      <c r="K496" s="255"/>
      <c r="L496" s="260"/>
      <c r="M496" s="261"/>
      <c r="N496" s="262"/>
      <c r="O496" s="262"/>
      <c r="P496" s="262"/>
      <c r="Q496" s="262"/>
      <c r="R496" s="262"/>
      <c r="S496" s="262"/>
      <c r="T496" s="263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64" t="s">
        <v>133</v>
      </c>
      <c r="AU496" s="264" t="s">
        <v>85</v>
      </c>
      <c r="AV496" s="15" t="s">
        <v>130</v>
      </c>
      <c r="AW496" s="15" t="s">
        <v>32</v>
      </c>
      <c r="AX496" s="15" t="s">
        <v>83</v>
      </c>
      <c r="AY496" s="264" t="s">
        <v>123</v>
      </c>
    </row>
    <row r="497" s="2" customFormat="1" ht="16.5" customHeight="1">
      <c r="A497" s="39"/>
      <c r="B497" s="40"/>
      <c r="C497" s="276" t="s">
        <v>567</v>
      </c>
      <c r="D497" s="276" t="s">
        <v>288</v>
      </c>
      <c r="E497" s="277" t="s">
        <v>568</v>
      </c>
      <c r="F497" s="278" t="s">
        <v>569</v>
      </c>
      <c r="G497" s="279" t="s">
        <v>386</v>
      </c>
      <c r="H497" s="280">
        <v>2</v>
      </c>
      <c r="I497" s="281"/>
      <c r="J497" s="282">
        <f>ROUND(I497*H497,2)</f>
        <v>0</v>
      </c>
      <c r="K497" s="278" t="s">
        <v>129</v>
      </c>
      <c r="L497" s="283"/>
      <c r="M497" s="284" t="s">
        <v>1</v>
      </c>
      <c r="N497" s="285" t="s">
        <v>40</v>
      </c>
      <c r="O497" s="92"/>
      <c r="P497" s="224">
        <f>O497*H497</f>
        <v>0</v>
      </c>
      <c r="Q497" s="224">
        <v>0</v>
      </c>
      <c r="R497" s="224">
        <f>Q497*H497</f>
        <v>0</v>
      </c>
      <c r="S497" s="224">
        <v>0</v>
      </c>
      <c r="T497" s="225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26" t="s">
        <v>151</v>
      </c>
      <c r="AT497" s="226" t="s">
        <v>288</v>
      </c>
      <c r="AU497" s="226" t="s">
        <v>85</v>
      </c>
      <c r="AY497" s="18" t="s">
        <v>123</v>
      </c>
      <c r="BE497" s="227">
        <f>IF(N497="základní",J497,0)</f>
        <v>0</v>
      </c>
      <c r="BF497" s="227">
        <f>IF(N497="snížená",J497,0)</f>
        <v>0</v>
      </c>
      <c r="BG497" s="227">
        <f>IF(N497="zákl. přenesená",J497,0)</f>
        <v>0</v>
      </c>
      <c r="BH497" s="227">
        <f>IF(N497="sníž. přenesená",J497,0)</f>
        <v>0</v>
      </c>
      <c r="BI497" s="227">
        <f>IF(N497="nulová",J497,0)</f>
        <v>0</v>
      </c>
      <c r="BJ497" s="18" t="s">
        <v>83</v>
      </c>
      <c r="BK497" s="227">
        <f>ROUND(I497*H497,2)</f>
        <v>0</v>
      </c>
      <c r="BL497" s="18" t="s">
        <v>130</v>
      </c>
      <c r="BM497" s="226" t="s">
        <v>570</v>
      </c>
    </row>
    <row r="498" s="2" customFormat="1">
      <c r="A498" s="39"/>
      <c r="B498" s="40"/>
      <c r="C498" s="41"/>
      <c r="D498" s="228" t="s">
        <v>131</v>
      </c>
      <c r="E498" s="41"/>
      <c r="F498" s="229" t="s">
        <v>569</v>
      </c>
      <c r="G498" s="41"/>
      <c r="H498" s="41"/>
      <c r="I498" s="230"/>
      <c r="J498" s="41"/>
      <c r="K498" s="41"/>
      <c r="L498" s="45"/>
      <c r="M498" s="231"/>
      <c r="N498" s="232"/>
      <c r="O498" s="92"/>
      <c r="P498" s="92"/>
      <c r="Q498" s="92"/>
      <c r="R498" s="92"/>
      <c r="S498" s="92"/>
      <c r="T498" s="93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131</v>
      </c>
      <c r="AU498" s="18" t="s">
        <v>85</v>
      </c>
    </row>
    <row r="499" s="2" customFormat="1" ht="16.5" customHeight="1">
      <c r="A499" s="39"/>
      <c r="B499" s="40"/>
      <c r="C499" s="215" t="s">
        <v>395</v>
      </c>
      <c r="D499" s="215" t="s">
        <v>125</v>
      </c>
      <c r="E499" s="216" t="s">
        <v>571</v>
      </c>
      <c r="F499" s="217" t="s">
        <v>572</v>
      </c>
      <c r="G499" s="218" t="s">
        <v>386</v>
      </c>
      <c r="H499" s="219">
        <v>2</v>
      </c>
      <c r="I499" s="220"/>
      <c r="J499" s="221">
        <f>ROUND(I499*H499,2)</f>
        <v>0</v>
      </c>
      <c r="K499" s="217" t="s">
        <v>129</v>
      </c>
      <c r="L499" s="45"/>
      <c r="M499" s="222" t="s">
        <v>1</v>
      </c>
      <c r="N499" s="223" t="s">
        <v>40</v>
      </c>
      <c r="O499" s="92"/>
      <c r="P499" s="224">
        <f>O499*H499</f>
        <v>0</v>
      </c>
      <c r="Q499" s="224">
        <v>0</v>
      </c>
      <c r="R499" s="224">
        <f>Q499*H499</f>
        <v>0</v>
      </c>
      <c r="S499" s="224">
        <v>0</v>
      </c>
      <c r="T499" s="225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26" t="s">
        <v>130</v>
      </c>
      <c r="AT499" s="226" t="s">
        <v>125</v>
      </c>
      <c r="AU499" s="226" t="s">
        <v>85</v>
      </c>
      <c r="AY499" s="18" t="s">
        <v>123</v>
      </c>
      <c r="BE499" s="227">
        <f>IF(N499="základní",J499,0)</f>
        <v>0</v>
      </c>
      <c r="BF499" s="227">
        <f>IF(N499="snížená",J499,0)</f>
        <v>0</v>
      </c>
      <c r="BG499" s="227">
        <f>IF(N499="zákl. přenesená",J499,0)</f>
        <v>0</v>
      </c>
      <c r="BH499" s="227">
        <f>IF(N499="sníž. přenesená",J499,0)</f>
        <v>0</v>
      </c>
      <c r="BI499" s="227">
        <f>IF(N499="nulová",J499,0)</f>
        <v>0</v>
      </c>
      <c r="BJ499" s="18" t="s">
        <v>83</v>
      </c>
      <c r="BK499" s="227">
        <f>ROUND(I499*H499,2)</f>
        <v>0</v>
      </c>
      <c r="BL499" s="18" t="s">
        <v>130</v>
      </c>
      <c r="BM499" s="226" t="s">
        <v>573</v>
      </c>
    </row>
    <row r="500" s="2" customFormat="1">
      <c r="A500" s="39"/>
      <c r="B500" s="40"/>
      <c r="C500" s="41"/>
      <c r="D500" s="228" t="s">
        <v>131</v>
      </c>
      <c r="E500" s="41"/>
      <c r="F500" s="229" t="s">
        <v>572</v>
      </c>
      <c r="G500" s="41"/>
      <c r="H500" s="41"/>
      <c r="I500" s="230"/>
      <c r="J500" s="41"/>
      <c r="K500" s="41"/>
      <c r="L500" s="45"/>
      <c r="M500" s="231"/>
      <c r="N500" s="232"/>
      <c r="O500" s="92"/>
      <c r="P500" s="92"/>
      <c r="Q500" s="92"/>
      <c r="R500" s="92"/>
      <c r="S500" s="92"/>
      <c r="T500" s="93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131</v>
      </c>
      <c r="AU500" s="18" t="s">
        <v>85</v>
      </c>
    </row>
    <row r="501" s="13" customFormat="1">
      <c r="A501" s="13"/>
      <c r="B501" s="233"/>
      <c r="C501" s="234"/>
      <c r="D501" s="228" t="s">
        <v>133</v>
      </c>
      <c r="E501" s="235" t="s">
        <v>1</v>
      </c>
      <c r="F501" s="236" t="s">
        <v>574</v>
      </c>
      <c r="G501" s="234"/>
      <c r="H501" s="235" t="s">
        <v>1</v>
      </c>
      <c r="I501" s="237"/>
      <c r="J501" s="234"/>
      <c r="K501" s="234"/>
      <c r="L501" s="238"/>
      <c r="M501" s="239"/>
      <c r="N501" s="240"/>
      <c r="O501" s="240"/>
      <c r="P501" s="240"/>
      <c r="Q501" s="240"/>
      <c r="R501" s="240"/>
      <c r="S501" s="240"/>
      <c r="T501" s="241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2" t="s">
        <v>133</v>
      </c>
      <c r="AU501" s="242" t="s">
        <v>85</v>
      </c>
      <c r="AV501" s="13" t="s">
        <v>83</v>
      </c>
      <c r="AW501" s="13" t="s">
        <v>32</v>
      </c>
      <c r="AX501" s="13" t="s">
        <v>75</v>
      </c>
      <c r="AY501" s="242" t="s">
        <v>123</v>
      </c>
    </row>
    <row r="502" s="14" customFormat="1">
      <c r="A502" s="14"/>
      <c r="B502" s="243"/>
      <c r="C502" s="244"/>
      <c r="D502" s="228" t="s">
        <v>133</v>
      </c>
      <c r="E502" s="245" t="s">
        <v>1</v>
      </c>
      <c r="F502" s="246" t="s">
        <v>544</v>
      </c>
      <c r="G502" s="244"/>
      <c r="H502" s="247">
        <v>2</v>
      </c>
      <c r="I502" s="248"/>
      <c r="J502" s="244"/>
      <c r="K502" s="244"/>
      <c r="L502" s="249"/>
      <c r="M502" s="250"/>
      <c r="N502" s="251"/>
      <c r="O502" s="251"/>
      <c r="P502" s="251"/>
      <c r="Q502" s="251"/>
      <c r="R502" s="251"/>
      <c r="S502" s="251"/>
      <c r="T502" s="252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3" t="s">
        <v>133</v>
      </c>
      <c r="AU502" s="253" t="s">
        <v>85</v>
      </c>
      <c r="AV502" s="14" t="s">
        <v>85</v>
      </c>
      <c r="AW502" s="14" t="s">
        <v>32</v>
      </c>
      <c r="AX502" s="14" t="s">
        <v>75</v>
      </c>
      <c r="AY502" s="253" t="s">
        <v>123</v>
      </c>
    </row>
    <row r="503" s="15" customFormat="1">
      <c r="A503" s="15"/>
      <c r="B503" s="254"/>
      <c r="C503" s="255"/>
      <c r="D503" s="228" t="s">
        <v>133</v>
      </c>
      <c r="E503" s="256" t="s">
        <v>1</v>
      </c>
      <c r="F503" s="257" t="s">
        <v>136</v>
      </c>
      <c r="G503" s="255"/>
      <c r="H503" s="258">
        <v>2</v>
      </c>
      <c r="I503" s="259"/>
      <c r="J503" s="255"/>
      <c r="K503" s="255"/>
      <c r="L503" s="260"/>
      <c r="M503" s="261"/>
      <c r="N503" s="262"/>
      <c r="O503" s="262"/>
      <c r="P503" s="262"/>
      <c r="Q503" s="262"/>
      <c r="R503" s="262"/>
      <c r="S503" s="262"/>
      <c r="T503" s="263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64" t="s">
        <v>133</v>
      </c>
      <c r="AU503" s="264" t="s">
        <v>85</v>
      </c>
      <c r="AV503" s="15" t="s">
        <v>130</v>
      </c>
      <c r="AW503" s="15" t="s">
        <v>32</v>
      </c>
      <c r="AX503" s="15" t="s">
        <v>83</v>
      </c>
      <c r="AY503" s="264" t="s">
        <v>123</v>
      </c>
    </row>
    <row r="504" s="2" customFormat="1" ht="16.5" customHeight="1">
      <c r="A504" s="39"/>
      <c r="B504" s="40"/>
      <c r="C504" s="276" t="s">
        <v>575</v>
      </c>
      <c r="D504" s="276" t="s">
        <v>288</v>
      </c>
      <c r="E504" s="277" t="s">
        <v>576</v>
      </c>
      <c r="F504" s="278" t="s">
        <v>577</v>
      </c>
      <c r="G504" s="279" t="s">
        <v>386</v>
      </c>
      <c r="H504" s="280">
        <v>4</v>
      </c>
      <c r="I504" s="281"/>
      <c r="J504" s="282">
        <f>ROUND(I504*H504,2)</f>
        <v>0</v>
      </c>
      <c r="K504" s="278" t="s">
        <v>129</v>
      </c>
      <c r="L504" s="283"/>
      <c r="M504" s="284" t="s">
        <v>1</v>
      </c>
      <c r="N504" s="285" t="s">
        <v>40</v>
      </c>
      <c r="O504" s="92"/>
      <c r="P504" s="224">
        <f>O504*H504</f>
        <v>0</v>
      </c>
      <c r="Q504" s="224">
        <v>0</v>
      </c>
      <c r="R504" s="224">
        <f>Q504*H504</f>
        <v>0</v>
      </c>
      <c r="S504" s="224">
        <v>0</v>
      </c>
      <c r="T504" s="225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26" t="s">
        <v>151</v>
      </c>
      <c r="AT504" s="226" t="s">
        <v>288</v>
      </c>
      <c r="AU504" s="226" t="s">
        <v>85</v>
      </c>
      <c r="AY504" s="18" t="s">
        <v>123</v>
      </c>
      <c r="BE504" s="227">
        <f>IF(N504="základní",J504,0)</f>
        <v>0</v>
      </c>
      <c r="BF504" s="227">
        <f>IF(N504="snížená",J504,0)</f>
        <v>0</v>
      </c>
      <c r="BG504" s="227">
        <f>IF(N504="zákl. přenesená",J504,0)</f>
        <v>0</v>
      </c>
      <c r="BH504" s="227">
        <f>IF(N504="sníž. přenesená",J504,0)</f>
        <v>0</v>
      </c>
      <c r="BI504" s="227">
        <f>IF(N504="nulová",J504,0)</f>
        <v>0</v>
      </c>
      <c r="BJ504" s="18" t="s">
        <v>83</v>
      </c>
      <c r="BK504" s="227">
        <f>ROUND(I504*H504,2)</f>
        <v>0</v>
      </c>
      <c r="BL504" s="18" t="s">
        <v>130</v>
      </c>
      <c r="BM504" s="226" t="s">
        <v>578</v>
      </c>
    </row>
    <row r="505" s="2" customFormat="1">
      <c r="A505" s="39"/>
      <c r="B505" s="40"/>
      <c r="C505" s="41"/>
      <c r="D505" s="228" t="s">
        <v>131</v>
      </c>
      <c r="E505" s="41"/>
      <c r="F505" s="229" t="s">
        <v>577</v>
      </c>
      <c r="G505" s="41"/>
      <c r="H505" s="41"/>
      <c r="I505" s="230"/>
      <c r="J505" s="41"/>
      <c r="K505" s="41"/>
      <c r="L505" s="45"/>
      <c r="M505" s="231"/>
      <c r="N505" s="232"/>
      <c r="O505" s="92"/>
      <c r="P505" s="92"/>
      <c r="Q505" s="92"/>
      <c r="R505" s="92"/>
      <c r="S505" s="92"/>
      <c r="T505" s="93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131</v>
      </c>
      <c r="AU505" s="18" t="s">
        <v>85</v>
      </c>
    </row>
    <row r="506" s="2" customFormat="1" ht="21.75" customHeight="1">
      <c r="A506" s="39"/>
      <c r="B506" s="40"/>
      <c r="C506" s="276" t="s">
        <v>405</v>
      </c>
      <c r="D506" s="276" t="s">
        <v>288</v>
      </c>
      <c r="E506" s="277" t="s">
        <v>579</v>
      </c>
      <c r="F506" s="278" t="s">
        <v>580</v>
      </c>
      <c r="G506" s="279" t="s">
        <v>386</v>
      </c>
      <c r="H506" s="280">
        <v>2</v>
      </c>
      <c r="I506" s="281"/>
      <c r="J506" s="282">
        <f>ROUND(I506*H506,2)</f>
        <v>0</v>
      </c>
      <c r="K506" s="278" t="s">
        <v>1</v>
      </c>
      <c r="L506" s="283"/>
      <c r="M506" s="284" t="s">
        <v>1</v>
      </c>
      <c r="N506" s="285" t="s">
        <v>40</v>
      </c>
      <c r="O506" s="92"/>
      <c r="P506" s="224">
        <f>O506*H506</f>
        <v>0</v>
      </c>
      <c r="Q506" s="224">
        <v>0</v>
      </c>
      <c r="R506" s="224">
        <f>Q506*H506</f>
        <v>0</v>
      </c>
      <c r="S506" s="224">
        <v>0</v>
      </c>
      <c r="T506" s="225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26" t="s">
        <v>151</v>
      </c>
      <c r="AT506" s="226" t="s">
        <v>288</v>
      </c>
      <c r="AU506" s="226" t="s">
        <v>85</v>
      </c>
      <c r="AY506" s="18" t="s">
        <v>123</v>
      </c>
      <c r="BE506" s="227">
        <f>IF(N506="základní",J506,0)</f>
        <v>0</v>
      </c>
      <c r="BF506" s="227">
        <f>IF(N506="snížená",J506,0)</f>
        <v>0</v>
      </c>
      <c r="BG506" s="227">
        <f>IF(N506="zákl. přenesená",J506,0)</f>
        <v>0</v>
      </c>
      <c r="BH506" s="227">
        <f>IF(N506="sníž. přenesená",J506,0)</f>
        <v>0</v>
      </c>
      <c r="BI506" s="227">
        <f>IF(N506="nulová",J506,0)</f>
        <v>0</v>
      </c>
      <c r="BJ506" s="18" t="s">
        <v>83</v>
      </c>
      <c r="BK506" s="227">
        <f>ROUND(I506*H506,2)</f>
        <v>0</v>
      </c>
      <c r="BL506" s="18" t="s">
        <v>130</v>
      </c>
      <c r="BM506" s="226" t="s">
        <v>581</v>
      </c>
    </row>
    <row r="507" s="2" customFormat="1">
      <c r="A507" s="39"/>
      <c r="B507" s="40"/>
      <c r="C507" s="41"/>
      <c r="D507" s="228" t="s">
        <v>131</v>
      </c>
      <c r="E507" s="41"/>
      <c r="F507" s="229" t="s">
        <v>580</v>
      </c>
      <c r="G507" s="41"/>
      <c r="H507" s="41"/>
      <c r="I507" s="230"/>
      <c r="J507" s="41"/>
      <c r="K507" s="41"/>
      <c r="L507" s="45"/>
      <c r="M507" s="231"/>
      <c r="N507" s="232"/>
      <c r="O507" s="92"/>
      <c r="P507" s="92"/>
      <c r="Q507" s="92"/>
      <c r="R507" s="92"/>
      <c r="S507" s="92"/>
      <c r="T507" s="93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131</v>
      </c>
      <c r="AU507" s="18" t="s">
        <v>85</v>
      </c>
    </row>
    <row r="508" s="2" customFormat="1" ht="24.15" customHeight="1">
      <c r="A508" s="39"/>
      <c r="B508" s="40"/>
      <c r="C508" s="276" t="s">
        <v>582</v>
      </c>
      <c r="D508" s="276" t="s">
        <v>288</v>
      </c>
      <c r="E508" s="277" t="s">
        <v>583</v>
      </c>
      <c r="F508" s="278" t="s">
        <v>584</v>
      </c>
      <c r="G508" s="279" t="s">
        <v>386</v>
      </c>
      <c r="H508" s="280">
        <v>1</v>
      </c>
      <c r="I508" s="281"/>
      <c r="J508" s="282">
        <f>ROUND(I508*H508,2)</f>
        <v>0</v>
      </c>
      <c r="K508" s="278" t="s">
        <v>1</v>
      </c>
      <c r="L508" s="283"/>
      <c r="M508" s="284" t="s">
        <v>1</v>
      </c>
      <c r="N508" s="285" t="s">
        <v>40</v>
      </c>
      <c r="O508" s="92"/>
      <c r="P508" s="224">
        <f>O508*H508</f>
        <v>0</v>
      </c>
      <c r="Q508" s="224">
        <v>0</v>
      </c>
      <c r="R508" s="224">
        <f>Q508*H508</f>
        <v>0</v>
      </c>
      <c r="S508" s="224">
        <v>0</v>
      </c>
      <c r="T508" s="225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26" t="s">
        <v>151</v>
      </c>
      <c r="AT508" s="226" t="s">
        <v>288</v>
      </c>
      <c r="AU508" s="226" t="s">
        <v>85</v>
      </c>
      <c r="AY508" s="18" t="s">
        <v>123</v>
      </c>
      <c r="BE508" s="227">
        <f>IF(N508="základní",J508,0)</f>
        <v>0</v>
      </c>
      <c r="BF508" s="227">
        <f>IF(N508="snížená",J508,0)</f>
        <v>0</v>
      </c>
      <c r="BG508" s="227">
        <f>IF(N508="zákl. přenesená",J508,0)</f>
        <v>0</v>
      </c>
      <c r="BH508" s="227">
        <f>IF(N508="sníž. přenesená",J508,0)</f>
        <v>0</v>
      </c>
      <c r="BI508" s="227">
        <f>IF(N508="nulová",J508,0)</f>
        <v>0</v>
      </c>
      <c r="BJ508" s="18" t="s">
        <v>83</v>
      </c>
      <c r="BK508" s="227">
        <f>ROUND(I508*H508,2)</f>
        <v>0</v>
      </c>
      <c r="BL508" s="18" t="s">
        <v>130</v>
      </c>
      <c r="BM508" s="226" t="s">
        <v>585</v>
      </c>
    </row>
    <row r="509" s="2" customFormat="1">
      <c r="A509" s="39"/>
      <c r="B509" s="40"/>
      <c r="C509" s="41"/>
      <c r="D509" s="228" t="s">
        <v>131</v>
      </c>
      <c r="E509" s="41"/>
      <c r="F509" s="229" t="s">
        <v>584</v>
      </c>
      <c r="G509" s="41"/>
      <c r="H509" s="41"/>
      <c r="I509" s="230"/>
      <c r="J509" s="41"/>
      <c r="K509" s="41"/>
      <c r="L509" s="45"/>
      <c r="M509" s="231"/>
      <c r="N509" s="232"/>
      <c r="O509" s="92"/>
      <c r="P509" s="92"/>
      <c r="Q509" s="92"/>
      <c r="R509" s="92"/>
      <c r="S509" s="92"/>
      <c r="T509" s="93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131</v>
      </c>
      <c r="AU509" s="18" t="s">
        <v>85</v>
      </c>
    </row>
    <row r="510" s="2" customFormat="1" ht="16.5" customHeight="1">
      <c r="A510" s="39"/>
      <c r="B510" s="40"/>
      <c r="C510" s="276" t="s">
        <v>411</v>
      </c>
      <c r="D510" s="276" t="s">
        <v>288</v>
      </c>
      <c r="E510" s="277" t="s">
        <v>586</v>
      </c>
      <c r="F510" s="278" t="s">
        <v>587</v>
      </c>
      <c r="G510" s="279" t="s">
        <v>386</v>
      </c>
      <c r="H510" s="280">
        <v>9</v>
      </c>
      <c r="I510" s="281"/>
      <c r="J510" s="282">
        <f>ROUND(I510*H510,2)</f>
        <v>0</v>
      </c>
      <c r="K510" s="278" t="s">
        <v>1</v>
      </c>
      <c r="L510" s="283"/>
      <c r="M510" s="284" t="s">
        <v>1</v>
      </c>
      <c r="N510" s="285" t="s">
        <v>40</v>
      </c>
      <c r="O510" s="92"/>
      <c r="P510" s="224">
        <f>O510*H510</f>
        <v>0</v>
      </c>
      <c r="Q510" s="224">
        <v>0</v>
      </c>
      <c r="R510" s="224">
        <f>Q510*H510</f>
        <v>0</v>
      </c>
      <c r="S510" s="224">
        <v>0</v>
      </c>
      <c r="T510" s="225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26" t="s">
        <v>151</v>
      </c>
      <c r="AT510" s="226" t="s">
        <v>288</v>
      </c>
      <c r="AU510" s="226" t="s">
        <v>85</v>
      </c>
      <c r="AY510" s="18" t="s">
        <v>123</v>
      </c>
      <c r="BE510" s="227">
        <f>IF(N510="základní",J510,0)</f>
        <v>0</v>
      </c>
      <c r="BF510" s="227">
        <f>IF(N510="snížená",J510,0)</f>
        <v>0</v>
      </c>
      <c r="BG510" s="227">
        <f>IF(N510="zákl. přenesená",J510,0)</f>
        <v>0</v>
      </c>
      <c r="BH510" s="227">
        <f>IF(N510="sníž. přenesená",J510,0)</f>
        <v>0</v>
      </c>
      <c r="BI510" s="227">
        <f>IF(N510="nulová",J510,0)</f>
        <v>0</v>
      </c>
      <c r="BJ510" s="18" t="s">
        <v>83</v>
      </c>
      <c r="BK510" s="227">
        <f>ROUND(I510*H510,2)</f>
        <v>0</v>
      </c>
      <c r="BL510" s="18" t="s">
        <v>130</v>
      </c>
      <c r="BM510" s="226" t="s">
        <v>588</v>
      </c>
    </row>
    <row r="511" s="2" customFormat="1">
      <c r="A511" s="39"/>
      <c r="B511" s="40"/>
      <c r="C511" s="41"/>
      <c r="D511" s="228" t="s">
        <v>131</v>
      </c>
      <c r="E511" s="41"/>
      <c r="F511" s="229" t="s">
        <v>587</v>
      </c>
      <c r="G511" s="41"/>
      <c r="H511" s="41"/>
      <c r="I511" s="230"/>
      <c r="J511" s="41"/>
      <c r="K511" s="41"/>
      <c r="L511" s="45"/>
      <c r="M511" s="231"/>
      <c r="N511" s="232"/>
      <c r="O511" s="92"/>
      <c r="P511" s="92"/>
      <c r="Q511" s="92"/>
      <c r="R511" s="92"/>
      <c r="S511" s="92"/>
      <c r="T511" s="93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131</v>
      </c>
      <c r="AU511" s="18" t="s">
        <v>85</v>
      </c>
    </row>
    <row r="512" s="14" customFormat="1">
      <c r="A512" s="14"/>
      <c r="B512" s="243"/>
      <c r="C512" s="244"/>
      <c r="D512" s="228" t="s">
        <v>133</v>
      </c>
      <c r="E512" s="245" t="s">
        <v>1</v>
      </c>
      <c r="F512" s="246" t="s">
        <v>206</v>
      </c>
      <c r="G512" s="244"/>
      <c r="H512" s="247">
        <v>9</v>
      </c>
      <c r="I512" s="248"/>
      <c r="J512" s="244"/>
      <c r="K512" s="244"/>
      <c r="L512" s="249"/>
      <c r="M512" s="250"/>
      <c r="N512" s="251"/>
      <c r="O512" s="251"/>
      <c r="P512" s="251"/>
      <c r="Q512" s="251"/>
      <c r="R512" s="251"/>
      <c r="S512" s="251"/>
      <c r="T512" s="252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3" t="s">
        <v>133</v>
      </c>
      <c r="AU512" s="253" t="s">
        <v>85</v>
      </c>
      <c r="AV512" s="14" t="s">
        <v>85</v>
      </c>
      <c r="AW512" s="14" t="s">
        <v>32</v>
      </c>
      <c r="AX512" s="14" t="s">
        <v>75</v>
      </c>
      <c r="AY512" s="253" t="s">
        <v>123</v>
      </c>
    </row>
    <row r="513" s="15" customFormat="1">
      <c r="A513" s="15"/>
      <c r="B513" s="254"/>
      <c r="C513" s="255"/>
      <c r="D513" s="228" t="s">
        <v>133</v>
      </c>
      <c r="E513" s="256" t="s">
        <v>1</v>
      </c>
      <c r="F513" s="257" t="s">
        <v>136</v>
      </c>
      <c r="G513" s="255"/>
      <c r="H513" s="258">
        <v>9</v>
      </c>
      <c r="I513" s="259"/>
      <c r="J513" s="255"/>
      <c r="K513" s="255"/>
      <c r="L513" s="260"/>
      <c r="M513" s="261"/>
      <c r="N513" s="262"/>
      <c r="O513" s="262"/>
      <c r="P513" s="262"/>
      <c r="Q513" s="262"/>
      <c r="R513" s="262"/>
      <c r="S513" s="262"/>
      <c r="T513" s="263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64" t="s">
        <v>133</v>
      </c>
      <c r="AU513" s="264" t="s">
        <v>85</v>
      </c>
      <c r="AV513" s="15" t="s">
        <v>130</v>
      </c>
      <c r="AW513" s="15" t="s">
        <v>32</v>
      </c>
      <c r="AX513" s="15" t="s">
        <v>83</v>
      </c>
      <c r="AY513" s="264" t="s">
        <v>123</v>
      </c>
    </row>
    <row r="514" s="2" customFormat="1" ht="16.5" customHeight="1">
      <c r="A514" s="39"/>
      <c r="B514" s="40"/>
      <c r="C514" s="276" t="s">
        <v>589</v>
      </c>
      <c r="D514" s="276" t="s">
        <v>288</v>
      </c>
      <c r="E514" s="277" t="s">
        <v>590</v>
      </c>
      <c r="F514" s="278" t="s">
        <v>591</v>
      </c>
      <c r="G514" s="279" t="s">
        <v>386</v>
      </c>
      <c r="H514" s="280">
        <v>1</v>
      </c>
      <c r="I514" s="281"/>
      <c r="J514" s="282">
        <f>ROUND(I514*H514,2)</f>
        <v>0</v>
      </c>
      <c r="K514" s="278" t="s">
        <v>1</v>
      </c>
      <c r="L514" s="283"/>
      <c r="M514" s="284" t="s">
        <v>1</v>
      </c>
      <c r="N514" s="285" t="s">
        <v>40</v>
      </c>
      <c r="O514" s="92"/>
      <c r="P514" s="224">
        <f>O514*H514</f>
        <v>0</v>
      </c>
      <c r="Q514" s="224">
        <v>0</v>
      </c>
      <c r="R514" s="224">
        <f>Q514*H514</f>
        <v>0</v>
      </c>
      <c r="S514" s="224">
        <v>0</v>
      </c>
      <c r="T514" s="225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26" t="s">
        <v>151</v>
      </c>
      <c r="AT514" s="226" t="s">
        <v>288</v>
      </c>
      <c r="AU514" s="226" t="s">
        <v>85</v>
      </c>
      <c r="AY514" s="18" t="s">
        <v>123</v>
      </c>
      <c r="BE514" s="227">
        <f>IF(N514="základní",J514,0)</f>
        <v>0</v>
      </c>
      <c r="BF514" s="227">
        <f>IF(N514="snížená",J514,0)</f>
        <v>0</v>
      </c>
      <c r="BG514" s="227">
        <f>IF(N514="zákl. přenesená",J514,0)</f>
        <v>0</v>
      </c>
      <c r="BH514" s="227">
        <f>IF(N514="sníž. přenesená",J514,0)</f>
        <v>0</v>
      </c>
      <c r="BI514" s="227">
        <f>IF(N514="nulová",J514,0)</f>
        <v>0</v>
      </c>
      <c r="BJ514" s="18" t="s">
        <v>83</v>
      </c>
      <c r="BK514" s="227">
        <f>ROUND(I514*H514,2)</f>
        <v>0</v>
      </c>
      <c r="BL514" s="18" t="s">
        <v>130</v>
      </c>
      <c r="BM514" s="226" t="s">
        <v>592</v>
      </c>
    </row>
    <row r="515" s="2" customFormat="1">
      <c r="A515" s="39"/>
      <c r="B515" s="40"/>
      <c r="C515" s="41"/>
      <c r="D515" s="228" t="s">
        <v>131</v>
      </c>
      <c r="E515" s="41"/>
      <c r="F515" s="229" t="s">
        <v>591</v>
      </c>
      <c r="G515" s="41"/>
      <c r="H515" s="41"/>
      <c r="I515" s="230"/>
      <c r="J515" s="41"/>
      <c r="K515" s="41"/>
      <c r="L515" s="45"/>
      <c r="M515" s="231"/>
      <c r="N515" s="232"/>
      <c r="O515" s="92"/>
      <c r="P515" s="92"/>
      <c r="Q515" s="92"/>
      <c r="R515" s="92"/>
      <c r="S515" s="92"/>
      <c r="T515" s="93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131</v>
      </c>
      <c r="AU515" s="18" t="s">
        <v>85</v>
      </c>
    </row>
    <row r="516" s="2" customFormat="1" ht="16.5" customHeight="1">
      <c r="A516" s="39"/>
      <c r="B516" s="40"/>
      <c r="C516" s="215" t="s">
        <v>419</v>
      </c>
      <c r="D516" s="215" t="s">
        <v>125</v>
      </c>
      <c r="E516" s="216" t="s">
        <v>593</v>
      </c>
      <c r="F516" s="217" t="s">
        <v>594</v>
      </c>
      <c r="G516" s="218" t="s">
        <v>386</v>
      </c>
      <c r="H516" s="219">
        <v>3</v>
      </c>
      <c r="I516" s="220"/>
      <c r="J516" s="221">
        <f>ROUND(I516*H516,2)</f>
        <v>0</v>
      </c>
      <c r="K516" s="217" t="s">
        <v>129</v>
      </c>
      <c r="L516" s="45"/>
      <c r="M516" s="222" t="s">
        <v>1</v>
      </c>
      <c r="N516" s="223" t="s">
        <v>40</v>
      </c>
      <c r="O516" s="92"/>
      <c r="P516" s="224">
        <f>O516*H516</f>
        <v>0</v>
      </c>
      <c r="Q516" s="224">
        <v>0</v>
      </c>
      <c r="R516" s="224">
        <f>Q516*H516</f>
        <v>0</v>
      </c>
      <c r="S516" s="224">
        <v>0</v>
      </c>
      <c r="T516" s="225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26" t="s">
        <v>130</v>
      </c>
      <c r="AT516" s="226" t="s">
        <v>125</v>
      </c>
      <c r="AU516" s="226" t="s">
        <v>85</v>
      </c>
      <c r="AY516" s="18" t="s">
        <v>123</v>
      </c>
      <c r="BE516" s="227">
        <f>IF(N516="základní",J516,0)</f>
        <v>0</v>
      </c>
      <c r="BF516" s="227">
        <f>IF(N516="snížená",J516,0)</f>
        <v>0</v>
      </c>
      <c r="BG516" s="227">
        <f>IF(N516="zákl. přenesená",J516,0)</f>
        <v>0</v>
      </c>
      <c r="BH516" s="227">
        <f>IF(N516="sníž. přenesená",J516,0)</f>
        <v>0</v>
      </c>
      <c r="BI516" s="227">
        <f>IF(N516="nulová",J516,0)</f>
        <v>0</v>
      </c>
      <c r="BJ516" s="18" t="s">
        <v>83</v>
      </c>
      <c r="BK516" s="227">
        <f>ROUND(I516*H516,2)</f>
        <v>0</v>
      </c>
      <c r="BL516" s="18" t="s">
        <v>130</v>
      </c>
      <c r="BM516" s="226" t="s">
        <v>595</v>
      </c>
    </row>
    <row r="517" s="2" customFormat="1">
      <c r="A517" s="39"/>
      <c r="B517" s="40"/>
      <c r="C517" s="41"/>
      <c r="D517" s="228" t="s">
        <v>131</v>
      </c>
      <c r="E517" s="41"/>
      <c r="F517" s="229" t="s">
        <v>594</v>
      </c>
      <c r="G517" s="41"/>
      <c r="H517" s="41"/>
      <c r="I517" s="230"/>
      <c r="J517" s="41"/>
      <c r="K517" s="41"/>
      <c r="L517" s="45"/>
      <c r="M517" s="231"/>
      <c r="N517" s="232"/>
      <c r="O517" s="92"/>
      <c r="P517" s="92"/>
      <c r="Q517" s="92"/>
      <c r="R517" s="92"/>
      <c r="S517" s="92"/>
      <c r="T517" s="93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131</v>
      </c>
      <c r="AU517" s="18" t="s">
        <v>85</v>
      </c>
    </row>
    <row r="518" s="13" customFormat="1">
      <c r="A518" s="13"/>
      <c r="B518" s="233"/>
      <c r="C518" s="234"/>
      <c r="D518" s="228" t="s">
        <v>133</v>
      </c>
      <c r="E518" s="235" t="s">
        <v>1</v>
      </c>
      <c r="F518" s="236" t="s">
        <v>574</v>
      </c>
      <c r="G518" s="234"/>
      <c r="H518" s="235" t="s">
        <v>1</v>
      </c>
      <c r="I518" s="237"/>
      <c r="J518" s="234"/>
      <c r="K518" s="234"/>
      <c r="L518" s="238"/>
      <c r="M518" s="239"/>
      <c r="N518" s="240"/>
      <c r="O518" s="240"/>
      <c r="P518" s="240"/>
      <c r="Q518" s="240"/>
      <c r="R518" s="240"/>
      <c r="S518" s="240"/>
      <c r="T518" s="241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2" t="s">
        <v>133</v>
      </c>
      <c r="AU518" s="242" t="s">
        <v>85</v>
      </c>
      <c r="AV518" s="13" t="s">
        <v>83</v>
      </c>
      <c r="AW518" s="13" t="s">
        <v>32</v>
      </c>
      <c r="AX518" s="13" t="s">
        <v>75</v>
      </c>
      <c r="AY518" s="242" t="s">
        <v>123</v>
      </c>
    </row>
    <row r="519" s="14" customFormat="1">
      <c r="A519" s="14"/>
      <c r="B519" s="243"/>
      <c r="C519" s="244"/>
      <c r="D519" s="228" t="s">
        <v>133</v>
      </c>
      <c r="E519" s="245" t="s">
        <v>1</v>
      </c>
      <c r="F519" s="246" t="s">
        <v>544</v>
      </c>
      <c r="G519" s="244"/>
      <c r="H519" s="247">
        <v>2</v>
      </c>
      <c r="I519" s="248"/>
      <c r="J519" s="244"/>
      <c r="K519" s="244"/>
      <c r="L519" s="249"/>
      <c r="M519" s="250"/>
      <c r="N519" s="251"/>
      <c r="O519" s="251"/>
      <c r="P519" s="251"/>
      <c r="Q519" s="251"/>
      <c r="R519" s="251"/>
      <c r="S519" s="251"/>
      <c r="T519" s="252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3" t="s">
        <v>133</v>
      </c>
      <c r="AU519" s="253" t="s">
        <v>85</v>
      </c>
      <c r="AV519" s="14" t="s">
        <v>85</v>
      </c>
      <c r="AW519" s="14" t="s">
        <v>32</v>
      </c>
      <c r="AX519" s="14" t="s">
        <v>75</v>
      </c>
      <c r="AY519" s="253" t="s">
        <v>123</v>
      </c>
    </row>
    <row r="520" s="13" customFormat="1">
      <c r="A520" s="13"/>
      <c r="B520" s="233"/>
      <c r="C520" s="234"/>
      <c r="D520" s="228" t="s">
        <v>133</v>
      </c>
      <c r="E520" s="235" t="s">
        <v>1</v>
      </c>
      <c r="F520" s="236" t="s">
        <v>360</v>
      </c>
      <c r="G520" s="234"/>
      <c r="H520" s="235" t="s">
        <v>1</v>
      </c>
      <c r="I520" s="237"/>
      <c r="J520" s="234"/>
      <c r="K520" s="234"/>
      <c r="L520" s="238"/>
      <c r="M520" s="239"/>
      <c r="N520" s="240"/>
      <c r="O520" s="240"/>
      <c r="P520" s="240"/>
      <c r="Q520" s="240"/>
      <c r="R520" s="240"/>
      <c r="S520" s="240"/>
      <c r="T520" s="241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2" t="s">
        <v>133</v>
      </c>
      <c r="AU520" s="242" t="s">
        <v>85</v>
      </c>
      <c r="AV520" s="13" t="s">
        <v>83</v>
      </c>
      <c r="AW520" s="13" t="s">
        <v>32</v>
      </c>
      <c r="AX520" s="13" t="s">
        <v>75</v>
      </c>
      <c r="AY520" s="242" t="s">
        <v>123</v>
      </c>
    </row>
    <row r="521" s="14" customFormat="1">
      <c r="A521" s="14"/>
      <c r="B521" s="243"/>
      <c r="C521" s="244"/>
      <c r="D521" s="228" t="s">
        <v>133</v>
      </c>
      <c r="E521" s="245" t="s">
        <v>1</v>
      </c>
      <c r="F521" s="246" t="s">
        <v>83</v>
      </c>
      <c r="G521" s="244"/>
      <c r="H521" s="247">
        <v>1</v>
      </c>
      <c r="I521" s="248"/>
      <c r="J521" s="244"/>
      <c r="K521" s="244"/>
      <c r="L521" s="249"/>
      <c r="M521" s="250"/>
      <c r="N521" s="251"/>
      <c r="O521" s="251"/>
      <c r="P521" s="251"/>
      <c r="Q521" s="251"/>
      <c r="R521" s="251"/>
      <c r="S521" s="251"/>
      <c r="T521" s="252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3" t="s">
        <v>133</v>
      </c>
      <c r="AU521" s="253" t="s">
        <v>85</v>
      </c>
      <c r="AV521" s="14" t="s">
        <v>85</v>
      </c>
      <c r="AW521" s="14" t="s">
        <v>32</v>
      </c>
      <c r="AX521" s="14" t="s">
        <v>75</v>
      </c>
      <c r="AY521" s="253" t="s">
        <v>123</v>
      </c>
    </row>
    <row r="522" s="15" customFormat="1">
      <c r="A522" s="15"/>
      <c r="B522" s="254"/>
      <c r="C522" s="255"/>
      <c r="D522" s="228" t="s">
        <v>133</v>
      </c>
      <c r="E522" s="256" t="s">
        <v>1</v>
      </c>
      <c r="F522" s="257" t="s">
        <v>136</v>
      </c>
      <c r="G522" s="255"/>
      <c r="H522" s="258">
        <v>3</v>
      </c>
      <c r="I522" s="259"/>
      <c r="J522" s="255"/>
      <c r="K522" s="255"/>
      <c r="L522" s="260"/>
      <c r="M522" s="261"/>
      <c r="N522" s="262"/>
      <c r="O522" s="262"/>
      <c r="P522" s="262"/>
      <c r="Q522" s="262"/>
      <c r="R522" s="262"/>
      <c r="S522" s="262"/>
      <c r="T522" s="263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264" t="s">
        <v>133</v>
      </c>
      <c r="AU522" s="264" t="s">
        <v>85</v>
      </c>
      <c r="AV522" s="15" t="s">
        <v>130</v>
      </c>
      <c r="AW522" s="15" t="s">
        <v>32</v>
      </c>
      <c r="AX522" s="15" t="s">
        <v>83</v>
      </c>
      <c r="AY522" s="264" t="s">
        <v>123</v>
      </c>
    </row>
    <row r="523" s="2" customFormat="1" ht="16.5" customHeight="1">
      <c r="A523" s="39"/>
      <c r="B523" s="40"/>
      <c r="C523" s="276" t="s">
        <v>596</v>
      </c>
      <c r="D523" s="276" t="s">
        <v>288</v>
      </c>
      <c r="E523" s="277" t="s">
        <v>597</v>
      </c>
      <c r="F523" s="278" t="s">
        <v>598</v>
      </c>
      <c r="G523" s="279" t="s">
        <v>386</v>
      </c>
      <c r="H523" s="280">
        <v>2</v>
      </c>
      <c r="I523" s="281"/>
      <c r="J523" s="282">
        <f>ROUND(I523*H523,2)</f>
        <v>0</v>
      </c>
      <c r="K523" s="278" t="s">
        <v>129</v>
      </c>
      <c r="L523" s="283"/>
      <c r="M523" s="284" t="s">
        <v>1</v>
      </c>
      <c r="N523" s="285" t="s">
        <v>40</v>
      </c>
      <c r="O523" s="92"/>
      <c r="P523" s="224">
        <f>O523*H523</f>
        <v>0</v>
      </c>
      <c r="Q523" s="224">
        <v>0</v>
      </c>
      <c r="R523" s="224">
        <f>Q523*H523</f>
        <v>0</v>
      </c>
      <c r="S523" s="224">
        <v>0</v>
      </c>
      <c r="T523" s="225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26" t="s">
        <v>151</v>
      </c>
      <c r="AT523" s="226" t="s">
        <v>288</v>
      </c>
      <c r="AU523" s="226" t="s">
        <v>85</v>
      </c>
      <c r="AY523" s="18" t="s">
        <v>123</v>
      </c>
      <c r="BE523" s="227">
        <f>IF(N523="základní",J523,0)</f>
        <v>0</v>
      </c>
      <c r="BF523" s="227">
        <f>IF(N523="snížená",J523,0)</f>
        <v>0</v>
      </c>
      <c r="BG523" s="227">
        <f>IF(N523="zákl. přenesená",J523,0)</f>
        <v>0</v>
      </c>
      <c r="BH523" s="227">
        <f>IF(N523="sníž. přenesená",J523,0)</f>
        <v>0</v>
      </c>
      <c r="BI523" s="227">
        <f>IF(N523="nulová",J523,0)</f>
        <v>0</v>
      </c>
      <c r="BJ523" s="18" t="s">
        <v>83</v>
      </c>
      <c r="BK523" s="227">
        <f>ROUND(I523*H523,2)</f>
        <v>0</v>
      </c>
      <c r="BL523" s="18" t="s">
        <v>130</v>
      </c>
      <c r="BM523" s="226" t="s">
        <v>599</v>
      </c>
    </row>
    <row r="524" s="2" customFormat="1">
      <c r="A524" s="39"/>
      <c r="B524" s="40"/>
      <c r="C524" s="41"/>
      <c r="D524" s="228" t="s">
        <v>131</v>
      </c>
      <c r="E524" s="41"/>
      <c r="F524" s="229" t="s">
        <v>598</v>
      </c>
      <c r="G524" s="41"/>
      <c r="H524" s="41"/>
      <c r="I524" s="230"/>
      <c r="J524" s="41"/>
      <c r="K524" s="41"/>
      <c r="L524" s="45"/>
      <c r="M524" s="231"/>
      <c r="N524" s="232"/>
      <c r="O524" s="92"/>
      <c r="P524" s="92"/>
      <c r="Q524" s="92"/>
      <c r="R524" s="92"/>
      <c r="S524" s="92"/>
      <c r="T524" s="93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131</v>
      </c>
      <c r="AU524" s="18" t="s">
        <v>85</v>
      </c>
    </row>
    <row r="525" s="2" customFormat="1" ht="16.5" customHeight="1">
      <c r="A525" s="39"/>
      <c r="B525" s="40"/>
      <c r="C525" s="276" t="s">
        <v>428</v>
      </c>
      <c r="D525" s="276" t="s">
        <v>288</v>
      </c>
      <c r="E525" s="277" t="s">
        <v>600</v>
      </c>
      <c r="F525" s="278" t="s">
        <v>601</v>
      </c>
      <c r="G525" s="279" t="s">
        <v>386</v>
      </c>
      <c r="H525" s="280">
        <v>1</v>
      </c>
      <c r="I525" s="281"/>
      <c r="J525" s="282">
        <f>ROUND(I525*H525,2)</f>
        <v>0</v>
      </c>
      <c r="K525" s="278" t="s">
        <v>129</v>
      </c>
      <c r="L525" s="283"/>
      <c r="M525" s="284" t="s">
        <v>1</v>
      </c>
      <c r="N525" s="285" t="s">
        <v>40</v>
      </c>
      <c r="O525" s="92"/>
      <c r="P525" s="224">
        <f>O525*H525</f>
        <v>0</v>
      </c>
      <c r="Q525" s="224">
        <v>0</v>
      </c>
      <c r="R525" s="224">
        <f>Q525*H525</f>
        <v>0</v>
      </c>
      <c r="S525" s="224">
        <v>0</v>
      </c>
      <c r="T525" s="225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26" t="s">
        <v>151</v>
      </c>
      <c r="AT525" s="226" t="s">
        <v>288</v>
      </c>
      <c r="AU525" s="226" t="s">
        <v>85</v>
      </c>
      <c r="AY525" s="18" t="s">
        <v>123</v>
      </c>
      <c r="BE525" s="227">
        <f>IF(N525="základní",J525,0)</f>
        <v>0</v>
      </c>
      <c r="BF525" s="227">
        <f>IF(N525="snížená",J525,0)</f>
        <v>0</v>
      </c>
      <c r="BG525" s="227">
        <f>IF(N525="zákl. přenesená",J525,0)</f>
        <v>0</v>
      </c>
      <c r="BH525" s="227">
        <f>IF(N525="sníž. přenesená",J525,0)</f>
        <v>0</v>
      </c>
      <c r="BI525" s="227">
        <f>IF(N525="nulová",J525,0)</f>
        <v>0</v>
      </c>
      <c r="BJ525" s="18" t="s">
        <v>83</v>
      </c>
      <c r="BK525" s="227">
        <f>ROUND(I525*H525,2)</f>
        <v>0</v>
      </c>
      <c r="BL525" s="18" t="s">
        <v>130</v>
      </c>
      <c r="BM525" s="226" t="s">
        <v>602</v>
      </c>
    </row>
    <row r="526" s="2" customFormat="1">
      <c r="A526" s="39"/>
      <c r="B526" s="40"/>
      <c r="C526" s="41"/>
      <c r="D526" s="228" t="s">
        <v>131</v>
      </c>
      <c r="E526" s="41"/>
      <c r="F526" s="229" t="s">
        <v>601</v>
      </c>
      <c r="G526" s="41"/>
      <c r="H526" s="41"/>
      <c r="I526" s="230"/>
      <c r="J526" s="41"/>
      <c r="K526" s="41"/>
      <c r="L526" s="45"/>
      <c r="M526" s="231"/>
      <c r="N526" s="232"/>
      <c r="O526" s="92"/>
      <c r="P526" s="92"/>
      <c r="Q526" s="92"/>
      <c r="R526" s="92"/>
      <c r="S526" s="92"/>
      <c r="T526" s="93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131</v>
      </c>
      <c r="AU526" s="18" t="s">
        <v>85</v>
      </c>
    </row>
    <row r="527" s="2" customFormat="1" ht="16.5" customHeight="1">
      <c r="A527" s="39"/>
      <c r="B527" s="40"/>
      <c r="C527" s="215" t="s">
        <v>603</v>
      </c>
      <c r="D527" s="215" t="s">
        <v>125</v>
      </c>
      <c r="E527" s="216" t="s">
        <v>604</v>
      </c>
      <c r="F527" s="217" t="s">
        <v>605</v>
      </c>
      <c r="G527" s="218" t="s">
        <v>251</v>
      </c>
      <c r="H527" s="219">
        <v>0.051999999999999998</v>
      </c>
      <c r="I527" s="220"/>
      <c r="J527" s="221">
        <f>ROUND(I527*H527,2)</f>
        <v>0</v>
      </c>
      <c r="K527" s="217" t="s">
        <v>129</v>
      </c>
      <c r="L527" s="45"/>
      <c r="M527" s="222" t="s">
        <v>1</v>
      </c>
      <c r="N527" s="223" t="s">
        <v>40</v>
      </c>
      <c r="O527" s="92"/>
      <c r="P527" s="224">
        <f>O527*H527</f>
        <v>0</v>
      </c>
      <c r="Q527" s="224">
        <v>0</v>
      </c>
      <c r="R527" s="224">
        <f>Q527*H527</f>
        <v>0</v>
      </c>
      <c r="S527" s="224">
        <v>0</v>
      </c>
      <c r="T527" s="225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26" t="s">
        <v>130</v>
      </c>
      <c r="AT527" s="226" t="s">
        <v>125</v>
      </c>
      <c r="AU527" s="226" t="s">
        <v>85</v>
      </c>
      <c r="AY527" s="18" t="s">
        <v>123</v>
      </c>
      <c r="BE527" s="227">
        <f>IF(N527="základní",J527,0)</f>
        <v>0</v>
      </c>
      <c r="BF527" s="227">
        <f>IF(N527="snížená",J527,0)</f>
        <v>0</v>
      </c>
      <c r="BG527" s="227">
        <f>IF(N527="zákl. přenesená",J527,0)</f>
        <v>0</v>
      </c>
      <c r="BH527" s="227">
        <f>IF(N527="sníž. přenesená",J527,0)</f>
        <v>0</v>
      </c>
      <c r="BI527" s="227">
        <f>IF(N527="nulová",J527,0)</f>
        <v>0</v>
      </c>
      <c r="BJ527" s="18" t="s">
        <v>83</v>
      </c>
      <c r="BK527" s="227">
        <f>ROUND(I527*H527,2)</f>
        <v>0</v>
      </c>
      <c r="BL527" s="18" t="s">
        <v>130</v>
      </c>
      <c r="BM527" s="226" t="s">
        <v>606</v>
      </c>
    </row>
    <row r="528" s="2" customFormat="1">
      <c r="A528" s="39"/>
      <c r="B528" s="40"/>
      <c r="C528" s="41"/>
      <c r="D528" s="228" t="s">
        <v>131</v>
      </c>
      <c r="E528" s="41"/>
      <c r="F528" s="229" t="s">
        <v>605</v>
      </c>
      <c r="G528" s="41"/>
      <c r="H528" s="41"/>
      <c r="I528" s="230"/>
      <c r="J528" s="41"/>
      <c r="K528" s="41"/>
      <c r="L528" s="45"/>
      <c r="M528" s="231"/>
      <c r="N528" s="232"/>
      <c r="O528" s="92"/>
      <c r="P528" s="92"/>
      <c r="Q528" s="92"/>
      <c r="R528" s="92"/>
      <c r="S528" s="92"/>
      <c r="T528" s="93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131</v>
      </c>
      <c r="AU528" s="18" t="s">
        <v>85</v>
      </c>
    </row>
    <row r="529" s="13" customFormat="1">
      <c r="A529" s="13"/>
      <c r="B529" s="233"/>
      <c r="C529" s="234"/>
      <c r="D529" s="228" t="s">
        <v>133</v>
      </c>
      <c r="E529" s="235" t="s">
        <v>1</v>
      </c>
      <c r="F529" s="236" t="s">
        <v>607</v>
      </c>
      <c r="G529" s="234"/>
      <c r="H529" s="235" t="s">
        <v>1</v>
      </c>
      <c r="I529" s="237"/>
      <c r="J529" s="234"/>
      <c r="K529" s="234"/>
      <c r="L529" s="238"/>
      <c r="M529" s="239"/>
      <c r="N529" s="240"/>
      <c r="O529" s="240"/>
      <c r="P529" s="240"/>
      <c r="Q529" s="240"/>
      <c r="R529" s="240"/>
      <c r="S529" s="240"/>
      <c r="T529" s="241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2" t="s">
        <v>133</v>
      </c>
      <c r="AU529" s="242" t="s">
        <v>85</v>
      </c>
      <c r="AV529" s="13" t="s">
        <v>83</v>
      </c>
      <c r="AW529" s="13" t="s">
        <v>32</v>
      </c>
      <c r="AX529" s="13" t="s">
        <v>75</v>
      </c>
      <c r="AY529" s="242" t="s">
        <v>123</v>
      </c>
    </row>
    <row r="530" s="13" customFormat="1">
      <c r="A530" s="13"/>
      <c r="B530" s="233"/>
      <c r="C530" s="234"/>
      <c r="D530" s="228" t="s">
        <v>133</v>
      </c>
      <c r="E530" s="235" t="s">
        <v>1</v>
      </c>
      <c r="F530" s="236" t="s">
        <v>608</v>
      </c>
      <c r="G530" s="234"/>
      <c r="H530" s="235" t="s">
        <v>1</v>
      </c>
      <c r="I530" s="237"/>
      <c r="J530" s="234"/>
      <c r="K530" s="234"/>
      <c r="L530" s="238"/>
      <c r="M530" s="239"/>
      <c r="N530" s="240"/>
      <c r="O530" s="240"/>
      <c r="P530" s="240"/>
      <c r="Q530" s="240"/>
      <c r="R530" s="240"/>
      <c r="S530" s="240"/>
      <c r="T530" s="241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2" t="s">
        <v>133</v>
      </c>
      <c r="AU530" s="242" t="s">
        <v>85</v>
      </c>
      <c r="AV530" s="13" t="s">
        <v>83</v>
      </c>
      <c r="AW530" s="13" t="s">
        <v>32</v>
      </c>
      <c r="AX530" s="13" t="s">
        <v>75</v>
      </c>
      <c r="AY530" s="242" t="s">
        <v>123</v>
      </c>
    </row>
    <row r="531" s="14" customFormat="1">
      <c r="A531" s="14"/>
      <c r="B531" s="243"/>
      <c r="C531" s="244"/>
      <c r="D531" s="228" t="s">
        <v>133</v>
      </c>
      <c r="E531" s="245" t="s">
        <v>1</v>
      </c>
      <c r="F531" s="246" t="s">
        <v>609</v>
      </c>
      <c r="G531" s="244"/>
      <c r="H531" s="247">
        <v>0.051999999999999998</v>
      </c>
      <c r="I531" s="248"/>
      <c r="J531" s="244"/>
      <c r="K531" s="244"/>
      <c r="L531" s="249"/>
      <c r="M531" s="250"/>
      <c r="N531" s="251"/>
      <c r="O531" s="251"/>
      <c r="P531" s="251"/>
      <c r="Q531" s="251"/>
      <c r="R531" s="251"/>
      <c r="S531" s="251"/>
      <c r="T531" s="252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3" t="s">
        <v>133</v>
      </c>
      <c r="AU531" s="253" t="s">
        <v>85</v>
      </c>
      <c r="AV531" s="14" t="s">
        <v>85</v>
      </c>
      <c r="AW531" s="14" t="s">
        <v>32</v>
      </c>
      <c r="AX531" s="14" t="s">
        <v>75</v>
      </c>
      <c r="AY531" s="253" t="s">
        <v>123</v>
      </c>
    </row>
    <row r="532" s="15" customFormat="1">
      <c r="A532" s="15"/>
      <c r="B532" s="254"/>
      <c r="C532" s="255"/>
      <c r="D532" s="228" t="s">
        <v>133</v>
      </c>
      <c r="E532" s="256" t="s">
        <v>1</v>
      </c>
      <c r="F532" s="257" t="s">
        <v>136</v>
      </c>
      <c r="G532" s="255"/>
      <c r="H532" s="258">
        <v>0.051999999999999998</v>
      </c>
      <c r="I532" s="259"/>
      <c r="J532" s="255"/>
      <c r="K532" s="255"/>
      <c r="L532" s="260"/>
      <c r="M532" s="261"/>
      <c r="N532" s="262"/>
      <c r="O532" s="262"/>
      <c r="P532" s="262"/>
      <c r="Q532" s="262"/>
      <c r="R532" s="262"/>
      <c r="S532" s="262"/>
      <c r="T532" s="263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64" t="s">
        <v>133</v>
      </c>
      <c r="AU532" s="264" t="s">
        <v>85</v>
      </c>
      <c r="AV532" s="15" t="s">
        <v>130</v>
      </c>
      <c r="AW532" s="15" t="s">
        <v>32</v>
      </c>
      <c r="AX532" s="15" t="s">
        <v>83</v>
      </c>
      <c r="AY532" s="264" t="s">
        <v>123</v>
      </c>
    </row>
    <row r="533" s="2" customFormat="1" ht="16.5" customHeight="1">
      <c r="A533" s="39"/>
      <c r="B533" s="40"/>
      <c r="C533" s="215" t="s">
        <v>433</v>
      </c>
      <c r="D533" s="215" t="s">
        <v>125</v>
      </c>
      <c r="E533" s="216" t="s">
        <v>610</v>
      </c>
      <c r="F533" s="217" t="s">
        <v>611</v>
      </c>
      <c r="G533" s="218" t="s">
        <v>386</v>
      </c>
      <c r="H533" s="219">
        <v>4</v>
      </c>
      <c r="I533" s="220"/>
      <c r="J533" s="221">
        <f>ROUND(I533*H533,2)</f>
        <v>0</v>
      </c>
      <c r="K533" s="217" t="s">
        <v>1</v>
      </c>
      <c r="L533" s="45"/>
      <c r="M533" s="222" t="s">
        <v>1</v>
      </c>
      <c r="N533" s="223" t="s">
        <v>40</v>
      </c>
      <c r="O533" s="92"/>
      <c r="P533" s="224">
        <f>O533*H533</f>
        <v>0</v>
      </c>
      <c r="Q533" s="224">
        <v>0</v>
      </c>
      <c r="R533" s="224">
        <f>Q533*H533</f>
        <v>0</v>
      </c>
      <c r="S533" s="224">
        <v>0</v>
      </c>
      <c r="T533" s="225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26" t="s">
        <v>130</v>
      </c>
      <c r="AT533" s="226" t="s">
        <v>125</v>
      </c>
      <c r="AU533" s="226" t="s">
        <v>85</v>
      </c>
      <c r="AY533" s="18" t="s">
        <v>123</v>
      </c>
      <c r="BE533" s="227">
        <f>IF(N533="základní",J533,0)</f>
        <v>0</v>
      </c>
      <c r="BF533" s="227">
        <f>IF(N533="snížená",J533,0)</f>
        <v>0</v>
      </c>
      <c r="BG533" s="227">
        <f>IF(N533="zákl. přenesená",J533,0)</f>
        <v>0</v>
      </c>
      <c r="BH533" s="227">
        <f>IF(N533="sníž. přenesená",J533,0)</f>
        <v>0</v>
      </c>
      <c r="BI533" s="227">
        <f>IF(N533="nulová",J533,0)</f>
        <v>0</v>
      </c>
      <c r="BJ533" s="18" t="s">
        <v>83</v>
      </c>
      <c r="BK533" s="227">
        <f>ROUND(I533*H533,2)</f>
        <v>0</v>
      </c>
      <c r="BL533" s="18" t="s">
        <v>130</v>
      </c>
      <c r="BM533" s="226" t="s">
        <v>612</v>
      </c>
    </row>
    <row r="534" s="2" customFormat="1">
      <c r="A534" s="39"/>
      <c r="B534" s="40"/>
      <c r="C534" s="41"/>
      <c r="D534" s="228" t="s">
        <v>131</v>
      </c>
      <c r="E534" s="41"/>
      <c r="F534" s="229" t="s">
        <v>613</v>
      </c>
      <c r="G534" s="41"/>
      <c r="H534" s="41"/>
      <c r="I534" s="230"/>
      <c r="J534" s="41"/>
      <c r="K534" s="41"/>
      <c r="L534" s="45"/>
      <c r="M534" s="231"/>
      <c r="N534" s="232"/>
      <c r="O534" s="92"/>
      <c r="P534" s="92"/>
      <c r="Q534" s="92"/>
      <c r="R534" s="92"/>
      <c r="S534" s="92"/>
      <c r="T534" s="93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T534" s="18" t="s">
        <v>131</v>
      </c>
      <c r="AU534" s="18" t="s">
        <v>85</v>
      </c>
    </row>
    <row r="535" s="13" customFormat="1">
      <c r="A535" s="13"/>
      <c r="B535" s="233"/>
      <c r="C535" s="234"/>
      <c r="D535" s="228" t="s">
        <v>133</v>
      </c>
      <c r="E535" s="235" t="s">
        <v>1</v>
      </c>
      <c r="F535" s="236" t="s">
        <v>614</v>
      </c>
      <c r="G535" s="234"/>
      <c r="H535" s="235" t="s">
        <v>1</v>
      </c>
      <c r="I535" s="237"/>
      <c r="J535" s="234"/>
      <c r="K535" s="234"/>
      <c r="L535" s="238"/>
      <c r="M535" s="239"/>
      <c r="N535" s="240"/>
      <c r="O535" s="240"/>
      <c r="P535" s="240"/>
      <c r="Q535" s="240"/>
      <c r="R535" s="240"/>
      <c r="S535" s="240"/>
      <c r="T535" s="241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2" t="s">
        <v>133</v>
      </c>
      <c r="AU535" s="242" t="s">
        <v>85</v>
      </c>
      <c r="AV535" s="13" t="s">
        <v>83</v>
      </c>
      <c r="AW535" s="13" t="s">
        <v>32</v>
      </c>
      <c r="AX535" s="13" t="s">
        <v>75</v>
      </c>
      <c r="AY535" s="242" t="s">
        <v>123</v>
      </c>
    </row>
    <row r="536" s="13" customFormat="1">
      <c r="A536" s="13"/>
      <c r="B536" s="233"/>
      <c r="C536" s="234"/>
      <c r="D536" s="228" t="s">
        <v>133</v>
      </c>
      <c r="E536" s="235" t="s">
        <v>1</v>
      </c>
      <c r="F536" s="236" t="s">
        <v>615</v>
      </c>
      <c r="G536" s="234"/>
      <c r="H536" s="235" t="s">
        <v>1</v>
      </c>
      <c r="I536" s="237"/>
      <c r="J536" s="234"/>
      <c r="K536" s="234"/>
      <c r="L536" s="238"/>
      <c r="M536" s="239"/>
      <c r="N536" s="240"/>
      <c r="O536" s="240"/>
      <c r="P536" s="240"/>
      <c r="Q536" s="240"/>
      <c r="R536" s="240"/>
      <c r="S536" s="240"/>
      <c r="T536" s="241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2" t="s">
        <v>133</v>
      </c>
      <c r="AU536" s="242" t="s">
        <v>85</v>
      </c>
      <c r="AV536" s="13" t="s">
        <v>83</v>
      </c>
      <c r="AW536" s="13" t="s">
        <v>32</v>
      </c>
      <c r="AX536" s="13" t="s">
        <v>75</v>
      </c>
      <c r="AY536" s="242" t="s">
        <v>123</v>
      </c>
    </row>
    <row r="537" s="14" customFormat="1">
      <c r="A537" s="14"/>
      <c r="B537" s="243"/>
      <c r="C537" s="244"/>
      <c r="D537" s="228" t="s">
        <v>133</v>
      </c>
      <c r="E537" s="245" t="s">
        <v>1</v>
      </c>
      <c r="F537" s="246" t="s">
        <v>83</v>
      </c>
      <c r="G537" s="244"/>
      <c r="H537" s="247">
        <v>1</v>
      </c>
      <c r="I537" s="248"/>
      <c r="J537" s="244"/>
      <c r="K537" s="244"/>
      <c r="L537" s="249"/>
      <c r="M537" s="250"/>
      <c r="N537" s="251"/>
      <c r="O537" s="251"/>
      <c r="P537" s="251"/>
      <c r="Q537" s="251"/>
      <c r="R537" s="251"/>
      <c r="S537" s="251"/>
      <c r="T537" s="252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3" t="s">
        <v>133</v>
      </c>
      <c r="AU537" s="253" t="s">
        <v>85</v>
      </c>
      <c r="AV537" s="14" t="s">
        <v>85</v>
      </c>
      <c r="AW537" s="14" t="s">
        <v>32</v>
      </c>
      <c r="AX537" s="14" t="s">
        <v>75</v>
      </c>
      <c r="AY537" s="253" t="s">
        <v>123</v>
      </c>
    </row>
    <row r="538" s="13" customFormat="1">
      <c r="A538" s="13"/>
      <c r="B538" s="233"/>
      <c r="C538" s="234"/>
      <c r="D538" s="228" t="s">
        <v>133</v>
      </c>
      <c r="E538" s="235" t="s">
        <v>1</v>
      </c>
      <c r="F538" s="236" t="s">
        <v>616</v>
      </c>
      <c r="G538" s="234"/>
      <c r="H538" s="235" t="s">
        <v>1</v>
      </c>
      <c r="I538" s="237"/>
      <c r="J538" s="234"/>
      <c r="K538" s="234"/>
      <c r="L538" s="238"/>
      <c r="M538" s="239"/>
      <c r="N538" s="240"/>
      <c r="O538" s="240"/>
      <c r="P538" s="240"/>
      <c r="Q538" s="240"/>
      <c r="R538" s="240"/>
      <c r="S538" s="240"/>
      <c r="T538" s="241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2" t="s">
        <v>133</v>
      </c>
      <c r="AU538" s="242" t="s">
        <v>85</v>
      </c>
      <c r="AV538" s="13" t="s">
        <v>83</v>
      </c>
      <c r="AW538" s="13" t="s">
        <v>32</v>
      </c>
      <c r="AX538" s="13" t="s">
        <v>75</v>
      </c>
      <c r="AY538" s="242" t="s">
        <v>123</v>
      </c>
    </row>
    <row r="539" s="14" customFormat="1">
      <c r="A539" s="14"/>
      <c r="B539" s="243"/>
      <c r="C539" s="244"/>
      <c r="D539" s="228" t="s">
        <v>133</v>
      </c>
      <c r="E539" s="245" t="s">
        <v>1</v>
      </c>
      <c r="F539" s="246" t="s">
        <v>83</v>
      </c>
      <c r="G539" s="244"/>
      <c r="H539" s="247">
        <v>1</v>
      </c>
      <c r="I539" s="248"/>
      <c r="J539" s="244"/>
      <c r="K539" s="244"/>
      <c r="L539" s="249"/>
      <c r="M539" s="250"/>
      <c r="N539" s="251"/>
      <c r="O539" s="251"/>
      <c r="P539" s="251"/>
      <c r="Q539" s="251"/>
      <c r="R539" s="251"/>
      <c r="S539" s="251"/>
      <c r="T539" s="252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3" t="s">
        <v>133</v>
      </c>
      <c r="AU539" s="253" t="s">
        <v>85</v>
      </c>
      <c r="AV539" s="14" t="s">
        <v>85</v>
      </c>
      <c r="AW539" s="14" t="s">
        <v>32</v>
      </c>
      <c r="AX539" s="14" t="s">
        <v>75</v>
      </c>
      <c r="AY539" s="253" t="s">
        <v>123</v>
      </c>
    </row>
    <row r="540" s="13" customFormat="1">
      <c r="A540" s="13"/>
      <c r="B540" s="233"/>
      <c r="C540" s="234"/>
      <c r="D540" s="228" t="s">
        <v>133</v>
      </c>
      <c r="E540" s="235" t="s">
        <v>1</v>
      </c>
      <c r="F540" s="236" t="s">
        <v>617</v>
      </c>
      <c r="G540" s="234"/>
      <c r="H540" s="235" t="s">
        <v>1</v>
      </c>
      <c r="I540" s="237"/>
      <c r="J540" s="234"/>
      <c r="K540" s="234"/>
      <c r="L540" s="238"/>
      <c r="M540" s="239"/>
      <c r="N540" s="240"/>
      <c r="O540" s="240"/>
      <c r="P540" s="240"/>
      <c r="Q540" s="240"/>
      <c r="R540" s="240"/>
      <c r="S540" s="240"/>
      <c r="T540" s="241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2" t="s">
        <v>133</v>
      </c>
      <c r="AU540" s="242" t="s">
        <v>85</v>
      </c>
      <c r="AV540" s="13" t="s">
        <v>83</v>
      </c>
      <c r="AW540" s="13" t="s">
        <v>32</v>
      </c>
      <c r="AX540" s="13" t="s">
        <v>75</v>
      </c>
      <c r="AY540" s="242" t="s">
        <v>123</v>
      </c>
    </row>
    <row r="541" s="14" customFormat="1">
      <c r="A541" s="14"/>
      <c r="B541" s="243"/>
      <c r="C541" s="244"/>
      <c r="D541" s="228" t="s">
        <v>133</v>
      </c>
      <c r="E541" s="245" t="s">
        <v>1</v>
      </c>
      <c r="F541" s="246" t="s">
        <v>83</v>
      </c>
      <c r="G541" s="244"/>
      <c r="H541" s="247">
        <v>1</v>
      </c>
      <c r="I541" s="248"/>
      <c r="J541" s="244"/>
      <c r="K541" s="244"/>
      <c r="L541" s="249"/>
      <c r="M541" s="250"/>
      <c r="N541" s="251"/>
      <c r="O541" s="251"/>
      <c r="P541" s="251"/>
      <c r="Q541" s="251"/>
      <c r="R541" s="251"/>
      <c r="S541" s="251"/>
      <c r="T541" s="252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3" t="s">
        <v>133</v>
      </c>
      <c r="AU541" s="253" t="s">
        <v>85</v>
      </c>
      <c r="AV541" s="14" t="s">
        <v>85</v>
      </c>
      <c r="AW541" s="14" t="s">
        <v>32</v>
      </c>
      <c r="AX541" s="14" t="s">
        <v>75</v>
      </c>
      <c r="AY541" s="253" t="s">
        <v>123</v>
      </c>
    </row>
    <row r="542" s="13" customFormat="1">
      <c r="A542" s="13"/>
      <c r="B542" s="233"/>
      <c r="C542" s="234"/>
      <c r="D542" s="228" t="s">
        <v>133</v>
      </c>
      <c r="E542" s="235" t="s">
        <v>1</v>
      </c>
      <c r="F542" s="236" t="s">
        <v>618</v>
      </c>
      <c r="G542" s="234"/>
      <c r="H542" s="235" t="s">
        <v>1</v>
      </c>
      <c r="I542" s="237"/>
      <c r="J542" s="234"/>
      <c r="K542" s="234"/>
      <c r="L542" s="238"/>
      <c r="M542" s="239"/>
      <c r="N542" s="240"/>
      <c r="O542" s="240"/>
      <c r="P542" s="240"/>
      <c r="Q542" s="240"/>
      <c r="R542" s="240"/>
      <c r="S542" s="240"/>
      <c r="T542" s="241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2" t="s">
        <v>133</v>
      </c>
      <c r="AU542" s="242" t="s">
        <v>85</v>
      </c>
      <c r="AV542" s="13" t="s">
        <v>83</v>
      </c>
      <c r="AW542" s="13" t="s">
        <v>32</v>
      </c>
      <c r="AX542" s="13" t="s">
        <v>75</v>
      </c>
      <c r="AY542" s="242" t="s">
        <v>123</v>
      </c>
    </row>
    <row r="543" s="14" customFormat="1">
      <c r="A543" s="14"/>
      <c r="B543" s="243"/>
      <c r="C543" s="244"/>
      <c r="D543" s="228" t="s">
        <v>133</v>
      </c>
      <c r="E543" s="245" t="s">
        <v>1</v>
      </c>
      <c r="F543" s="246" t="s">
        <v>83</v>
      </c>
      <c r="G543" s="244"/>
      <c r="H543" s="247">
        <v>1</v>
      </c>
      <c r="I543" s="248"/>
      <c r="J543" s="244"/>
      <c r="K543" s="244"/>
      <c r="L543" s="249"/>
      <c r="M543" s="250"/>
      <c r="N543" s="251"/>
      <c r="O543" s="251"/>
      <c r="P543" s="251"/>
      <c r="Q543" s="251"/>
      <c r="R543" s="251"/>
      <c r="S543" s="251"/>
      <c r="T543" s="252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3" t="s">
        <v>133</v>
      </c>
      <c r="AU543" s="253" t="s">
        <v>85</v>
      </c>
      <c r="AV543" s="14" t="s">
        <v>85</v>
      </c>
      <c r="AW543" s="14" t="s">
        <v>32</v>
      </c>
      <c r="AX543" s="14" t="s">
        <v>75</v>
      </c>
      <c r="AY543" s="253" t="s">
        <v>123</v>
      </c>
    </row>
    <row r="544" s="15" customFormat="1">
      <c r="A544" s="15"/>
      <c r="B544" s="254"/>
      <c r="C544" s="255"/>
      <c r="D544" s="228" t="s">
        <v>133</v>
      </c>
      <c r="E544" s="256" t="s">
        <v>1</v>
      </c>
      <c r="F544" s="257" t="s">
        <v>136</v>
      </c>
      <c r="G544" s="255"/>
      <c r="H544" s="258">
        <v>4</v>
      </c>
      <c r="I544" s="259"/>
      <c r="J544" s="255"/>
      <c r="K544" s="255"/>
      <c r="L544" s="260"/>
      <c r="M544" s="261"/>
      <c r="N544" s="262"/>
      <c r="O544" s="262"/>
      <c r="P544" s="262"/>
      <c r="Q544" s="262"/>
      <c r="R544" s="262"/>
      <c r="S544" s="262"/>
      <c r="T544" s="263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T544" s="264" t="s">
        <v>133</v>
      </c>
      <c r="AU544" s="264" t="s">
        <v>85</v>
      </c>
      <c r="AV544" s="15" t="s">
        <v>130</v>
      </c>
      <c r="AW544" s="15" t="s">
        <v>32</v>
      </c>
      <c r="AX544" s="15" t="s">
        <v>83</v>
      </c>
      <c r="AY544" s="264" t="s">
        <v>123</v>
      </c>
    </row>
    <row r="545" s="2" customFormat="1" ht="24.15" customHeight="1">
      <c r="A545" s="39"/>
      <c r="B545" s="40"/>
      <c r="C545" s="215" t="s">
        <v>619</v>
      </c>
      <c r="D545" s="215" t="s">
        <v>125</v>
      </c>
      <c r="E545" s="216" t="s">
        <v>620</v>
      </c>
      <c r="F545" s="217" t="s">
        <v>621</v>
      </c>
      <c r="G545" s="218" t="s">
        <v>386</v>
      </c>
      <c r="H545" s="219">
        <v>2</v>
      </c>
      <c r="I545" s="220"/>
      <c r="J545" s="221">
        <f>ROUND(I545*H545,2)</f>
        <v>0</v>
      </c>
      <c r="K545" s="217" t="s">
        <v>1</v>
      </c>
      <c r="L545" s="45"/>
      <c r="M545" s="222" t="s">
        <v>1</v>
      </c>
      <c r="N545" s="223" t="s">
        <v>40</v>
      </c>
      <c r="O545" s="92"/>
      <c r="P545" s="224">
        <f>O545*H545</f>
        <v>0</v>
      </c>
      <c r="Q545" s="224">
        <v>0</v>
      </c>
      <c r="R545" s="224">
        <f>Q545*H545</f>
        <v>0</v>
      </c>
      <c r="S545" s="224">
        <v>0</v>
      </c>
      <c r="T545" s="225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26" t="s">
        <v>130</v>
      </c>
      <c r="AT545" s="226" t="s">
        <v>125</v>
      </c>
      <c r="AU545" s="226" t="s">
        <v>85</v>
      </c>
      <c r="AY545" s="18" t="s">
        <v>123</v>
      </c>
      <c r="BE545" s="227">
        <f>IF(N545="základní",J545,0)</f>
        <v>0</v>
      </c>
      <c r="BF545" s="227">
        <f>IF(N545="snížená",J545,0)</f>
        <v>0</v>
      </c>
      <c r="BG545" s="227">
        <f>IF(N545="zákl. přenesená",J545,0)</f>
        <v>0</v>
      </c>
      <c r="BH545" s="227">
        <f>IF(N545="sníž. přenesená",J545,0)</f>
        <v>0</v>
      </c>
      <c r="BI545" s="227">
        <f>IF(N545="nulová",J545,0)</f>
        <v>0</v>
      </c>
      <c r="BJ545" s="18" t="s">
        <v>83</v>
      </c>
      <c r="BK545" s="227">
        <f>ROUND(I545*H545,2)</f>
        <v>0</v>
      </c>
      <c r="BL545" s="18" t="s">
        <v>130</v>
      </c>
      <c r="BM545" s="226" t="s">
        <v>622</v>
      </c>
    </row>
    <row r="546" s="2" customFormat="1">
      <c r="A546" s="39"/>
      <c r="B546" s="40"/>
      <c r="C546" s="41"/>
      <c r="D546" s="228" t="s">
        <v>131</v>
      </c>
      <c r="E546" s="41"/>
      <c r="F546" s="229" t="s">
        <v>623</v>
      </c>
      <c r="G546" s="41"/>
      <c r="H546" s="41"/>
      <c r="I546" s="230"/>
      <c r="J546" s="41"/>
      <c r="K546" s="41"/>
      <c r="L546" s="45"/>
      <c r="M546" s="231"/>
      <c r="N546" s="232"/>
      <c r="O546" s="92"/>
      <c r="P546" s="92"/>
      <c r="Q546" s="92"/>
      <c r="R546" s="92"/>
      <c r="S546" s="92"/>
      <c r="T546" s="93"/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T546" s="18" t="s">
        <v>131</v>
      </c>
      <c r="AU546" s="18" t="s">
        <v>85</v>
      </c>
    </row>
    <row r="547" s="13" customFormat="1">
      <c r="A547" s="13"/>
      <c r="B547" s="233"/>
      <c r="C547" s="234"/>
      <c r="D547" s="228" t="s">
        <v>133</v>
      </c>
      <c r="E547" s="235" t="s">
        <v>1</v>
      </c>
      <c r="F547" s="236" t="s">
        <v>624</v>
      </c>
      <c r="G547" s="234"/>
      <c r="H547" s="235" t="s">
        <v>1</v>
      </c>
      <c r="I547" s="237"/>
      <c r="J547" s="234"/>
      <c r="K547" s="234"/>
      <c r="L547" s="238"/>
      <c r="M547" s="239"/>
      <c r="N547" s="240"/>
      <c r="O547" s="240"/>
      <c r="P547" s="240"/>
      <c r="Q547" s="240"/>
      <c r="R547" s="240"/>
      <c r="S547" s="240"/>
      <c r="T547" s="241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2" t="s">
        <v>133</v>
      </c>
      <c r="AU547" s="242" t="s">
        <v>85</v>
      </c>
      <c r="AV547" s="13" t="s">
        <v>83</v>
      </c>
      <c r="AW547" s="13" t="s">
        <v>32</v>
      </c>
      <c r="AX547" s="13" t="s">
        <v>75</v>
      </c>
      <c r="AY547" s="242" t="s">
        <v>123</v>
      </c>
    </row>
    <row r="548" s="13" customFormat="1">
      <c r="A548" s="13"/>
      <c r="B548" s="233"/>
      <c r="C548" s="234"/>
      <c r="D548" s="228" t="s">
        <v>133</v>
      </c>
      <c r="E548" s="235" t="s">
        <v>1</v>
      </c>
      <c r="F548" s="236" t="s">
        <v>625</v>
      </c>
      <c r="G548" s="234"/>
      <c r="H548" s="235" t="s">
        <v>1</v>
      </c>
      <c r="I548" s="237"/>
      <c r="J548" s="234"/>
      <c r="K548" s="234"/>
      <c r="L548" s="238"/>
      <c r="M548" s="239"/>
      <c r="N548" s="240"/>
      <c r="O548" s="240"/>
      <c r="P548" s="240"/>
      <c r="Q548" s="240"/>
      <c r="R548" s="240"/>
      <c r="S548" s="240"/>
      <c r="T548" s="241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2" t="s">
        <v>133</v>
      </c>
      <c r="AU548" s="242" t="s">
        <v>85</v>
      </c>
      <c r="AV548" s="13" t="s">
        <v>83</v>
      </c>
      <c r="AW548" s="13" t="s">
        <v>32</v>
      </c>
      <c r="AX548" s="13" t="s">
        <v>75</v>
      </c>
      <c r="AY548" s="242" t="s">
        <v>123</v>
      </c>
    </row>
    <row r="549" s="14" customFormat="1">
      <c r="A549" s="14"/>
      <c r="B549" s="243"/>
      <c r="C549" s="244"/>
      <c r="D549" s="228" t="s">
        <v>133</v>
      </c>
      <c r="E549" s="245" t="s">
        <v>1</v>
      </c>
      <c r="F549" s="246" t="s">
        <v>83</v>
      </c>
      <c r="G549" s="244"/>
      <c r="H549" s="247">
        <v>1</v>
      </c>
      <c r="I549" s="248"/>
      <c r="J549" s="244"/>
      <c r="K549" s="244"/>
      <c r="L549" s="249"/>
      <c r="M549" s="250"/>
      <c r="N549" s="251"/>
      <c r="O549" s="251"/>
      <c r="P549" s="251"/>
      <c r="Q549" s="251"/>
      <c r="R549" s="251"/>
      <c r="S549" s="251"/>
      <c r="T549" s="252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3" t="s">
        <v>133</v>
      </c>
      <c r="AU549" s="253" t="s">
        <v>85</v>
      </c>
      <c r="AV549" s="14" t="s">
        <v>85</v>
      </c>
      <c r="AW549" s="14" t="s">
        <v>32</v>
      </c>
      <c r="AX549" s="14" t="s">
        <v>75</v>
      </c>
      <c r="AY549" s="253" t="s">
        <v>123</v>
      </c>
    </row>
    <row r="550" s="13" customFormat="1">
      <c r="A550" s="13"/>
      <c r="B550" s="233"/>
      <c r="C550" s="234"/>
      <c r="D550" s="228" t="s">
        <v>133</v>
      </c>
      <c r="E550" s="235" t="s">
        <v>1</v>
      </c>
      <c r="F550" s="236" t="s">
        <v>626</v>
      </c>
      <c r="G550" s="234"/>
      <c r="H550" s="235" t="s">
        <v>1</v>
      </c>
      <c r="I550" s="237"/>
      <c r="J550" s="234"/>
      <c r="K550" s="234"/>
      <c r="L550" s="238"/>
      <c r="M550" s="239"/>
      <c r="N550" s="240"/>
      <c r="O550" s="240"/>
      <c r="P550" s="240"/>
      <c r="Q550" s="240"/>
      <c r="R550" s="240"/>
      <c r="S550" s="240"/>
      <c r="T550" s="241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2" t="s">
        <v>133</v>
      </c>
      <c r="AU550" s="242" t="s">
        <v>85</v>
      </c>
      <c r="AV550" s="13" t="s">
        <v>83</v>
      </c>
      <c r="AW550" s="13" t="s">
        <v>32</v>
      </c>
      <c r="AX550" s="13" t="s">
        <v>75</v>
      </c>
      <c r="AY550" s="242" t="s">
        <v>123</v>
      </c>
    </row>
    <row r="551" s="14" customFormat="1">
      <c r="A551" s="14"/>
      <c r="B551" s="243"/>
      <c r="C551" s="244"/>
      <c r="D551" s="228" t="s">
        <v>133</v>
      </c>
      <c r="E551" s="245" t="s">
        <v>1</v>
      </c>
      <c r="F551" s="246" t="s">
        <v>83</v>
      </c>
      <c r="G551" s="244"/>
      <c r="H551" s="247">
        <v>1</v>
      </c>
      <c r="I551" s="248"/>
      <c r="J551" s="244"/>
      <c r="K551" s="244"/>
      <c r="L551" s="249"/>
      <c r="M551" s="250"/>
      <c r="N551" s="251"/>
      <c r="O551" s="251"/>
      <c r="P551" s="251"/>
      <c r="Q551" s="251"/>
      <c r="R551" s="251"/>
      <c r="S551" s="251"/>
      <c r="T551" s="252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3" t="s">
        <v>133</v>
      </c>
      <c r="AU551" s="253" t="s">
        <v>85</v>
      </c>
      <c r="AV551" s="14" t="s">
        <v>85</v>
      </c>
      <c r="AW551" s="14" t="s">
        <v>32</v>
      </c>
      <c r="AX551" s="14" t="s">
        <v>75</v>
      </c>
      <c r="AY551" s="253" t="s">
        <v>123</v>
      </c>
    </row>
    <row r="552" s="15" customFormat="1">
      <c r="A552" s="15"/>
      <c r="B552" s="254"/>
      <c r="C552" s="255"/>
      <c r="D552" s="228" t="s">
        <v>133</v>
      </c>
      <c r="E552" s="256" t="s">
        <v>1</v>
      </c>
      <c r="F552" s="257" t="s">
        <v>136</v>
      </c>
      <c r="G552" s="255"/>
      <c r="H552" s="258">
        <v>2</v>
      </c>
      <c r="I552" s="259"/>
      <c r="J552" s="255"/>
      <c r="K552" s="255"/>
      <c r="L552" s="260"/>
      <c r="M552" s="261"/>
      <c r="N552" s="262"/>
      <c r="O552" s="262"/>
      <c r="P552" s="262"/>
      <c r="Q552" s="262"/>
      <c r="R552" s="262"/>
      <c r="S552" s="262"/>
      <c r="T552" s="263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64" t="s">
        <v>133</v>
      </c>
      <c r="AU552" s="264" t="s">
        <v>85</v>
      </c>
      <c r="AV552" s="15" t="s">
        <v>130</v>
      </c>
      <c r="AW552" s="15" t="s">
        <v>32</v>
      </c>
      <c r="AX552" s="15" t="s">
        <v>83</v>
      </c>
      <c r="AY552" s="264" t="s">
        <v>123</v>
      </c>
    </row>
    <row r="553" s="2" customFormat="1" ht="21.75" customHeight="1">
      <c r="A553" s="39"/>
      <c r="B553" s="40"/>
      <c r="C553" s="215" t="s">
        <v>437</v>
      </c>
      <c r="D553" s="215" t="s">
        <v>125</v>
      </c>
      <c r="E553" s="216" t="s">
        <v>627</v>
      </c>
      <c r="F553" s="217" t="s">
        <v>628</v>
      </c>
      <c r="G553" s="218" t="s">
        <v>386</v>
      </c>
      <c r="H553" s="219">
        <v>6</v>
      </c>
      <c r="I553" s="220"/>
      <c r="J553" s="221">
        <f>ROUND(I553*H553,2)</f>
        <v>0</v>
      </c>
      <c r="K553" s="217" t="s">
        <v>129</v>
      </c>
      <c r="L553" s="45"/>
      <c r="M553" s="222" t="s">
        <v>1</v>
      </c>
      <c r="N553" s="223" t="s">
        <v>40</v>
      </c>
      <c r="O553" s="92"/>
      <c r="P553" s="224">
        <f>O553*H553</f>
        <v>0</v>
      </c>
      <c r="Q553" s="224">
        <v>0</v>
      </c>
      <c r="R553" s="224">
        <f>Q553*H553</f>
        <v>0</v>
      </c>
      <c r="S553" s="224">
        <v>0</v>
      </c>
      <c r="T553" s="225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26" t="s">
        <v>130</v>
      </c>
      <c r="AT553" s="226" t="s">
        <v>125</v>
      </c>
      <c r="AU553" s="226" t="s">
        <v>85</v>
      </c>
      <c r="AY553" s="18" t="s">
        <v>123</v>
      </c>
      <c r="BE553" s="227">
        <f>IF(N553="základní",J553,0)</f>
        <v>0</v>
      </c>
      <c r="BF553" s="227">
        <f>IF(N553="snížená",J553,0)</f>
        <v>0</v>
      </c>
      <c r="BG553" s="227">
        <f>IF(N553="zákl. přenesená",J553,0)</f>
        <v>0</v>
      </c>
      <c r="BH553" s="227">
        <f>IF(N553="sníž. přenesená",J553,0)</f>
        <v>0</v>
      </c>
      <c r="BI553" s="227">
        <f>IF(N553="nulová",J553,0)</f>
        <v>0</v>
      </c>
      <c r="BJ553" s="18" t="s">
        <v>83</v>
      </c>
      <c r="BK553" s="227">
        <f>ROUND(I553*H553,2)</f>
        <v>0</v>
      </c>
      <c r="BL553" s="18" t="s">
        <v>130</v>
      </c>
      <c r="BM553" s="226" t="s">
        <v>629</v>
      </c>
    </row>
    <row r="554" s="2" customFormat="1">
      <c r="A554" s="39"/>
      <c r="B554" s="40"/>
      <c r="C554" s="41"/>
      <c r="D554" s="228" t="s">
        <v>131</v>
      </c>
      <c r="E554" s="41"/>
      <c r="F554" s="229" t="s">
        <v>630</v>
      </c>
      <c r="G554" s="41"/>
      <c r="H554" s="41"/>
      <c r="I554" s="230"/>
      <c r="J554" s="41"/>
      <c r="K554" s="41"/>
      <c r="L554" s="45"/>
      <c r="M554" s="231"/>
      <c r="N554" s="232"/>
      <c r="O554" s="92"/>
      <c r="P554" s="92"/>
      <c r="Q554" s="92"/>
      <c r="R554" s="92"/>
      <c r="S554" s="92"/>
      <c r="T554" s="93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T554" s="18" t="s">
        <v>131</v>
      </c>
      <c r="AU554" s="18" t="s">
        <v>85</v>
      </c>
    </row>
    <row r="555" s="13" customFormat="1">
      <c r="A555" s="13"/>
      <c r="B555" s="233"/>
      <c r="C555" s="234"/>
      <c r="D555" s="228" t="s">
        <v>133</v>
      </c>
      <c r="E555" s="235" t="s">
        <v>1</v>
      </c>
      <c r="F555" s="236" t="s">
        <v>615</v>
      </c>
      <c r="G555" s="234"/>
      <c r="H555" s="235" t="s">
        <v>1</v>
      </c>
      <c r="I555" s="237"/>
      <c r="J555" s="234"/>
      <c r="K555" s="234"/>
      <c r="L555" s="238"/>
      <c r="M555" s="239"/>
      <c r="N555" s="240"/>
      <c r="O555" s="240"/>
      <c r="P555" s="240"/>
      <c r="Q555" s="240"/>
      <c r="R555" s="240"/>
      <c r="S555" s="240"/>
      <c r="T555" s="241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2" t="s">
        <v>133</v>
      </c>
      <c r="AU555" s="242" t="s">
        <v>85</v>
      </c>
      <c r="AV555" s="13" t="s">
        <v>83</v>
      </c>
      <c r="AW555" s="13" t="s">
        <v>32</v>
      </c>
      <c r="AX555" s="13" t="s">
        <v>75</v>
      </c>
      <c r="AY555" s="242" t="s">
        <v>123</v>
      </c>
    </row>
    <row r="556" s="14" customFormat="1">
      <c r="A556" s="14"/>
      <c r="B556" s="243"/>
      <c r="C556" s="244"/>
      <c r="D556" s="228" t="s">
        <v>133</v>
      </c>
      <c r="E556" s="245" t="s">
        <v>1</v>
      </c>
      <c r="F556" s="246" t="s">
        <v>83</v>
      </c>
      <c r="G556" s="244"/>
      <c r="H556" s="247">
        <v>1</v>
      </c>
      <c r="I556" s="248"/>
      <c r="J556" s="244"/>
      <c r="K556" s="244"/>
      <c r="L556" s="249"/>
      <c r="M556" s="250"/>
      <c r="N556" s="251"/>
      <c r="O556" s="251"/>
      <c r="P556" s="251"/>
      <c r="Q556" s="251"/>
      <c r="R556" s="251"/>
      <c r="S556" s="251"/>
      <c r="T556" s="252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3" t="s">
        <v>133</v>
      </c>
      <c r="AU556" s="253" t="s">
        <v>85</v>
      </c>
      <c r="AV556" s="14" t="s">
        <v>85</v>
      </c>
      <c r="AW556" s="14" t="s">
        <v>32</v>
      </c>
      <c r="AX556" s="14" t="s">
        <v>75</v>
      </c>
      <c r="AY556" s="253" t="s">
        <v>123</v>
      </c>
    </row>
    <row r="557" s="13" customFormat="1">
      <c r="A557" s="13"/>
      <c r="B557" s="233"/>
      <c r="C557" s="234"/>
      <c r="D557" s="228" t="s">
        <v>133</v>
      </c>
      <c r="E557" s="235" t="s">
        <v>1</v>
      </c>
      <c r="F557" s="236" t="s">
        <v>616</v>
      </c>
      <c r="G557" s="234"/>
      <c r="H557" s="235" t="s">
        <v>1</v>
      </c>
      <c r="I557" s="237"/>
      <c r="J557" s="234"/>
      <c r="K557" s="234"/>
      <c r="L557" s="238"/>
      <c r="M557" s="239"/>
      <c r="N557" s="240"/>
      <c r="O557" s="240"/>
      <c r="P557" s="240"/>
      <c r="Q557" s="240"/>
      <c r="R557" s="240"/>
      <c r="S557" s="240"/>
      <c r="T557" s="241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2" t="s">
        <v>133</v>
      </c>
      <c r="AU557" s="242" t="s">
        <v>85</v>
      </c>
      <c r="AV557" s="13" t="s">
        <v>83</v>
      </c>
      <c r="AW557" s="13" t="s">
        <v>32</v>
      </c>
      <c r="AX557" s="13" t="s">
        <v>75</v>
      </c>
      <c r="AY557" s="242" t="s">
        <v>123</v>
      </c>
    </row>
    <row r="558" s="14" customFormat="1">
      <c r="A558" s="14"/>
      <c r="B558" s="243"/>
      <c r="C558" s="244"/>
      <c r="D558" s="228" t="s">
        <v>133</v>
      </c>
      <c r="E558" s="245" t="s">
        <v>1</v>
      </c>
      <c r="F558" s="246" t="s">
        <v>83</v>
      </c>
      <c r="G558" s="244"/>
      <c r="H558" s="247">
        <v>1</v>
      </c>
      <c r="I558" s="248"/>
      <c r="J558" s="244"/>
      <c r="K558" s="244"/>
      <c r="L558" s="249"/>
      <c r="M558" s="250"/>
      <c r="N558" s="251"/>
      <c r="O558" s="251"/>
      <c r="P558" s="251"/>
      <c r="Q558" s="251"/>
      <c r="R558" s="251"/>
      <c r="S558" s="251"/>
      <c r="T558" s="252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3" t="s">
        <v>133</v>
      </c>
      <c r="AU558" s="253" t="s">
        <v>85</v>
      </c>
      <c r="AV558" s="14" t="s">
        <v>85</v>
      </c>
      <c r="AW558" s="14" t="s">
        <v>32</v>
      </c>
      <c r="AX558" s="14" t="s">
        <v>75</v>
      </c>
      <c r="AY558" s="253" t="s">
        <v>123</v>
      </c>
    </row>
    <row r="559" s="13" customFormat="1">
      <c r="A559" s="13"/>
      <c r="B559" s="233"/>
      <c r="C559" s="234"/>
      <c r="D559" s="228" t="s">
        <v>133</v>
      </c>
      <c r="E559" s="235" t="s">
        <v>1</v>
      </c>
      <c r="F559" s="236" t="s">
        <v>617</v>
      </c>
      <c r="G559" s="234"/>
      <c r="H559" s="235" t="s">
        <v>1</v>
      </c>
      <c r="I559" s="237"/>
      <c r="J559" s="234"/>
      <c r="K559" s="234"/>
      <c r="L559" s="238"/>
      <c r="M559" s="239"/>
      <c r="N559" s="240"/>
      <c r="O559" s="240"/>
      <c r="P559" s="240"/>
      <c r="Q559" s="240"/>
      <c r="R559" s="240"/>
      <c r="S559" s="240"/>
      <c r="T559" s="241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2" t="s">
        <v>133</v>
      </c>
      <c r="AU559" s="242" t="s">
        <v>85</v>
      </c>
      <c r="AV559" s="13" t="s">
        <v>83</v>
      </c>
      <c r="AW559" s="13" t="s">
        <v>32</v>
      </c>
      <c r="AX559" s="13" t="s">
        <v>75</v>
      </c>
      <c r="AY559" s="242" t="s">
        <v>123</v>
      </c>
    </row>
    <row r="560" s="14" customFormat="1">
      <c r="A560" s="14"/>
      <c r="B560" s="243"/>
      <c r="C560" s="244"/>
      <c r="D560" s="228" t="s">
        <v>133</v>
      </c>
      <c r="E560" s="245" t="s">
        <v>1</v>
      </c>
      <c r="F560" s="246" t="s">
        <v>83</v>
      </c>
      <c r="G560" s="244"/>
      <c r="H560" s="247">
        <v>1</v>
      </c>
      <c r="I560" s="248"/>
      <c r="J560" s="244"/>
      <c r="K560" s="244"/>
      <c r="L560" s="249"/>
      <c r="M560" s="250"/>
      <c r="N560" s="251"/>
      <c r="O560" s="251"/>
      <c r="P560" s="251"/>
      <c r="Q560" s="251"/>
      <c r="R560" s="251"/>
      <c r="S560" s="251"/>
      <c r="T560" s="252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3" t="s">
        <v>133</v>
      </c>
      <c r="AU560" s="253" t="s">
        <v>85</v>
      </c>
      <c r="AV560" s="14" t="s">
        <v>85</v>
      </c>
      <c r="AW560" s="14" t="s">
        <v>32</v>
      </c>
      <c r="AX560" s="14" t="s">
        <v>75</v>
      </c>
      <c r="AY560" s="253" t="s">
        <v>123</v>
      </c>
    </row>
    <row r="561" s="13" customFormat="1">
      <c r="A561" s="13"/>
      <c r="B561" s="233"/>
      <c r="C561" s="234"/>
      <c r="D561" s="228" t="s">
        <v>133</v>
      </c>
      <c r="E561" s="235" t="s">
        <v>1</v>
      </c>
      <c r="F561" s="236" t="s">
        <v>625</v>
      </c>
      <c r="G561" s="234"/>
      <c r="H561" s="235" t="s">
        <v>1</v>
      </c>
      <c r="I561" s="237"/>
      <c r="J561" s="234"/>
      <c r="K561" s="234"/>
      <c r="L561" s="238"/>
      <c r="M561" s="239"/>
      <c r="N561" s="240"/>
      <c r="O561" s="240"/>
      <c r="P561" s="240"/>
      <c r="Q561" s="240"/>
      <c r="R561" s="240"/>
      <c r="S561" s="240"/>
      <c r="T561" s="241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2" t="s">
        <v>133</v>
      </c>
      <c r="AU561" s="242" t="s">
        <v>85</v>
      </c>
      <c r="AV561" s="13" t="s">
        <v>83</v>
      </c>
      <c r="AW561" s="13" t="s">
        <v>32</v>
      </c>
      <c r="AX561" s="13" t="s">
        <v>75</v>
      </c>
      <c r="AY561" s="242" t="s">
        <v>123</v>
      </c>
    </row>
    <row r="562" s="14" customFormat="1">
      <c r="A562" s="14"/>
      <c r="B562" s="243"/>
      <c r="C562" s="244"/>
      <c r="D562" s="228" t="s">
        <v>133</v>
      </c>
      <c r="E562" s="245" t="s">
        <v>1</v>
      </c>
      <c r="F562" s="246" t="s">
        <v>83</v>
      </c>
      <c r="G562" s="244"/>
      <c r="H562" s="247">
        <v>1</v>
      </c>
      <c r="I562" s="248"/>
      <c r="J562" s="244"/>
      <c r="K562" s="244"/>
      <c r="L562" s="249"/>
      <c r="M562" s="250"/>
      <c r="N562" s="251"/>
      <c r="O562" s="251"/>
      <c r="P562" s="251"/>
      <c r="Q562" s="251"/>
      <c r="R562" s="251"/>
      <c r="S562" s="251"/>
      <c r="T562" s="252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3" t="s">
        <v>133</v>
      </c>
      <c r="AU562" s="253" t="s">
        <v>85</v>
      </c>
      <c r="AV562" s="14" t="s">
        <v>85</v>
      </c>
      <c r="AW562" s="14" t="s">
        <v>32</v>
      </c>
      <c r="AX562" s="14" t="s">
        <v>75</v>
      </c>
      <c r="AY562" s="253" t="s">
        <v>123</v>
      </c>
    </row>
    <row r="563" s="13" customFormat="1">
      <c r="A563" s="13"/>
      <c r="B563" s="233"/>
      <c r="C563" s="234"/>
      <c r="D563" s="228" t="s">
        <v>133</v>
      </c>
      <c r="E563" s="235" t="s">
        <v>1</v>
      </c>
      <c r="F563" s="236" t="s">
        <v>626</v>
      </c>
      <c r="G563" s="234"/>
      <c r="H563" s="235" t="s">
        <v>1</v>
      </c>
      <c r="I563" s="237"/>
      <c r="J563" s="234"/>
      <c r="K563" s="234"/>
      <c r="L563" s="238"/>
      <c r="M563" s="239"/>
      <c r="N563" s="240"/>
      <c r="O563" s="240"/>
      <c r="P563" s="240"/>
      <c r="Q563" s="240"/>
      <c r="R563" s="240"/>
      <c r="S563" s="240"/>
      <c r="T563" s="241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2" t="s">
        <v>133</v>
      </c>
      <c r="AU563" s="242" t="s">
        <v>85</v>
      </c>
      <c r="AV563" s="13" t="s">
        <v>83</v>
      </c>
      <c r="AW563" s="13" t="s">
        <v>32</v>
      </c>
      <c r="AX563" s="13" t="s">
        <v>75</v>
      </c>
      <c r="AY563" s="242" t="s">
        <v>123</v>
      </c>
    </row>
    <row r="564" s="14" customFormat="1">
      <c r="A564" s="14"/>
      <c r="B564" s="243"/>
      <c r="C564" s="244"/>
      <c r="D564" s="228" t="s">
        <v>133</v>
      </c>
      <c r="E564" s="245" t="s">
        <v>1</v>
      </c>
      <c r="F564" s="246" t="s">
        <v>83</v>
      </c>
      <c r="G564" s="244"/>
      <c r="H564" s="247">
        <v>1</v>
      </c>
      <c r="I564" s="248"/>
      <c r="J564" s="244"/>
      <c r="K564" s="244"/>
      <c r="L564" s="249"/>
      <c r="M564" s="250"/>
      <c r="N564" s="251"/>
      <c r="O564" s="251"/>
      <c r="P564" s="251"/>
      <c r="Q564" s="251"/>
      <c r="R564" s="251"/>
      <c r="S564" s="251"/>
      <c r="T564" s="252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3" t="s">
        <v>133</v>
      </c>
      <c r="AU564" s="253" t="s">
        <v>85</v>
      </c>
      <c r="AV564" s="14" t="s">
        <v>85</v>
      </c>
      <c r="AW564" s="14" t="s">
        <v>32</v>
      </c>
      <c r="AX564" s="14" t="s">
        <v>75</v>
      </c>
      <c r="AY564" s="253" t="s">
        <v>123</v>
      </c>
    </row>
    <row r="565" s="13" customFormat="1">
      <c r="A565" s="13"/>
      <c r="B565" s="233"/>
      <c r="C565" s="234"/>
      <c r="D565" s="228" t="s">
        <v>133</v>
      </c>
      <c r="E565" s="235" t="s">
        <v>1</v>
      </c>
      <c r="F565" s="236" t="s">
        <v>618</v>
      </c>
      <c r="G565" s="234"/>
      <c r="H565" s="235" t="s">
        <v>1</v>
      </c>
      <c r="I565" s="237"/>
      <c r="J565" s="234"/>
      <c r="K565" s="234"/>
      <c r="L565" s="238"/>
      <c r="M565" s="239"/>
      <c r="N565" s="240"/>
      <c r="O565" s="240"/>
      <c r="P565" s="240"/>
      <c r="Q565" s="240"/>
      <c r="R565" s="240"/>
      <c r="S565" s="240"/>
      <c r="T565" s="241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2" t="s">
        <v>133</v>
      </c>
      <c r="AU565" s="242" t="s">
        <v>85</v>
      </c>
      <c r="AV565" s="13" t="s">
        <v>83</v>
      </c>
      <c r="AW565" s="13" t="s">
        <v>32</v>
      </c>
      <c r="AX565" s="13" t="s">
        <v>75</v>
      </c>
      <c r="AY565" s="242" t="s">
        <v>123</v>
      </c>
    </row>
    <row r="566" s="14" customFormat="1">
      <c r="A566" s="14"/>
      <c r="B566" s="243"/>
      <c r="C566" s="244"/>
      <c r="D566" s="228" t="s">
        <v>133</v>
      </c>
      <c r="E566" s="245" t="s">
        <v>1</v>
      </c>
      <c r="F566" s="246" t="s">
        <v>83</v>
      </c>
      <c r="G566" s="244"/>
      <c r="H566" s="247">
        <v>1</v>
      </c>
      <c r="I566" s="248"/>
      <c r="J566" s="244"/>
      <c r="K566" s="244"/>
      <c r="L566" s="249"/>
      <c r="M566" s="250"/>
      <c r="N566" s="251"/>
      <c r="O566" s="251"/>
      <c r="P566" s="251"/>
      <c r="Q566" s="251"/>
      <c r="R566" s="251"/>
      <c r="S566" s="251"/>
      <c r="T566" s="252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3" t="s">
        <v>133</v>
      </c>
      <c r="AU566" s="253" t="s">
        <v>85</v>
      </c>
      <c r="AV566" s="14" t="s">
        <v>85</v>
      </c>
      <c r="AW566" s="14" t="s">
        <v>32</v>
      </c>
      <c r="AX566" s="14" t="s">
        <v>75</v>
      </c>
      <c r="AY566" s="253" t="s">
        <v>123</v>
      </c>
    </row>
    <row r="567" s="15" customFormat="1">
      <c r="A567" s="15"/>
      <c r="B567" s="254"/>
      <c r="C567" s="255"/>
      <c r="D567" s="228" t="s">
        <v>133</v>
      </c>
      <c r="E567" s="256" t="s">
        <v>1</v>
      </c>
      <c r="F567" s="257" t="s">
        <v>136</v>
      </c>
      <c r="G567" s="255"/>
      <c r="H567" s="258">
        <v>6</v>
      </c>
      <c r="I567" s="259"/>
      <c r="J567" s="255"/>
      <c r="K567" s="255"/>
      <c r="L567" s="260"/>
      <c r="M567" s="261"/>
      <c r="N567" s="262"/>
      <c r="O567" s="262"/>
      <c r="P567" s="262"/>
      <c r="Q567" s="262"/>
      <c r="R567" s="262"/>
      <c r="S567" s="262"/>
      <c r="T567" s="263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T567" s="264" t="s">
        <v>133</v>
      </c>
      <c r="AU567" s="264" t="s">
        <v>85</v>
      </c>
      <c r="AV567" s="15" t="s">
        <v>130</v>
      </c>
      <c r="AW567" s="15" t="s">
        <v>32</v>
      </c>
      <c r="AX567" s="15" t="s">
        <v>83</v>
      </c>
      <c r="AY567" s="264" t="s">
        <v>123</v>
      </c>
    </row>
    <row r="568" s="2" customFormat="1" ht="16.5" customHeight="1">
      <c r="A568" s="39"/>
      <c r="B568" s="40"/>
      <c r="C568" s="215" t="s">
        <v>631</v>
      </c>
      <c r="D568" s="215" t="s">
        <v>125</v>
      </c>
      <c r="E568" s="216" t="s">
        <v>632</v>
      </c>
      <c r="F568" s="217" t="s">
        <v>633</v>
      </c>
      <c r="G568" s="218" t="s">
        <v>386</v>
      </c>
      <c r="H568" s="219">
        <v>6</v>
      </c>
      <c r="I568" s="220"/>
      <c r="J568" s="221">
        <f>ROUND(I568*H568,2)</f>
        <v>0</v>
      </c>
      <c r="K568" s="217" t="s">
        <v>129</v>
      </c>
      <c r="L568" s="45"/>
      <c r="M568" s="222" t="s">
        <v>1</v>
      </c>
      <c r="N568" s="223" t="s">
        <v>40</v>
      </c>
      <c r="O568" s="92"/>
      <c r="P568" s="224">
        <f>O568*H568</f>
        <v>0</v>
      </c>
      <c r="Q568" s="224">
        <v>0</v>
      </c>
      <c r="R568" s="224">
        <f>Q568*H568</f>
        <v>0</v>
      </c>
      <c r="S568" s="224">
        <v>0</v>
      </c>
      <c r="T568" s="225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26" t="s">
        <v>130</v>
      </c>
      <c r="AT568" s="226" t="s">
        <v>125</v>
      </c>
      <c r="AU568" s="226" t="s">
        <v>85</v>
      </c>
      <c r="AY568" s="18" t="s">
        <v>123</v>
      </c>
      <c r="BE568" s="227">
        <f>IF(N568="základní",J568,0)</f>
        <v>0</v>
      </c>
      <c r="BF568" s="227">
        <f>IF(N568="snížená",J568,0)</f>
        <v>0</v>
      </c>
      <c r="BG568" s="227">
        <f>IF(N568="zákl. přenesená",J568,0)</f>
        <v>0</v>
      </c>
      <c r="BH568" s="227">
        <f>IF(N568="sníž. přenesená",J568,0)</f>
        <v>0</v>
      </c>
      <c r="BI568" s="227">
        <f>IF(N568="nulová",J568,0)</f>
        <v>0</v>
      </c>
      <c r="BJ568" s="18" t="s">
        <v>83</v>
      </c>
      <c r="BK568" s="227">
        <f>ROUND(I568*H568,2)</f>
        <v>0</v>
      </c>
      <c r="BL568" s="18" t="s">
        <v>130</v>
      </c>
      <c r="BM568" s="226" t="s">
        <v>634</v>
      </c>
    </row>
    <row r="569" s="2" customFormat="1">
      <c r="A569" s="39"/>
      <c r="B569" s="40"/>
      <c r="C569" s="41"/>
      <c r="D569" s="228" t="s">
        <v>131</v>
      </c>
      <c r="E569" s="41"/>
      <c r="F569" s="229" t="s">
        <v>635</v>
      </c>
      <c r="G569" s="41"/>
      <c r="H569" s="41"/>
      <c r="I569" s="230"/>
      <c r="J569" s="41"/>
      <c r="K569" s="41"/>
      <c r="L569" s="45"/>
      <c r="M569" s="231"/>
      <c r="N569" s="232"/>
      <c r="O569" s="92"/>
      <c r="P569" s="92"/>
      <c r="Q569" s="92"/>
      <c r="R569" s="92"/>
      <c r="S569" s="92"/>
      <c r="T569" s="93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131</v>
      </c>
      <c r="AU569" s="18" t="s">
        <v>85</v>
      </c>
    </row>
    <row r="570" s="2" customFormat="1" ht="21.75" customHeight="1">
      <c r="A570" s="39"/>
      <c r="B570" s="40"/>
      <c r="C570" s="215" t="s">
        <v>443</v>
      </c>
      <c r="D570" s="215" t="s">
        <v>125</v>
      </c>
      <c r="E570" s="216" t="s">
        <v>636</v>
      </c>
      <c r="F570" s="217" t="s">
        <v>637</v>
      </c>
      <c r="G570" s="218" t="s">
        <v>386</v>
      </c>
      <c r="H570" s="219">
        <v>4</v>
      </c>
      <c r="I570" s="220"/>
      <c r="J570" s="221">
        <f>ROUND(I570*H570,2)</f>
        <v>0</v>
      </c>
      <c r="K570" s="217" t="s">
        <v>129</v>
      </c>
      <c r="L570" s="45"/>
      <c r="M570" s="222" t="s">
        <v>1</v>
      </c>
      <c r="N570" s="223" t="s">
        <v>40</v>
      </c>
      <c r="O570" s="92"/>
      <c r="P570" s="224">
        <f>O570*H570</f>
        <v>0</v>
      </c>
      <c r="Q570" s="224">
        <v>0</v>
      </c>
      <c r="R570" s="224">
        <f>Q570*H570</f>
        <v>0</v>
      </c>
      <c r="S570" s="224">
        <v>0</v>
      </c>
      <c r="T570" s="225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26" t="s">
        <v>130</v>
      </c>
      <c r="AT570" s="226" t="s">
        <v>125</v>
      </c>
      <c r="AU570" s="226" t="s">
        <v>85</v>
      </c>
      <c r="AY570" s="18" t="s">
        <v>123</v>
      </c>
      <c r="BE570" s="227">
        <f>IF(N570="základní",J570,0)</f>
        <v>0</v>
      </c>
      <c r="BF570" s="227">
        <f>IF(N570="snížená",J570,0)</f>
        <v>0</v>
      </c>
      <c r="BG570" s="227">
        <f>IF(N570="zákl. přenesená",J570,0)</f>
        <v>0</v>
      </c>
      <c r="BH570" s="227">
        <f>IF(N570="sníž. přenesená",J570,0)</f>
        <v>0</v>
      </c>
      <c r="BI570" s="227">
        <f>IF(N570="nulová",J570,0)</f>
        <v>0</v>
      </c>
      <c r="BJ570" s="18" t="s">
        <v>83</v>
      </c>
      <c r="BK570" s="227">
        <f>ROUND(I570*H570,2)</f>
        <v>0</v>
      </c>
      <c r="BL570" s="18" t="s">
        <v>130</v>
      </c>
      <c r="BM570" s="226" t="s">
        <v>638</v>
      </c>
    </row>
    <row r="571" s="2" customFormat="1">
      <c r="A571" s="39"/>
      <c r="B571" s="40"/>
      <c r="C571" s="41"/>
      <c r="D571" s="228" t="s">
        <v>131</v>
      </c>
      <c r="E571" s="41"/>
      <c r="F571" s="229" t="s">
        <v>639</v>
      </c>
      <c r="G571" s="41"/>
      <c r="H571" s="41"/>
      <c r="I571" s="230"/>
      <c r="J571" s="41"/>
      <c r="K571" s="41"/>
      <c r="L571" s="45"/>
      <c r="M571" s="231"/>
      <c r="N571" s="232"/>
      <c r="O571" s="92"/>
      <c r="P571" s="92"/>
      <c r="Q571" s="92"/>
      <c r="R571" s="92"/>
      <c r="S571" s="92"/>
      <c r="T571" s="93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131</v>
      </c>
      <c r="AU571" s="18" t="s">
        <v>85</v>
      </c>
    </row>
    <row r="572" s="13" customFormat="1">
      <c r="A572" s="13"/>
      <c r="B572" s="233"/>
      <c r="C572" s="234"/>
      <c r="D572" s="228" t="s">
        <v>133</v>
      </c>
      <c r="E572" s="235" t="s">
        <v>1</v>
      </c>
      <c r="F572" s="236" t="s">
        <v>615</v>
      </c>
      <c r="G572" s="234"/>
      <c r="H572" s="235" t="s">
        <v>1</v>
      </c>
      <c r="I572" s="237"/>
      <c r="J572" s="234"/>
      <c r="K572" s="234"/>
      <c r="L572" s="238"/>
      <c r="M572" s="239"/>
      <c r="N572" s="240"/>
      <c r="O572" s="240"/>
      <c r="P572" s="240"/>
      <c r="Q572" s="240"/>
      <c r="R572" s="240"/>
      <c r="S572" s="240"/>
      <c r="T572" s="241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2" t="s">
        <v>133</v>
      </c>
      <c r="AU572" s="242" t="s">
        <v>85</v>
      </c>
      <c r="AV572" s="13" t="s">
        <v>83</v>
      </c>
      <c r="AW572" s="13" t="s">
        <v>32</v>
      </c>
      <c r="AX572" s="13" t="s">
        <v>75</v>
      </c>
      <c r="AY572" s="242" t="s">
        <v>123</v>
      </c>
    </row>
    <row r="573" s="14" customFormat="1">
      <c r="A573" s="14"/>
      <c r="B573" s="243"/>
      <c r="C573" s="244"/>
      <c r="D573" s="228" t="s">
        <v>133</v>
      </c>
      <c r="E573" s="245" t="s">
        <v>1</v>
      </c>
      <c r="F573" s="246" t="s">
        <v>83</v>
      </c>
      <c r="G573" s="244"/>
      <c r="H573" s="247">
        <v>1</v>
      </c>
      <c r="I573" s="248"/>
      <c r="J573" s="244"/>
      <c r="K573" s="244"/>
      <c r="L573" s="249"/>
      <c r="M573" s="250"/>
      <c r="N573" s="251"/>
      <c r="O573" s="251"/>
      <c r="P573" s="251"/>
      <c r="Q573" s="251"/>
      <c r="R573" s="251"/>
      <c r="S573" s="251"/>
      <c r="T573" s="252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3" t="s">
        <v>133</v>
      </c>
      <c r="AU573" s="253" t="s">
        <v>85</v>
      </c>
      <c r="AV573" s="14" t="s">
        <v>85</v>
      </c>
      <c r="AW573" s="14" t="s">
        <v>32</v>
      </c>
      <c r="AX573" s="14" t="s">
        <v>75</v>
      </c>
      <c r="AY573" s="253" t="s">
        <v>123</v>
      </c>
    </row>
    <row r="574" s="13" customFormat="1">
      <c r="A574" s="13"/>
      <c r="B574" s="233"/>
      <c r="C574" s="234"/>
      <c r="D574" s="228" t="s">
        <v>133</v>
      </c>
      <c r="E574" s="235" t="s">
        <v>1</v>
      </c>
      <c r="F574" s="236" t="s">
        <v>616</v>
      </c>
      <c r="G574" s="234"/>
      <c r="H574" s="235" t="s">
        <v>1</v>
      </c>
      <c r="I574" s="237"/>
      <c r="J574" s="234"/>
      <c r="K574" s="234"/>
      <c r="L574" s="238"/>
      <c r="M574" s="239"/>
      <c r="N574" s="240"/>
      <c r="O574" s="240"/>
      <c r="P574" s="240"/>
      <c r="Q574" s="240"/>
      <c r="R574" s="240"/>
      <c r="S574" s="240"/>
      <c r="T574" s="241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2" t="s">
        <v>133</v>
      </c>
      <c r="AU574" s="242" t="s">
        <v>85</v>
      </c>
      <c r="AV574" s="13" t="s">
        <v>83</v>
      </c>
      <c r="AW574" s="13" t="s">
        <v>32</v>
      </c>
      <c r="AX574" s="13" t="s">
        <v>75</v>
      </c>
      <c r="AY574" s="242" t="s">
        <v>123</v>
      </c>
    </row>
    <row r="575" s="14" customFormat="1">
      <c r="A575" s="14"/>
      <c r="B575" s="243"/>
      <c r="C575" s="244"/>
      <c r="D575" s="228" t="s">
        <v>133</v>
      </c>
      <c r="E575" s="245" t="s">
        <v>1</v>
      </c>
      <c r="F575" s="246" t="s">
        <v>83</v>
      </c>
      <c r="G575" s="244"/>
      <c r="H575" s="247">
        <v>1</v>
      </c>
      <c r="I575" s="248"/>
      <c r="J575" s="244"/>
      <c r="K575" s="244"/>
      <c r="L575" s="249"/>
      <c r="M575" s="250"/>
      <c r="N575" s="251"/>
      <c r="O575" s="251"/>
      <c r="P575" s="251"/>
      <c r="Q575" s="251"/>
      <c r="R575" s="251"/>
      <c r="S575" s="251"/>
      <c r="T575" s="252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3" t="s">
        <v>133</v>
      </c>
      <c r="AU575" s="253" t="s">
        <v>85</v>
      </c>
      <c r="AV575" s="14" t="s">
        <v>85</v>
      </c>
      <c r="AW575" s="14" t="s">
        <v>32</v>
      </c>
      <c r="AX575" s="14" t="s">
        <v>75</v>
      </c>
      <c r="AY575" s="253" t="s">
        <v>123</v>
      </c>
    </row>
    <row r="576" s="13" customFormat="1">
      <c r="A576" s="13"/>
      <c r="B576" s="233"/>
      <c r="C576" s="234"/>
      <c r="D576" s="228" t="s">
        <v>133</v>
      </c>
      <c r="E576" s="235" t="s">
        <v>1</v>
      </c>
      <c r="F576" s="236" t="s">
        <v>617</v>
      </c>
      <c r="G576" s="234"/>
      <c r="H576" s="235" t="s">
        <v>1</v>
      </c>
      <c r="I576" s="237"/>
      <c r="J576" s="234"/>
      <c r="K576" s="234"/>
      <c r="L576" s="238"/>
      <c r="M576" s="239"/>
      <c r="N576" s="240"/>
      <c r="O576" s="240"/>
      <c r="P576" s="240"/>
      <c r="Q576" s="240"/>
      <c r="R576" s="240"/>
      <c r="S576" s="240"/>
      <c r="T576" s="241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2" t="s">
        <v>133</v>
      </c>
      <c r="AU576" s="242" t="s">
        <v>85</v>
      </c>
      <c r="AV576" s="13" t="s">
        <v>83</v>
      </c>
      <c r="AW576" s="13" t="s">
        <v>32</v>
      </c>
      <c r="AX576" s="13" t="s">
        <v>75</v>
      </c>
      <c r="AY576" s="242" t="s">
        <v>123</v>
      </c>
    </row>
    <row r="577" s="14" customFormat="1">
      <c r="A577" s="14"/>
      <c r="B577" s="243"/>
      <c r="C577" s="244"/>
      <c r="D577" s="228" t="s">
        <v>133</v>
      </c>
      <c r="E577" s="245" t="s">
        <v>1</v>
      </c>
      <c r="F577" s="246" t="s">
        <v>83</v>
      </c>
      <c r="G577" s="244"/>
      <c r="H577" s="247">
        <v>1</v>
      </c>
      <c r="I577" s="248"/>
      <c r="J577" s="244"/>
      <c r="K577" s="244"/>
      <c r="L577" s="249"/>
      <c r="M577" s="250"/>
      <c r="N577" s="251"/>
      <c r="O577" s="251"/>
      <c r="P577" s="251"/>
      <c r="Q577" s="251"/>
      <c r="R577" s="251"/>
      <c r="S577" s="251"/>
      <c r="T577" s="252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3" t="s">
        <v>133</v>
      </c>
      <c r="AU577" s="253" t="s">
        <v>85</v>
      </c>
      <c r="AV577" s="14" t="s">
        <v>85</v>
      </c>
      <c r="AW577" s="14" t="s">
        <v>32</v>
      </c>
      <c r="AX577" s="14" t="s">
        <v>75</v>
      </c>
      <c r="AY577" s="253" t="s">
        <v>123</v>
      </c>
    </row>
    <row r="578" s="13" customFormat="1">
      <c r="A578" s="13"/>
      <c r="B578" s="233"/>
      <c r="C578" s="234"/>
      <c r="D578" s="228" t="s">
        <v>133</v>
      </c>
      <c r="E578" s="235" t="s">
        <v>1</v>
      </c>
      <c r="F578" s="236" t="s">
        <v>640</v>
      </c>
      <c r="G578" s="234"/>
      <c r="H578" s="235" t="s">
        <v>1</v>
      </c>
      <c r="I578" s="237"/>
      <c r="J578" s="234"/>
      <c r="K578" s="234"/>
      <c r="L578" s="238"/>
      <c r="M578" s="239"/>
      <c r="N578" s="240"/>
      <c r="O578" s="240"/>
      <c r="P578" s="240"/>
      <c r="Q578" s="240"/>
      <c r="R578" s="240"/>
      <c r="S578" s="240"/>
      <c r="T578" s="241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2" t="s">
        <v>133</v>
      </c>
      <c r="AU578" s="242" t="s">
        <v>85</v>
      </c>
      <c r="AV578" s="13" t="s">
        <v>83</v>
      </c>
      <c r="AW578" s="13" t="s">
        <v>32</v>
      </c>
      <c r="AX578" s="13" t="s">
        <v>75</v>
      </c>
      <c r="AY578" s="242" t="s">
        <v>123</v>
      </c>
    </row>
    <row r="579" s="14" customFormat="1">
      <c r="A579" s="14"/>
      <c r="B579" s="243"/>
      <c r="C579" s="244"/>
      <c r="D579" s="228" t="s">
        <v>133</v>
      </c>
      <c r="E579" s="245" t="s">
        <v>1</v>
      </c>
      <c r="F579" s="246" t="s">
        <v>83</v>
      </c>
      <c r="G579" s="244"/>
      <c r="H579" s="247">
        <v>1</v>
      </c>
      <c r="I579" s="248"/>
      <c r="J579" s="244"/>
      <c r="K579" s="244"/>
      <c r="L579" s="249"/>
      <c r="M579" s="250"/>
      <c r="N579" s="251"/>
      <c r="O579" s="251"/>
      <c r="P579" s="251"/>
      <c r="Q579" s="251"/>
      <c r="R579" s="251"/>
      <c r="S579" s="251"/>
      <c r="T579" s="252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3" t="s">
        <v>133</v>
      </c>
      <c r="AU579" s="253" t="s">
        <v>85</v>
      </c>
      <c r="AV579" s="14" t="s">
        <v>85</v>
      </c>
      <c r="AW579" s="14" t="s">
        <v>32</v>
      </c>
      <c r="AX579" s="14" t="s">
        <v>75</v>
      </c>
      <c r="AY579" s="253" t="s">
        <v>123</v>
      </c>
    </row>
    <row r="580" s="15" customFormat="1">
      <c r="A580" s="15"/>
      <c r="B580" s="254"/>
      <c r="C580" s="255"/>
      <c r="D580" s="228" t="s">
        <v>133</v>
      </c>
      <c r="E580" s="256" t="s">
        <v>1</v>
      </c>
      <c r="F580" s="257" t="s">
        <v>136</v>
      </c>
      <c r="G580" s="255"/>
      <c r="H580" s="258">
        <v>4</v>
      </c>
      <c r="I580" s="259"/>
      <c r="J580" s="255"/>
      <c r="K580" s="255"/>
      <c r="L580" s="260"/>
      <c r="M580" s="261"/>
      <c r="N580" s="262"/>
      <c r="O580" s="262"/>
      <c r="P580" s="262"/>
      <c r="Q580" s="262"/>
      <c r="R580" s="262"/>
      <c r="S580" s="262"/>
      <c r="T580" s="263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64" t="s">
        <v>133</v>
      </c>
      <c r="AU580" s="264" t="s">
        <v>85</v>
      </c>
      <c r="AV580" s="15" t="s">
        <v>130</v>
      </c>
      <c r="AW580" s="15" t="s">
        <v>32</v>
      </c>
      <c r="AX580" s="15" t="s">
        <v>83</v>
      </c>
      <c r="AY580" s="264" t="s">
        <v>123</v>
      </c>
    </row>
    <row r="581" s="2" customFormat="1" ht="16.5" customHeight="1">
      <c r="A581" s="39"/>
      <c r="B581" s="40"/>
      <c r="C581" s="215" t="s">
        <v>641</v>
      </c>
      <c r="D581" s="215" t="s">
        <v>125</v>
      </c>
      <c r="E581" s="216" t="s">
        <v>642</v>
      </c>
      <c r="F581" s="217" t="s">
        <v>643</v>
      </c>
      <c r="G581" s="218" t="s">
        <v>386</v>
      </c>
      <c r="H581" s="219">
        <v>1</v>
      </c>
      <c r="I581" s="220"/>
      <c r="J581" s="221">
        <f>ROUND(I581*H581,2)</f>
        <v>0</v>
      </c>
      <c r="K581" s="217" t="s">
        <v>129</v>
      </c>
      <c r="L581" s="45"/>
      <c r="M581" s="222" t="s">
        <v>1</v>
      </c>
      <c r="N581" s="223" t="s">
        <v>40</v>
      </c>
      <c r="O581" s="92"/>
      <c r="P581" s="224">
        <f>O581*H581</f>
        <v>0</v>
      </c>
      <c r="Q581" s="224">
        <v>0</v>
      </c>
      <c r="R581" s="224">
        <f>Q581*H581</f>
        <v>0</v>
      </c>
      <c r="S581" s="224">
        <v>0</v>
      </c>
      <c r="T581" s="225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26" t="s">
        <v>130</v>
      </c>
      <c r="AT581" s="226" t="s">
        <v>125</v>
      </c>
      <c r="AU581" s="226" t="s">
        <v>85</v>
      </c>
      <c r="AY581" s="18" t="s">
        <v>123</v>
      </c>
      <c r="BE581" s="227">
        <f>IF(N581="základní",J581,0)</f>
        <v>0</v>
      </c>
      <c r="BF581" s="227">
        <f>IF(N581="snížená",J581,0)</f>
        <v>0</v>
      </c>
      <c r="BG581" s="227">
        <f>IF(N581="zákl. přenesená",J581,0)</f>
        <v>0</v>
      </c>
      <c r="BH581" s="227">
        <f>IF(N581="sníž. přenesená",J581,0)</f>
        <v>0</v>
      </c>
      <c r="BI581" s="227">
        <f>IF(N581="nulová",J581,0)</f>
        <v>0</v>
      </c>
      <c r="BJ581" s="18" t="s">
        <v>83</v>
      </c>
      <c r="BK581" s="227">
        <f>ROUND(I581*H581,2)</f>
        <v>0</v>
      </c>
      <c r="BL581" s="18" t="s">
        <v>130</v>
      </c>
      <c r="BM581" s="226" t="s">
        <v>644</v>
      </c>
    </row>
    <row r="582" s="2" customFormat="1">
      <c r="A582" s="39"/>
      <c r="B582" s="40"/>
      <c r="C582" s="41"/>
      <c r="D582" s="228" t="s">
        <v>131</v>
      </c>
      <c r="E582" s="41"/>
      <c r="F582" s="229" t="s">
        <v>645</v>
      </c>
      <c r="G582" s="41"/>
      <c r="H582" s="41"/>
      <c r="I582" s="230"/>
      <c r="J582" s="41"/>
      <c r="K582" s="41"/>
      <c r="L582" s="45"/>
      <c r="M582" s="231"/>
      <c r="N582" s="232"/>
      <c r="O582" s="92"/>
      <c r="P582" s="92"/>
      <c r="Q582" s="92"/>
      <c r="R582" s="92"/>
      <c r="S582" s="92"/>
      <c r="T582" s="93"/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T582" s="18" t="s">
        <v>131</v>
      </c>
      <c r="AU582" s="18" t="s">
        <v>85</v>
      </c>
    </row>
    <row r="583" s="13" customFormat="1">
      <c r="A583" s="13"/>
      <c r="B583" s="233"/>
      <c r="C583" s="234"/>
      <c r="D583" s="228" t="s">
        <v>133</v>
      </c>
      <c r="E583" s="235" t="s">
        <v>1</v>
      </c>
      <c r="F583" s="236" t="s">
        <v>646</v>
      </c>
      <c r="G583" s="234"/>
      <c r="H583" s="235" t="s">
        <v>1</v>
      </c>
      <c r="I583" s="237"/>
      <c r="J583" s="234"/>
      <c r="K583" s="234"/>
      <c r="L583" s="238"/>
      <c r="M583" s="239"/>
      <c r="N583" s="240"/>
      <c r="O583" s="240"/>
      <c r="P583" s="240"/>
      <c r="Q583" s="240"/>
      <c r="R583" s="240"/>
      <c r="S583" s="240"/>
      <c r="T583" s="241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2" t="s">
        <v>133</v>
      </c>
      <c r="AU583" s="242" t="s">
        <v>85</v>
      </c>
      <c r="AV583" s="13" t="s">
        <v>83</v>
      </c>
      <c r="AW583" s="13" t="s">
        <v>32</v>
      </c>
      <c r="AX583" s="13" t="s">
        <v>75</v>
      </c>
      <c r="AY583" s="242" t="s">
        <v>123</v>
      </c>
    </row>
    <row r="584" s="13" customFormat="1">
      <c r="A584" s="13"/>
      <c r="B584" s="233"/>
      <c r="C584" s="234"/>
      <c r="D584" s="228" t="s">
        <v>133</v>
      </c>
      <c r="E584" s="235" t="s">
        <v>1</v>
      </c>
      <c r="F584" s="236" t="s">
        <v>647</v>
      </c>
      <c r="G584" s="234"/>
      <c r="H584" s="235" t="s">
        <v>1</v>
      </c>
      <c r="I584" s="237"/>
      <c r="J584" s="234"/>
      <c r="K584" s="234"/>
      <c r="L584" s="238"/>
      <c r="M584" s="239"/>
      <c r="N584" s="240"/>
      <c r="O584" s="240"/>
      <c r="P584" s="240"/>
      <c r="Q584" s="240"/>
      <c r="R584" s="240"/>
      <c r="S584" s="240"/>
      <c r="T584" s="241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2" t="s">
        <v>133</v>
      </c>
      <c r="AU584" s="242" t="s">
        <v>85</v>
      </c>
      <c r="AV584" s="13" t="s">
        <v>83</v>
      </c>
      <c r="AW584" s="13" t="s">
        <v>32</v>
      </c>
      <c r="AX584" s="13" t="s">
        <v>75</v>
      </c>
      <c r="AY584" s="242" t="s">
        <v>123</v>
      </c>
    </row>
    <row r="585" s="13" customFormat="1">
      <c r="A585" s="13"/>
      <c r="B585" s="233"/>
      <c r="C585" s="234"/>
      <c r="D585" s="228" t="s">
        <v>133</v>
      </c>
      <c r="E585" s="235" t="s">
        <v>1</v>
      </c>
      <c r="F585" s="236" t="s">
        <v>648</v>
      </c>
      <c r="G585" s="234"/>
      <c r="H585" s="235" t="s">
        <v>1</v>
      </c>
      <c r="I585" s="237"/>
      <c r="J585" s="234"/>
      <c r="K585" s="234"/>
      <c r="L585" s="238"/>
      <c r="M585" s="239"/>
      <c r="N585" s="240"/>
      <c r="O585" s="240"/>
      <c r="P585" s="240"/>
      <c r="Q585" s="240"/>
      <c r="R585" s="240"/>
      <c r="S585" s="240"/>
      <c r="T585" s="241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2" t="s">
        <v>133</v>
      </c>
      <c r="AU585" s="242" t="s">
        <v>85</v>
      </c>
      <c r="AV585" s="13" t="s">
        <v>83</v>
      </c>
      <c r="AW585" s="13" t="s">
        <v>32</v>
      </c>
      <c r="AX585" s="13" t="s">
        <v>75</v>
      </c>
      <c r="AY585" s="242" t="s">
        <v>123</v>
      </c>
    </row>
    <row r="586" s="13" customFormat="1">
      <c r="A586" s="13"/>
      <c r="B586" s="233"/>
      <c r="C586" s="234"/>
      <c r="D586" s="228" t="s">
        <v>133</v>
      </c>
      <c r="E586" s="235" t="s">
        <v>1</v>
      </c>
      <c r="F586" s="236" t="s">
        <v>649</v>
      </c>
      <c r="G586" s="234"/>
      <c r="H586" s="235" t="s">
        <v>1</v>
      </c>
      <c r="I586" s="237"/>
      <c r="J586" s="234"/>
      <c r="K586" s="234"/>
      <c r="L586" s="238"/>
      <c r="M586" s="239"/>
      <c r="N586" s="240"/>
      <c r="O586" s="240"/>
      <c r="P586" s="240"/>
      <c r="Q586" s="240"/>
      <c r="R586" s="240"/>
      <c r="S586" s="240"/>
      <c r="T586" s="241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2" t="s">
        <v>133</v>
      </c>
      <c r="AU586" s="242" t="s">
        <v>85</v>
      </c>
      <c r="AV586" s="13" t="s">
        <v>83</v>
      </c>
      <c r="AW586" s="13" t="s">
        <v>32</v>
      </c>
      <c r="AX586" s="13" t="s">
        <v>75</v>
      </c>
      <c r="AY586" s="242" t="s">
        <v>123</v>
      </c>
    </row>
    <row r="587" s="13" customFormat="1">
      <c r="A587" s="13"/>
      <c r="B587" s="233"/>
      <c r="C587" s="234"/>
      <c r="D587" s="228" t="s">
        <v>133</v>
      </c>
      <c r="E587" s="235" t="s">
        <v>1</v>
      </c>
      <c r="F587" s="236" t="s">
        <v>650</v>
      </c>
      <c r="G587" s="234"/>
      <c r="H587" s="235" t="s">
        <v>1</v>
      </c>
      <c r="I587" s="237"/>
      <c r="J587" s="234"/>
      <c r="K587" s="234"/>
      <c r="L587" s="238"/>
      <c r="M587" s="239"/>
      <c r="N587" s="240"/>
      <c r="O587" s="240"/>
      <c r="P587" s="240"/>
      <c r="Q587" s="240"/>
      <c r="R587" s="240"/>
      <c r="S587" s="240"/>
      <c r="T587" s="241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2" t="s">
        <v>133</v>
      </c>
      <c r="AU587" s="242" t="s">
        <v>85</v>
      </c>
      <c r="AV587" s="13" t="s">
        <v>83</v>
      </c>
      <c r="AW587" s="13" t="s">
        <v>32</v>
      </c>
      <c r="AX587" s="13" t="s">
        <v>75</v>
      </c>
      <c r="AY587" s="242" t="s">
        <v>123</v>
      </c>
    </row>
    <row r="588" s="14" customFormat="1">
      <c r="A588" s="14"/>
      <c r="B588" s="243"/>
      <c r="C588" s="244"/>
      <c r="D588" s="228" t="s">
        <v>133</v>
      </c>
      <c r="E588" s="245" t="s">
        <v>1</v>
      </c>
      <c r="F588" s="246" t="s">
        <v>83</v>
      </c>
      <c r="G588" s="244"/>
      <c r="H588" s="247">
        <v>1</v>
      </c>
      <c r="I588" s="248"/>
      <c r="J588" s="244"/>
      <c r="K588" s="244"/>
      <c r="L588" s="249"/>
      <c r="M588" s="250"/>
      <c r="N588" s="251"/>
      <c r="O588" s="251"/>
      <c r="P588" s="251"/>
      <c r="Q588" s="251"/>
      <c r="R588" s="251"/>
      <c r="S588" s="251"/>
      <c r="T588" s="252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3" t="s">
        <v>133</v>
      </c>
      <c r="AU588" s="253" t="s">
        <v>85</v>
      </c>
      <c r="AV588" s="14" t="s">
        <v>85</v>
      </c>
      <c r="AW588" s="14" t="s">
        <v>32</v>
      </c>
      <c r="AX588" s="14" t="s">
        <v>75</v>
      </c>
      <c r="AY588" s="253" t="s">
        <v>123</v>
      </c>
    </row>
    <row r="589" s="15" customFormat="1">
      <c r="A589" s="15"/>
      <c r="B589" s="254"/>
      <c r="C589" s="255"/>
      <c r="D589" s="228" t="s">
        <v>133</v>
      </c>
      <c r="E589" s="256" t="s">
        <v>1</v>
      </c>
      <c r="F589" s="257" t="s">
        <v>136</v>
      </c>
      <c r="G589" s="255"/>
      <c r="H589" s="258">
        <v>1</v>
      </c>
      <c r="I589" s="259"/>
      <c r="J589" s="255"/>
      <c r="K589" s="255"/>
      <c r="L589" s="260"/>
      <c r="M589" s="261"/>
      <c r="N589" s="262"/>
      <c r="O589" s="262"/>
      <c r="P589" s="262"/>
      <c r="Q589" s="262"/>
      <c r="R589" s="262"/>
      <c r="S589" s="262"/>
      <c r="T589" s="263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T589" s="264" t="s">
        <v>133</v>
      </c>
      <c r="AU589" s="264" t="s">
        <v>85</v>
      </c>
      <c r="AV589" s="15" t="s">
        <v>130</v>
      </c>
      <c r="AW589" s="15" t="s">
        <v>32</v>
      </c>
      <c r="AX589" s="15" t="s">
        <v>83</v>
      </c>
      <c r="AY589" s="264" t="s">
        <v>123</v>
      </c>
    </row>
    <row r="590" s="2" customFormat="1" ht="16.5" customHeight="1">
      <c r="A590" s="39"/>
      <c r="B590" s="40"/>
      <c r="C590" s="215" t="s">
        <v>447</v>
      </c>
      <c r="D590" s="215" t="s">
        <v>125</v>
      </c>
      <c r="E590" s="216" t="s">
        <v>651</v>
      </c>
      <c r="F590" s="217" t="s">
        <v>652</v>
      </c>
      <c r="G590" s="218" t="s">
        <v>386</v>
      </c>
      <c r="H590" s="219">
        <v>1</v>
      </c>
      <c r="I590" s="220"/>
      <c r="J590" s="221">
        <f>ROUND(I590*H590,2)</f>
        <v>0</v>
      </c>
      <c r="K590" s="217" t="s">
        <v>129</v>
      </c>
      <c r="L590" s="45"/>
      <c r="M590" s="222" t="s">
        <v>1</v>
      </c>
      <c r="N590" s="223" t="s">
        <v>40</v>
      </c>
      <c r="O590" s="92"/>
      <c r="P590" s="224">
        <f>O590*H590</f>
        <v>0</v>
      </c>
      <c r="Q590" s="224">
        <v>0</v>
      </c>
      <c r="R590" s="224">
        <f>Q590*H590</f>
        <v>0</v>
      </c>
      <c r="S590" s="224">
        <v>0</v>
      </c>
      <c r="T590" s="225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26" t="s">
        <v>130</v>
      </c>
      <c r="AT590" s="226" t="s">
        <v>125</v>
      </c>
      <c r="AU590" s="226" t="s">
        <v>85</v>
      </c>
      <c r="AY590" s="18" t="s">
        <v>123</v>
      </c>
      <c r="BE590" s="227">
        <f>IF(N590="základní",J590,0)</f>
        <v>0</v>
      </c>
      <c r="BF590" s="227">
        <f>IF(N590="snížená",J590,0)</f>
        <v>0</v>
      </c>
      <c r="BG590" s="227">
        <f>IF(N590="zákl. přenesená",J590,0)</f>
        <v>0</v>
      </c>
      <c r="BH590" s="227">
        <f>IF(N590="sníž. přenesená",J590,0)</f>
        <v>0</v>
      </c>
      <c r="BI590" s="227">
        <f>IF(N590="nulová",J590,0)</f>
        <v>0</v>
      </c>
      <c r="BJ590" s="18" t="s">
        <v>83</v>
      </c>
      <c r="BK590" s="227">
        <f>ROUND(I590*H590,2)</f>
        <v>0</v>
      </c>
      <c r="BL590" s="18" t="s">
        <v>130</v>
      </c>
      <c r="BM590" s="226" t="s">
        <v>653</v>
      </c>
    </row>
    <row r="591" s="2" customFormat="1">
      <c r="A591" s="39"/>
      <c r="B591" s="40"/>
      <c r="C591" s="41"/>
      <c r="D591" s="228" t="s">
        <v>131</v>
      </c>
      <c r="E591" s="41"/>
      <c r="F591" s="229" t="s">
        <v>654</v>
      </c>
      <c r="G591" s="41"/>
      <c r="H591" s="41"/>
      <c r="I591" s="230"/>
      <c r="J591" s="41"/>
      <c r="K591" s="41"/>
      <c r="L591" s="45"/>
      <c r="M591" s="231"/>
      <c r="N591" s="232"/>
      <c r="O591" s="92"/>
      <c r="P591" s="92"/>
      <c r="Q591" s="92"/>
      <c r="R591" s="92"/>
      <c r="S591" s="92"/>
      <c r="T591" s="93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131</v>
      </c>
      <c r="AU591" s="18" t="s">
        <v>85</v>
      </c>
    </row>
    <row r="592" s="2" customFormat="1" ht="16.5" customHeight="1">
      <c r="A592" s="39"/>
      <c r="B592" s="40"/>
      <c r="C592" s="215" t="s">
        <v>655</v>
      </c>
      <c r="D592" s="215" t="s">
        <v>125</v>
      </c>
      <c r="E592" s="216" t="s">
        <v>656</v>
      </c>
      <c r="F592" s="217" t="s">
        <v>657</v>
      </c>
      <c r="G592" s="218" t="s">
        <v>386</v>
      </c>
      <c r="H592" s="219">
        <v>1</v>
      </c>
      <c r="I592" s="220"/>
      <c r="J592" s="221">
        <f>ROUND(I592*H592,2)</f>
        <v>0</v>
      </c>
      <c r="K592" s="217" t="s">
        <v>129</v>
      </c>
      <c r="L592" s="45"/>
      <c r="M592" s="222" t="s">
        <v>1</v>
      </c>
      <c r="N592" s="223" t="s">
        <v>40</v>
      </c>
      <c r="O592" s="92"/>
      <c r="P592" s="224">
        <f>O592*H592</f>
        <v>0</v>
      </c>
      <c r="Q592" s="224">
        <v>0</v>
      </c>
      <c r="R592" s="224">
        <f>Q592*H592</f>
        <v>0</v>
      </c>
      <c r="S592" s="224">
        <v>0</v>
      </c>
      <c r="T592" s="225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26" t="s">
        <v>130</v>
      </c>
      <c r="AT592" s="226" t="s">
        <v>125</v>
      </c>
      <c r="AU592" s="226" t="s">
        <v>85</v>
      </c>
      <c r="AY592" s="18" t="s">
        <v>123</v>
      </c>
      <c r="BE592" s="227">
        <f>IF(N592="základní",J592,0)</f>
        <v>0</v>
      </c>
      <c r="BF592" s="227">
        <f>IF(N592="snížená",J592,0)</f>
        <v>0</v>
      </c>
      <c r="BG592" s="227">
        <f>IF(N592="zákl. přenesená",J592,0)</f>
        <v>0</v>
      </c>
      <c r="BH592" s="227">
        <f>IF(N592="sníž. přenesená",J592,0)</f>
        <v>0</v>
      </c>
      <c r="BI592" s="227">
        <f>IF(N592="nulová",J592,0)</f>
        <v>0</v>
      </c>
      <c r="BJ592" s="18" t="s">
        <v>83</v>
      </c>
      <c r="BK592" s="227">
        <f>ROUND(I592*H592,2)</f>
        <v>0</v>
      </c>
      <c r="BL592" s="18" t="s">
        <v>130</v>
      </c>
      <c r="BM592" s="226" t="s">
        <v>658</v>
      </c>
    </row>
    <row r="593" s="2" customFormat="1">
      <c r="A593" s="39"/>
      <c r="B593" s="40"/>
      <c r="C593" s="41"/>
      <c r="D593" s="228" t="s">
        <v>131</v>
      </c>
      <c r="E593" s="41"/>
      <c r="F593" s="229" t="s">
        <v>659</v>
      </c>
      <c r="G593" s="41"/>
      <c r="H593" s="41"/>
      <c r="I593" s="230"/>
      <c r="J593" s="41"/>
      <c r="K593" s="41"/>
      <c r="L593" s="45"/>
      <c r="M593" s="231"/>
      <c r="N593" s="232"/>
      <c r="O593" s="92"/>
      <c r="P593" s="92"/>
      <c r="Q593" s="92"/>
      <c r="R593" s="92"/>
      <c r="S593" s="92"/>
      <c r="T593" s="93"/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T593" s="18" t="s">
        <v>131</v>
      </c>
      <c r="AU593" s="18" t="s">
        <v>85</v>
      </c>
    </row>
    <row r="594" s="2" customFormat="1" ht="21.75" customHeight="1">
      <c r="A594" s="39"/>
      <c r="B594" s="40"/>
      <c r="C594" s="215" t="s">
        <v>456</v>
      </c>
      <c r="D594" s="215" t="s">
        <v>125</v>
      </c>
      <c r="E594" s="216" t="s">
        <v>660</v>
      </c>
      <c r="F594" s="217" t="s">
        <v>661</v>
      </c>
      <c r="G594" s="218" t="s">
        <v>386</v>
      </c>
      <c r="H594" s="219">
        <v>1</v>
      </c>
      <c r="I594" s="220"/>
      <c r="J594" s="221">
        <f>ROUND(I594*H594,2)</f>
        <v>0</v>
      </c>
      <c r="K594" s="217" t="s">
        <v>129</v>
      </c>
      <c r="L594" s="45"/>
      <c r="M594" s="222" t="s">
        <v>1</v>
      </c>
      <c r="N594" s="223" t="s">
        <v>40</v>
      </c>
      <c r="O594" s="92"/>
      <c r="P594" s="224">
        <f>O594*H594</f>
        <v>0</v>
      </c>
      <c r="Q594" s="224">
        <v>0</v>
      </c>
      <c r="R594" s="224">
        <f>Q594*H594</f>
        <v>0</v>
      </c>
      <c r="S594" s="224">
        <v>0</v>
      </c>
      <c r="T594" s="225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26" t="s">
        <v>130</v>
      </c>
      <c r="AT594" s="226" t="s">
        <v>125</v>
      </c>
      <c r="AU594" s="226" t="s">
        <v>85</v>
      </c>
      <c r="AY594" s="18" t="s">
        <v>123</v>
      </c>
      <c r="BE594" s="227">
        <f>IF(N594="základní",J594,0)</f>
        <v>0</v>
      </c>
      <c r="BF594" s="227">
        <f>IF(N594="snížená",J594,0)</f>
        <v>0</v>
      </c>
      <c r="BG594" s="227">
        <f>IF(N594="zákl. přenesená",J594,0)</f>
        <v>0</v>
      </c>
      <c r="BH594" s="227">
        <f>IF(N594="sníž. přenesená",J594,0)</f>
        <v>0</v>
      </c>
      <c r="BI594" s="227">
        <f>IF(N594="nulová",J594,0)</f>
        <v>0</v>
      </c>
      <c r="BJ594" s="18" t="s">
        <v>83</v>
      </c>
      <c r="BK594" s="227">
        <f>ROUND(I594*H594,2)</f>
        <v>0</v>
      </c>
      <c r="BL594" s="18" t="s">
        <v>130</v>
      </c>
      <c r="BM594" s="226" t="s">
        <v>662</v>
      </c>
    </row>
    <row r="595" s="2" customFormat="1">
      <c r="A595" s="39"/>
      <c r="B595" s="40"/>
      <c r="C595" s="41"/>
      <c r="D595" s="228" t="s">
        <v>131</v>
      </c>
      <c r="E595" s="41"/>
      <c r="F595" s="229" t="s">
        <v>663</v>
      </c>
      <c r="G595" s="41"/>
      <c r="H595" s="41"/>
      <c r="I595" s="230"/>
      <c r="J595" s="41"/>
      <c r="K595" s="41"/>
      <c r="L595" s="45"/>
      <c r="M595" s="231"/>
      <c r="N595" s="232"/>
      <c r="O595" s="92"/>
      <c r="P595" s="92"/>
      <c r="Q595" s="92"/>
      <c r="R595" s="92"/>
      <c r="S595" s="92"/>
      <c r="T595" s="93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T595" s="18" t="s">
        <v>131</v>
      </c>
      <c r="AU595" s="18" t="s">
        <v>85</v>
      </c>
    </row>
    <row r="596" s="2" customFormat="1" ht="16.5" customHeight="1">
      <c r="A596" s="39"/>
      <c r="B596" s="40"/>
      <c r="C596" s="215" t="s">
        <v>664</v>
      </c>
      <c r="D596" s="215" t="s">
        <v>125</v>
      </c>
      <c r="E596" s="216" t="s">
        <v>665</v>
      </c>
      <c r="F596" s="217" t="s">
        <v>666</v>
      </c>
      <c r="G596" s="218" t="s">
        <v>386</v>
      </c>
      <c r="H596" s="219">
        <v>1</v>
      </c>
      <c r="I596" s="220"/>
      <c r="J596" s="221">
        <f>ROUND(I596*H596,2)</f>
        <v>0</v>
      </c>
      <c r="K596" s="217" t="s">
        <v>129</v>
      </c>
      <c r="L596" s="45"/>
      <c r="M596" s="222" t="s">
        <v>1</v>
      </c>
      <c r="N596" s="223" t="s">
        <v>40</v>
      </c>
      <c r="O596" s="92"/>
      <c r="P596" s="224">
        <f>O596*H596</f>
        <v>0</v>
      </c>
      <c r="Q596" s="224">
        <v>0</v>
      </c>
      <c r="R596" s="224">
        <f>Q596*H596</f>
        <v>0</v>
      </c>
      <c r="S596" s="224">
        <v>0</v>
      </c>
      <c r="T596" s="225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26" t="s">
        <v>130</v>
      </c>
      <c r="AT596" s="226" t="s">
        <v>125</v>
      </c>
      <c r="AU596" s="226" t="s">
        <v>85</v>
      </c>
      <c r="AY596" s="18" t="s">
        <v>123</v>
      </c>
      <c r="BE596" s="227">
        <f>IF(N596="základní",J596,0)</f>
        <v>0</v>
      </c>
      <c r="BF596" s="227">
        <f>IF(N596="snížená",J596,0)</f>
        <v>0</v>
      </c>
      <c r="BG596" s="227">
        <f>IF(N596="zákl. přenesená",J596,0)</f>
        <v>0</v>
      </c>
      <c r="BH596" s="227">
        <f>IF(N596="sníž. přenesená",J596,0)</f>
        <v>0</v>
      </c>
      <c r="BI596" s="227">
        <f>IF(N596="nulová",J596,0)</f>
        <v>0</v>
      </c>
      <c r="BJ596" s="18" t="s">
        <v>83</v>
      </c>
      <c r="BK596" s="227">
        <f>ROUND(I596*H596,2)</f>
        <v>0</v>
      </c>
      <c r="BL596" s="18" t="s">
        <v>130</v>
      </c>
      <c r="BM596" s="226" t="s">
        <v>667</v>
      </c>
    </row>
    <row r="597" s="2" customFormat="1">
      <c r="A597" s="39"/>
      <c r="B597" s="40"/>
      <c r="C597" s="41"/>
      <c r="D597" s="228" t="s">
        <v>131</v>
      </c>
      <c r="E597" s="41"/>
      <c r="F597" s="229" t="s">
        <v>668</v>
      </c>
      <c r="G597" s="41"/>
      <c r="H597" s="41"/>
      <c r="I597" s="230"/>
      <c r="J597" s="41"/>
      <c r="K597" s="41"/>
      <c r="L597" s="45"/>
      <c r="M597" s="231"/>
      <c r="N597" s="232"/>
      <c r="O597" s="92"/>
      <c r="P597" s="92"/>
      <c r="Q597" s="92"/>
      <c r="R597" s="92"/>
      <c r="S597" s="92"/>
      <c r="T597" s="93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131</v>
      </c>
      <c r="AU597" s="18" t="s">
        <v>85</v>
      </c>
    </row>
    <row r="598" s="13" customFormat="1">
      <c r="A598" s="13"/>
      <c r="B598" s="233"/>
      <c r="C598" s="234"/>
      <c r="D598" s="228" t="s">
        <v>133</v>
      </c>
      <c r="E598" s="235" t="s">
        <v>1</v>
      </c>
      <c r="F598" s="236" t="s">
        <v>360</v>
      </c>
      <c r="G598" s="234"/>
      <c r="H598" s="235" t="s">
        <v>1</v>
      </c>
      <c r="I598" s="237"/>
      <c r="J598" s="234"/>
      <c r="K598" s="234"/>
      <c r="L598" s="238"/>
      <c r="M598" s="239"/>
      <c r="N598" s="240"/>
      <c r="O598" s="240"/>
      <c r="P598" s="240"/>
      <c r="Q598" s="240"/>
      <c r="R598" s="240"/>
      <c r="S598" s="240"/>
      <c r="T598" s="241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2" t="s">
        <v>133</v>
      </c>
      <c r="AU598" s="242" t="s">
        <v>85</v>
      </c>
      <c r="AV598" s="13" t="s">
        <v>83</v>
      </c>
      <c r="AW598" s="13" t="s">
        <v>32</v>
      </c>
      <c r="AX598" s="13" t="s">
        <v>75</v>
      </c>
      <c r="AY598" s="242" t="s">
        <v>123</v>
      </c>
    </row>
    <row r="599" s="14" customFormat="1">
      <c r="A599" s="14"/>
      <c r="B599" s="243"/>
      <c r="C599" s="244"/>
      <c r="D599" s="228" t="s">
        <v>133</v>
      </c>
      <c r="E599" s="245" t="s">
        <v>1</v>
      </c>
      <c r="F599" s="246" t="s">
        <v>83</v>
      </c>
      <c r="G599" s="244"/>
      <c r="H599" s="247">
        <v>1</v>
      </c>
      <c r="I599" s="248"/>
      <c r="J599" s="244"/>
      <c r="K599" s="244"/>
      <c r="L599" s="249"/>
      <c r="M599" s="250"/>
      <c r="N599" s="251"/>
      <c r="O599" s="251"/>
      <c r="P599" s="251"/>
      <c r="Q599" s="251"/>
      <c r="R599" s="251"/>
      <c r="S599" s="251"/>
      <c r="T599" s="252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3" t="s">
        <v>133</v>
      </c>
      <c r="AU599" s="253" t="s">
        <v>85</v>
      </c>
      <c r="AV599" s="14" t="s">
        <v>85</v>
      </c>
      <c r="AW599" s="14" t="s">
        <v>32</v>
      </c>
      <c r="AX599" s="14" t="s">
        <v>75</v>
      </c>
      <c r="AY599" s="253" t="s">
        <v>123</v>
      </c>
    </row>
    <row r="600" s="15" customFormat="1">
      <c r="A600" s="15"/>
      <c r="B600" s="254"/>
      <c r="C600" s="255"/>
      <c r="D600" s="228" t="s">
        <v>133</v>
      </c>
      <c r="E600" s="256" t="s">
        <v>1</v>
      </c>
      <c r="F600" s="257" t="s">
        <v>136</v>
      </c>
      <c r="G600" s="255"/>
      <c r="H600" s="258">
        <v>1</v>
      </c>
      <c r="I600" s="259"/>
      <c r="J600" s="255"/>
      <c r="K600" s="255"/>
      <c r="L600" s="260"/>
      <c r="M600" s="261"/>
      <c r="N600" s="262"/>
      <c r="O600" s="262"/>
      <c r="P600" s="262"/>
      <c r="Q600" s="262"/>
      <c r="R600" s="262"/>
      <c r="S600" s="262"/>
      <c r="T600" s="263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64" t="s">
        <v>133</v>
      </c>
      <c r="AU600" s="264" t="s">
        <v>85</v>
      </c>
      <c r="AV600" s="15" t="s">
        <v>130</v>
      </c>
      <c r="AW600" s="15" t="s">
        <v>32</v>
      </c>
      <c r="AX600" s="15" t="s">
        <v>83</v>
      </c>
      <c r="AY600" s="264" t="s">
        <v>123</v>
      </c>
    </row>
    <row r="601" s="2" customFormat="1" ht="16.5" customHeight="1">
      <c r="A601" s="39"/>
      <c r="B601" s="40"/>
      <c r="C601" s="276" t="s">
        <v>460</v>
      </c>
      <c r="D601" s="276" t="s">
        <v>288</v>
      </c>
      <c r="E601" s="277" t="s">
        <v>669</v>
      </c>
      <c r="F601" s="278" t="s">
        <v>670</v>
      </c>
      <c r="G601" s="279" t="s">
        <v>386</v>
      </c>
      <c r="H601" s="280">
        <v>1</v>
      </c>
      <c r="I601" s="281"/>
      <c r="J601" s="282">
        <f>ROUND(I601*H601,2)</f>
        <v>0</v>
      </c>
      <c r="K601" s="278" t="s">
        <v>129</v>
      </c>
      <c r="L601" s="283"/>
      <c r="M601" s="284" t="s">
        <v>1</v>
      </c>
      <c r="N601" s="285" t="s">
        <v>40</v>
      </c>
      <c r="O601" s="92"/>
      <c r="P601" s="224">
        <f>O601*H601</f>
        <v>0</v>
      </c>
      <c r="Q601" s="224">
        <v>0</v>
      </c>
      <c r="R601" s="224">
        <f>Q601*H601</f>
        <v>0</v>
      </c>
      <c r="S601" s="224">
        <v>0</v>
      </c>
      <c r="T601" s="225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26" t="s">
        <v>151</v>
      </c>
      <c r="AT601" s="226" t="s">
        <v>288</v>
      </c>
      <c r="AU601" s="226" t="s">
        <v>85</v>
      </c>
      <c r="AY601" s="18" t="s">
        <v>123</v>
      </c>
      <c r="BE601" s="227">
        <f>IF(N601="základní",J601,0)</f>
        <v>0</v>
      </c>
      <c r="BF601" s="227">
        <f>IF(N601="snížená",J601,0)</f>
        <v>0</v>
      </c>
      <c r="BG601" s="227">
        <f>IF(N601="zákl. přenesená",J601,0)</f>
        <v>0</v>
      </c>
      <c r="BH601" s="227">
        <f>IF(N601="sníž. přenesená",J601,0)</f>
        <v>0</v>
      </c>
      <c r="BI601" s="227">
        <f>IF(N601="nulová",J601,0)</f>
        <v>0</v>
      </c>
      <c r="BJ601" s="18" t="s">
        <v>83</v>
      </c>
      <c r="BK601" s="227">
        <f>ROUND(I601*H601,2)</f>
        <v>0</v>
      </c>
      <c r="BL601" s="18" t="s">
        <v>130</v>
      </c>
      <c r="BM601" s="226" t="s">
        <v>671</v>
      </c>
    </row>
    <row r="602" s="2" customFormat="1">
      <c r="A602" s="39"/>
      <c r="B602" s="40"/>
      <c r="C602" s="41"/>
      <c r="D602" s="228" t="s">
        <v>131</v>
      </c>
      <c r="E602" s="41"/>
      <c r="F602" s="229" t="s">
        <v>670</v>
      </c>
      <c r="G602" s="41"/>
      <c r="H602" s="41"/>
      <c r="I602" s="230"/>
      <c r="J602" s="41"/>
      <c r="K602" s="41"/>
      <c r="L602" s="45"/>
      <c r="M602" s="231"/>
      <c r="N602" s="232"/>
      <c r="O602" s="92"/>
      <c r="P602" s="92"/>
      <c r="Q602" s="92"/>
      <c r="R602" s="92"/>
      <c r="S602" s="92"/>
      <c r="T602" s="93"/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T602" s="18" t="s">
        <v>131</v>
      </c>
      <c r="AU602" s="18" t="s">
        <v>85</v>
      </c>
    </row>
    <row r="603" s="13" customFormat="1">
      <c r="A603" s="13"/>
      <c r="B603" s="233"/>
      <c r="C603" s="234"/>
      <c r="D603" s="228" t="s">
        <v>133</v>
      </c>
      <c r="E603" s="235" t="s">
        <v>1</v>
      </c>
      <c r="F603" s="236" t="s">
        <v>672</v>
      </c>
      <c r="G603" s="234"/>
      <c r="H603" s="235" t="s">
        <v>1</v>
      </c>
      <c r="I603" s="237"/>
      <c r="J603" s="234"/>
      <c r="K603" s="234"/>
      <c r="L603" s="238"/>
      <c r="M603" s="239"/>
      <c r="N603" s="240"/>
      <c r="O603" s="240"/>
      <c r="P603" s="240"/>
      <c r="Q603" s="240"/>
      <c r="R603" s="240"/>
      <c r="S603" s="240"/>
      <c r="T603" s="241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2" t="s">
        <v>133</v>
      </c>
      <c r="AU603" s="242" t="s">
        <v>85</v>
      </c>
      <c r="AV603" s="13" t="s">
        <v>83</v>
      </c>
      <c r="AW603" s="13" t="s">
        <v>32</v>
      </c>
      <c r="AX603" s="13" t="s">
        <v>75</v>
      </c>
      <c r="AY603" s="242" t="s">
        <v>123</v>
      </c>
    </row>
    <row r="604" s="14" customFormat="1">
      <c r="A604" s="14"/>
      <c r="B604" s="243"/>
      <c r="C604" s="244"/>
      <c r="D604" s="228" t="s">
        <v>133</v>
      </c>
      <c r="E604" s="245" t="s">
        <v>1</v>
      </c>
      <c r="F604" s="246" t="s">
        <v>83</v>
      </c>
      <c r="G604" s="244"/>
      <c r="H604" s="247">
        <v>1</v>
      </c>
      <c r="I604" s="248"/>
      <c r="J604" s="244"/>
      <c r="K604" s="244"/>
      <c r="L604" s="249"/>
      <c r="M604" s="250"/>
      <c r="N604" s="251"/>
      <c r="O604" s="251"/>
      <c r="P604" s="251"/>
      <c r="Q604" s="251"/>
      <c r="R604" s="251"/>
      <c r="S604" s="251"/>
      <c r="T604" s="252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3" t="s">
        <v>133</v>
      </c>
      <c r="AU604" s="253" t="s">
        <v>85</v>
      </c>
      <c r="AV604" s="14" t="s">
        <v>85</v>
      </c>
      <c r="AW604" s="14" t="s">
        <v>32</v>
      </c>
      <c r="AX604" s="14" t="s">
        <v>75</v>
      </c>
      <c r="AY604" s="253" t="s">
        <v>123</v>
      </c>
    </row>
    <row r="605" s="15" customFormat="1">
      <c r="A605" s="15"/>
      <c r="B605" s="254"/>
      <c r="C605" s="255"/>
      <c r="D605" s="228" t="s">
        <v>133</v>
      </c>
      <c r="E605" s="256" t="s">
        <v>1</v>
      </c>
      <c r="F605" s="257" t="s">
        <v>136</v>
      </c>
      <c r="G605" s="255"/>
      <c r="H605" s="258">
        <v>1</v>
      </c>
      <c r="I605" s="259"/>
      <c r="J605" s="255"/>
      <c r="K605" s="255"/>
      <c r="L605" s="260"/>
      <c r="M605" s="261"/>
      <c r="N605" s="262"/>
      <c r="O605" s="262"/>
      <c r="P605" s="262"/>
      <c r="Q605" s="262"/>
      <c r="R605" s="262"/>
      <c r="S605" s="262"/>
      <c r="T605" s="263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T605" s="264" t="s">
        <v>133</v>
      </c>
      <c r="AU605" s="264" t="s">
        <v>85</v>
      </c>
      <c r="AV605" s="15" t="s">
        <v>130</v>
      </c>
      <c r="AW605" s="15" t="s">
        <v>32</v>
      </c>
      <c r="AX605" s="15" t="s">
        <v>83</v>
      </c>
      <c r="AY605" s="264" t="s">
        <v>123</v>
      </c>
    </row>
    <row r="606" s="2" customFormat="1" ht="16.5" customHeight="1">
      <c r="A606" s="39"/>
      <c r="B606" s="40"/>
      <c r="C606" s="215" t="s">
        <v>673</v>
      </c>
      <c r="D606" s="215" t="s">
        <v>125</v>
      </c>
      <c r="E606" s="216" t="s">
        <v>674</v>
      </c>
      <c r="F606" s="217" t="s">
        <v>675</v>
      </c>
      <c r="G606" s="218" t="s">
        <v>386</v>
      </c>
      <c r="H606" s="219">
        <v>2</v>
      </c>
      <c r="I606" s="220"/>
      <c r="J606" s="221">
        <f>ROUND(I606*H606,2)</f>
        <v>0</v>
      </c>
      <c r="K606" s="217" t="s">
        <v>129</v>
      </c>
      <c r="L606" s="45"/>
      <c r="M606" s="222" t="s">
        <v>1</v>
      </c>
      <c r="N606" s="223" t="s">
        <v>40</v>
      </c>
      <c r="O606" s="92"/>
      <c r="P606" s="224">
        <f>O606*H606</f>
        <v>0</v>
      </c>
      <c r="Q606" s="224">
        <v>0</v>
      </c>
      <c r="R606" s="224">
        <f>Q606*H606</f>
        <v>0</v>
      </c>
      <c r="S606" s="224">
        <v>0</v>
      </c>
      <c r="T606" s="225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26" t="s">
        <v>130</v>
      </c>
      <c r="AT606" s="226" t="s">
        <v>125</v>
      </c>
      <c r="AU606" s="226" t="s">
        <v>85</v>
      </c>
      <c r="AY606" s="18" t="s">
        <v>123</v>
      </c>
      <c r="BE606" s="227">
        <f>IF(N606="základní",J606,0)</f>
        <v>0</v>
      </c>
      <c r="BF606" s="227">
        <f>IF(N606="snížená",J606,0)</f>
        <v>0</v>
      </c>
      <c r="BG606" s="227">
        <f>IF(N606="zákl. přenesená",J606,0)</f>
        <v>0</v>
      </c>
      <c r="BH606" s="227">
        <f>IF(N606="sníž. přenesená",J606,0)</f>
        <v>0</v>
      </c>
      <c r="BI606" s="227">
        <f>IF(N606="nulová",J606,0)</f>
        <v>0</v>
      </c>
      <c r="BJ606" s="18" t="s">
        <v>83</v>
      </c>
      <c r="BK606" s="227">
        <f>ROUND(I606*H606,2)</f>
        <v>0</v>
      </c>
      <c r="BL606" s="18" t="s">
        <v>130</v>
      </c>
      <c r="BM606" s="226" t="s">
        <v>676</v>
      </c>
    </row>
    <row r="607" s="2" customFormat="1">
      <c r="A607" s="39"/>
      <c r="B607" s="40"/>
      <c r="C607" s="41"/>
      <c r="D607" s="228" t="s">
        <v>131</v>
      </c>
      <c r="E607" s="41"/>
      <c r="F607" s="229" t="s">
        <v>677</v>
      </c>
      <c r="G607" s="41"/>
      <c r="H607" s="41"/>
      <c r="I607" s="230"/>
      <c r="J607" s="41"/>
      <c r="K607" s="41"/>
      <c r="L607" s="45"/>
      <c r="M607" s="231"/>
      <c r="N607" s="232"/>
      <c r="O607" s="92"/>
      <c r="P607" s="92"/>
      <c r="Q607" s="92"/>
      <c r="R607" s="92"/>
      <c r="S607" s="92"/>
      <c r="T607" s="93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T607" s="18" t="s">
        <v>131</v>
      </c>
      <c r="AU607" s="18" t="s">
        <v>85</v>
      </c>
    </row>
    <row r="608" s="13" customFormat="1">
      <c r="A608" s="13"/>
      <c r="B608" s="233"/>
      <c r="C608" s="234"/>
      <c r="D608" s="228" t="s">
        <v>133</v>
      </c>
      <c r="E608" s="235" t="s">
        <v>1</v>
      </c>
      <c r="F608" s="236" t="s">
        <v>566</v>
      </c>
      <c r="G608" s="234"/>
      <c r="H608" s="235" t="s">
        <v>1</v>
      </c>
      <c r="I608" s="237"/>
      <c r="J608" s="234"/>
      <c r="K608" s="234"/>
      <c r="L608" s="238"/>
      <c r="M608" s="239"/>
      <c r="N608" s="240"/>
      <c r="O608" s="240"/>
      <c r="P608" s="240"/>
      <c r="Q608" s="240"/>
      <c r="R608" s="240"/>
      <c r="S608" s="240"/>
      <c r="T608" s="241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2" t="s">
        <v>133</v>
      </c>
      <c r="AU608" s="242" t="s">
        <v>85</v>
      </c>
      <c r="AV608" s="13" t="s">
        <v>83</v>
      </c>
      <c r="AW608" s="13" t="s">
        <v>32</v>
      </c>
      <c r="AX608" s="13" t="s">
        <v>75</v>
      </c>
      <c r="AY608" s="242" t="s">
        <v>123</v>
      </c>
    </row>
    <row r="609" s="14" customFormat="1">
      <c r="A609" s="14"/>
      <c r="B609" s="243"/>
      <c r="C609" s="244"/>
      <c r="D609" s="228" t="s">
        <v>133</v>
      </c>
      <c r="E609" s="245" t="s">
        <v>1</v>
      </c>
      <c r="F609" s="246" t="s">
        <v>83</v>
      </c>
      <c r="G609" s="244"/>
      <c r="H609" s="247">
        <v>1</v>
      </c>
      <c r="I609" s="248"/>
      <c r="J609" s="244"/>
      <c r="K609" s="244"/>
      <c r="L609" s="249"/>
      <c r="M609" s="250"/>
      <c r="N609" s="251"/>
      <c r="O609" s="251"/>
      <c r="P609" s="251"/>
      <c r="Q609" s="251"/>
      <c r="R609" s="251"/>
      <c r="S609" s="251"/>
      <c r="T609" s="252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3" t="s">
        <v>133</v>
      </c>
      <c r="AU609" s="253" t="s">
        <v>85</v>
      </c>
      <c r="AV609" s="14" t="s">
        <v>85</v>
      </c>
      <c r="AW609" s="14" t="s">
        <v>32</v>
      </c>
      <c r="AX609" s="14" t="s">
        <v>75</v>
      </c>
      <c r="AY609" s="253" t="s">
        <v>123</v>
      </c>
    </row>
    <row r="610" s="13" customFormat="1">
      <c r="A610" s="13"/>
      <c r="B610" s="233"/>
      <c r="C610" s="234"/>
      <c r="D610" s="228" t="s">
        <v>133</v>
      </c>
      <c r="E610" s="235" t="s">
        <v>1</v>
      </c>
      <c r="F610" s="236" t="s">
        <v>204</v>
      </c>
      <c r="G610" s="234"/>
      <c r="H610" s="235" t="s">
        <v>1</v>
      </c>
      <c r="I610" s="237"/>
      <c r="J610" s="234"/>
      <c r="K610" s="234"/>
      <c r="L610" s="238"/>
      <c r="M610" s="239"/>
      <c r="N610" s="240"/>
      <c r="O610" s="240"/>
      <c r="P610" s="240"/>
      <c r="Q610" s="240"/>
      <c r="R610" s="240"/>
      <c r="S610" s="240"/>
      <c r="T610" s="241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2" t="s">
        <v>133</v>
      </c>
      <c r="AU610" s="242" t="s">
        <v>85</v>
      </c>
      <c r="AV610" s="13" t="s">
        <v>83</v>
      </c>
      <c r="AW610" s="13" t="s">
        <v>32</v>
      </c>
      <c r="AX610" s="13" t="s">
        <v>75</v>
      </c>
      <c r="AY610" s="242" t="s">
        <v>123</v>
      </c>
    </row>
    <row r="611" s="14" customFormat="1">
      <c r="A611" s="14"/>
      <c r="B611" s="243"/>
      <c r="C611" s="244"/>
      <c r="D611" s="228" t="s">
        <v>133</v>
      </c>
      <c r="E611" s="245" t="s">
        <v>1</v>
      </c>
      <c r="F611" s="246" t="s">
        <v>83</v>
      </c>
      <c r="G611" s="244"/>
      <c r="H611" s="247">
        <v>1</v>
      </c>
      <c r="I611" s="248"/>
      <c r="J611" s="244"/>
      <c r="K611" s="244"/>
      <c r="L611" s="249"/>
      <c r="M611" s="250"/>
      <c r="N611" s="251"/>
      <c r="O611" s="251"/>
      <c r="P611" s="251"/>
      <c r="Q611" s="251"/>
      <c r="R611" s="251"/>
      <c r="S611" s="251"/>
      <c r="T611" s="252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3" t="s">
        <v>133</v>
      </c>
      <c r="AU611" s="253" t="s">
        <v>85</v>
      </c>
      <c r="AV611" s="14" t="s">
        <v>85</v>
      </c>
      <c r="AW611" s="14" t="s">
        <v>32</v>
      </c>
      <c r="AX611" s="14" t="s">
        <v>75</v>
      </c>
      <c r="AY611" s="253" t="s">
        <v>123</v>
      </c>
    </row>
    <row r="612" s="15" customFormat="1">
      <c r="A612" s="15"/>
      <c r="B612" s="254"/>
      <c r="C612" s="255"/>
      <c r="D612" s="228" t="s">
        <v>133</v>
      </c>
      <c r="E612" s="256" t="s">
        <v>1</v>
      </c>
      <c r="F612" s="257" t="s">
        <v>136</v>
      </c>
      <c r="G612" s="255"/>
      <c r="H612" s="258">
        <v>2</v>
      </c>
      <c r="I612" s="259"/>
      <c r="J612" s="255"/>
      <c r="K612" s="255"/>
      <c r="L612" s="260"/>
      <c r="M612" s="261"/>
      <c r="N612" s="262"/>
      <c r="O612" s="262"/>
      <c r="P612" s="262"/>
      <c r="Q612" s="262"/>
      <c r="R612" s="262"/>
      <c r="S612" s="262"/>
      <c r="T612" s="263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T612" s="264" t="s">
        <v>133</v>
      </c>
      <c r="AU612" s="264" t="s">
        <v>85</v>
      </c>
      <c r="AV612" s="15" t="s">
        <v>130</v>
      </c>
      <c r="AW612" s="15" t="s">
        <v>32</v>
      </c>
      <c r="AX612" s="15" t="s">
        <v>83</v>
      </c>
      <c r="AY612" s="264" t="s">
        <v>123</v>
      </c>
    </row>
    <row r="613" s="2" customFormat="1" ht="16.5" customHeight="1">
      <c r="A613" s="39"/>
      <c r="B613" s="40"/>
      <c r="C613" s="276" t="s">
        <v>467</v>
      </c>
      <c r="D613" s="276" t="s">
        <v>288</v>
      </c>
      <c r="E613" s="277" t="s">
        <v>678</v>
      </c>
      <c r="F613" s="278" t="s">
        <v>679</v>
      </c>
      <c r="G613" s="279" t="s">
        <v>386</v>
      </c>
      <c r="H613" s="280">
        <v>2</v>
      </c>
      <c r="I613" s="281"/>
      <c r="J613" s="282">
        <f>ROUND(I613*H613,2)</f>
        <v>0</v>
      </c>
      <c r="K613" s="278" t="s">
        <v>1</v>
      </c>
      <c r="L613" s="283"/>
      <c r="M613" s="284" t="s">
        <v>1</v>
      </c>
      <c r="N613" s="285" t="s">
        <v>40</v>
      </c>
      <c r="O613" s="92"/>
      <c r="P613" s="224">
        <f>O613*H613</f>
        <v>0</v>
      </c>
      <c r="Q613" s="224">
        <v>0</v>
      </c>
      <c r="R613" s="224">
        <f>Q613*H613</f>
        <v>0</v>
      </c>
      <c r="S613" s="224">
        <v>0</v>
      </c>
      <c r="T613" s="225">
        <f>S613*H613</f>
        <v>0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26" t="s">
        <v>151</v>
      </c>
      <c r="AT613" s="226" t="s">
        <v>288</v>
      </c>
      <c r="AU613" s="226" t="s">
        <v>85</v>
      </c>
      <c r="AY613" s="18" t="s">
        <v>123</v>
      </c>
      <c r="BE613" s="227">
        <f>IF(N613="základní",J613,0)</f>
        <v>0</v>
      </c>
      <c r="BF613" s="227">
        <f>IF(N613="snížená",J613,0)</f>
        <v>0</v>
      </c>
      <c r="BG613" s="227">
        <f>IF(N613="zákl. přenesená",J613,0)</f>
        <v>0</v>
      </c>
      <c r="BH613" s="227">
        <f>IF(N613="sníž. přenesená",J613,0)</f>
        <v>0</v>
      </c>
      <c r="BI613" s="227">
        <f>IF(N613="nulová",J613,0)</f>
        <v>0</v>
      </c>
      <c r="BJ613" s="18" t="s">
        <v>83</v>
      </c>
      <c r="BK613" s="227">
        <f>ROUND(I613*H613,2)</f>
        <v>0</v>
      </c>
      <c r="BL613" s="18" t="s">
        <v>130</v>
      </c>
      <c r="BM613" s="226" t="s">
        <v>680</v>
      </c>
    </row>
    <row r="614" s="2" customFormat="1">
      <c r="A614" s="39"/>
      <c r="B614" s="40"/>
      <c r="C614" s="41"/>
      <c r="D614" s="228" t="s">
        <v>131</v>
      </c>
      <c r="E614" s="41"/>
      <c r="F614" s="229" t="s">
        <v>679</v>
      </c>
      <c r="G614" s="41"/>
      <c r="H614" s="41"/>
      <c r="I614" s="230"/>
      <c r="J614" s="41"/>
      <c r="K614" s="41"/>
      <c r="L614" s="45"/>
      <c r="M614" s="231"/>
      <c r="N614" s="232"/>
      <c r="O614" s="92"/>
      <c r="P614" s="92"/>
      <c r="Q614" s="92"/>
      <c r="R614" s="92"/>
      <c r="S614" s="92"/>
      <c r="T614" s="93"/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T614" s="18" t="s">
        <v>131</v>
      </c>
      <c r="AU614" s="18" t="s">
        <v>85</v>
      </c>
    </row>
    <row r="615" s="13" customFormat="1">
      <c r="A615" s="13"/>
      <c r="B615" s="233"/>
      <c r="C615" s="234"/>
      <c r="D615" s="228" t="s">
        <v>133</v>
      </c>
      <c r="E615" s="235" t="s">
        <v>1</v>
      </c>
      <c r="F615" s="236" t="s">
        <v>566</v>
      </c>
      <c r="G615" s="234"/>
      <c r="H615" s="235" t="s">
        <v>1</v>
      </c>
      <c r="I615" s="237"/>
      <c r="J615" s="234"/>
      <c r="K615" s="234"/>
      <c r="L615" s="238"/>
      <c r="M615" s="239"/>
      <c r="N615" s="240"/>
      <c r="O615" s="240"/>
      <c r="P615" s="240"/>
      <c r="Q615" s="240"/>
      <c r="R615" s="240"/>
      <c r="S615" s="240"/>
      <c r="T615" s="241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2" t="s">
        <v>133</v>
      </c>
      <c r="AU615" s="242" t="s">
        <v>85</v>
      </c>
      <c r="AV615" s="13" t="s">
        <v>83</v>
      </c>
      <c r="AW615" s="13" t="s">
        <v>32</v>
      </c>
      <c r="AX615" s="13" t="s">
        <v>75</v>
      </c>
      <c r="AY615" s="242" t="s">
        <v>123</v>
      </c>
    </row>
    <row r="616" s="14" customFormat="1">
      <c r="A616" s="14"/>
      <c r="B616" s="243"/>
      <c r="C616" s="244"/>
      <c r="D616" s="228" t="s">
        <v>133</v>
      </c>
      <c r="E616" s="245" t="s">
        <v>1</v>
      </c>
      <c r="F616" s="246" t="s">
        <v>83</v>
      </c>
      <c r="G616" s="244"/>
      <c r="H616" s="247">
        <v>1</v>
      </c>
      <c r="I616" s="248"/>
      <c r="J616" s="244"/>
      <c r="K616" s="244"/>
      <c r="L616" s="249"/>
      <c r="M616" s="250"/>
      <c r="N616" s="251"/>
      <c r="O616" s="251"/>
      <c r="P616" s="251"/>
      <c r="Q616" s="251"/>
      <c r="R616" s="251"/>
      <c r="S616" s="251"/>
      <c r="T616" s="252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53" t="s">
        <v>133</v>
      </c>
      <c r="AU616" s="253" t="s">
        <v>85</v>
      </c>
      <c r="AV616" s="14" t="s">
        <v>85</v>
      </c>
      <c r="AW616" s="14" t="s">
        <v>32</v>
      </c>
      <c r="AX616" s="14" t="s">
        <v>75</v>
      </c>
      <c r="AY616" s="253" t="s">
        <v>123</v>
      </c>
    </row>
    <row r="617" s="13" customFormat="1">
      <c r="A617" s="13"/>
      <c r="B617" s="233"/>
      <c r="C617" s="234"/>
      <c r="D617" s="228" t="s">
        <v>133</v>
      </c>
      <c r="E617" s="235" t="s">
        <v>1</v>
      </c>
      <c r="F617" s="236" t="s">
        <v>204</v>
      </c>
      <c r="G617" s="234"/>
      <c r="H617" s="235" t="s">
        <v>1</v>
      </c>
      <c r="I617" s="237"/>
      <c r="J617" s="234"/>
      <c r="K617" s="234"/>
      <c r="L617" s="238"/>
      <c r="M617" s="239"/>
      <c r="N617" s="240"/>
      <c r="O617" s="240"/>
      <c r="P617" s="240"/>
      <c r="Q617" s="240"/>
      <c r="R617" s="240"/>
      <c r="S617" s="240"/>
      <c r="T617" s="241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2" t="s">
        <v>133</v>
      </c>
      <c r="AU617" s="242" t="s">
        <v>85</v>
      </c>
      <c r="AV617" s="13" t="s">
        <v>83</v>
      </c>
      <c r="AW617" s="13" t="s">
        <v>32</v>
      </c>
      <c r="AX617" s="13" t="s">
        <v>75</v>
      </c>
      <c r="AY617" s="242" t="s">
        <v>123</v>
      </c>
    </row>
    <row r="618" s="14" customFormat="1">
      <c r="A618" s="14"/>
      <c r="B618" s="243"/>
      <c r="C618" s="244"/>
      <c r="D618" s="228" t="s">
        <v>133</v>
      </c>
      <c r="E618" s="245" t="s">
        <v>1</v>
      </c>
      <c r="F618" s="246" t="s">
        <v>83</v>
      </c>
      <c r="G618" s="244"/>
      <c r="H618" s="247">
        <v>1</v>
      </c>
      <c r="I618" s="248"/>
      <c r="J618" s="244"/>
      <c r="K618" s="244"/>
      <c r="L618" s="249"/>
      <c r="M618" s="250"/>
      <c r="N618" s="251"/>
      <c r="O618" s="251"/>
      <c r="P618" s="251"/>
      <c r="Q618" s="251"/>
      <c r="R618" s="251"/>
      <c r="S618" s="251"/>
      <c r="T618" s="252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3" t="s">
        <v>133</v>
      </c>
      <c r="AU618" s="253" t="s">
        <v>85</v>
      </c>
      <c r="AV618" s="14" t="s">
        <v>85</v>
      </c>
      <c r="AW618" s="14" t="s">
        <v>32</v>
      </c>
      <c r="AX618" s="14" t="s">
        <v>75</v>
      </c>
      <c r="AY618" s="253" t="s">
        <v>123</v>
      </c>
    </row>
    <row r="619" s="15" customFormat="1">
      <c r="A619" s="15"/>
      <c r="B619" s="254"/>
      <c r="C619" s="255"/>
      <c r="D619" s="228" t="s">
        <v>133</v>
      </c>
      <c r="E619" s="256" t="s">
        <v>1</v>
      </c>
      <c r="F619" s="257" t="s">
        <v>136</v>
      </c>
      <c r="G619" s="255"/>
      <c r="H619" s="258">
        <v>2</v>
      </c>
      <c r="I619" s="259"/>
      <c r="J619" s="255"/>
      <c r="K619" s="255"/>
      <c r="L619" s="260"/>
      <c r="M619" s="261"/>
      <c r="N619" s="262"/>
      <c r="O619" s="262"/>
      <c r="P619" s="262"/>
      <c r="Q619" s="262"/>
      <c r="R619" s="262"/>
      <c r="S619" s="262"/>
      <c r="T619" s="263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64" t="s">
        <v>133</v>
      </c>
      <c r="AU619" s="264" t="s">
        <v>85</v>
      </c>
      <c r="AV619" s="15" t="s">
        <v>130</v>
      </c>
      <c r="AW619" s="15" t="s">
        <v>32</v>
      </c>
      <c r="AX619" s="15" t="s">
        <v>83</v>
      </c>
      <c r="AY619" s="264" t="s">
        <v>123</v>
      </c>
    </row>
    <row r="620" s="2" customFormat="1" ht="16.5" customHeight="1">
      <c r="A620" s="39"/>
      <c r="B620" s="40"/>
      <c r="C620" s="215" t="s">
        <v>681</v>
      </c>
      <c r="D620" s="215" t="s">
        <v>125</v>
      </c>
      <c r="E620" s="216" t="s">
        <v>682</v>
      </c>
      <c r="F620" s="217" t="s">
        <v>683</v>
      </c>
      <c r="G620" s="218" t="s">
        <v>386</v>
      </c>
      <c r="H620" s="219">
        <v>1</v>
      </c>
      <c r="I620" s="220"/>
      <c r="J620" s="221">
        <f>ROUND(I620*H620,2)</f>
        <v>0</v>
      </c>
      <c r="K620" s="217" t="s">
        <v>129</v>
      </c>
      <c r="L620" s="45"/>
      <c r="M620" s="222" t="s">
        <v>1</v>
      </c>
      <c r="N620" s="223" t="s">
        <v>40</v>
      </c>
      <c r="O620" s="92"/>
      <c r="P620" s="224">
        <f>O620*H620</f>
        <v>0</v>
      </c>
      <c r="Q620" s="224">
        <v>0</v>
      </c>
      <c r="R620" s="224">
        <f>Q620*H620</f>
        <v>0</v>
      </c>
      <c r="S620" s="224">
        <v>0</v>
      </c>
      <c r="T620" s="225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26" t="s">
        <v>130</v>
      </c>
      <c r="AT620" s="226" t="s">
        <v>125</v>
      </c>
      <c r="AU620" s="226" t="s">
        <v>85</v>
      </c>
      <c r="AY620" s="18" t="s">
        <v>123</v>
      </c>
      <c r="BE620" s="227">
        <f>IF(N620="základní",J620,0)</f>
        <v>0</v>
      </c>
      <c r="BF620" s="227">
        <f>IF(N620="snížená",J620,0)</f>
        <v>0</v>
      </c>
      <c r="BG620" s="227">
        <f>IF(N620="zákl. přenesená",J620,0)</f>
        <v>0</v>
      </c>
      <c r="BH620" s="227">
        <f>IF(N620="sníž. přenesená",J620,0)</f>
        <v>0</v>
      </c>
      <c r="BI620" s="227">
        <f>IF(N620="nulová",J620,0)</f>
        <v>0</v>
      </c>
      <c r="BJ620" s="18" t="s">
        <v>83</v>
      </c>
      <c r="BK620" s="227">
        <f>ROUND(I620*H620,2)</f>
        <v>0</v>
      </c>
      <c r="BL620" s="18" t="s">
        <v>130</v>
      </c>
      <c r="BM620" s="226" t="s">
        <v>684</v>
      </c>
    </row>
    <row r="621" s="2" customFormat="1">
      <c r="A621" s="39"/>
      <c r="B621" s="40"/>
      <c r="C621" s="41"/>
      <c r="D621" s="228" t="s">
        <v>131</v>
      </c>
      <c r="E621" s="41"/>
      <c r="F621" s="229" t="s">
        <v>685</v>
      </c>
      <c r="G621" s="41"/>
      <c r="H621" s="41"/>
      <c r="I621" s="230"/>
      <c r="J621" s="41"/>
      <c r="K621" s="41"/>
      <c r="L621" s="45"/>
      <c r="M621" s="231"/>
      <c r="N621" s="232"/>
      <c r="O621" s="92"/>
      <c r="P621" s="92"/>
      <c r="Q621" s="92"/>
      <c r="R621" s="92"/>
      <c r="S621" s="92"/>
      <c r="T621" s="93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T621" s="18" t="s">
        <v>131</v>
      </c>
      <c r="AU621" s="18" t="s">
        <v>85</v>
      </c>
    </row>
    <row r="622" s="13" customFormat="1">
      <c r="A622" s="13"/>
      <c r="B622" s="233"/>
      <c r="C622" s="234"/>
      <c r="D622" s="228" t="s">
        <v>133</v>
      </c>
      <c r="E622" s="235" t="s">
        <v>1</v>
      </c>
      <c r="F622" s="236" t="s">
        <v>686</v>
      </c>
      <c r="G622" s="234"/>
      <c r="H622" s="235" t="s">
        <v>1</v>
      </c>
      <c r="I622" s="237"/>
      <c r="J622" s="234"/>
      <c r="K622" s="234"/>
      <c r="L622" s="238"/>
      <c r="M622" s="239"/>
      <c r="N622" s="240"/>
      <c r="O622" s="240"/>
      <c r="P622" s="240"/>
      <c r="Q622" s="240"/>
      <c r="R622" s="240"/>
      <c r="S622" s="240"/>
      <c r="T622" s="241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2" t="s">
        <v>133</v>
      </c>
      <c r="AU622" s="242" t="s">
        <v>85</v>
      </c>
      <c r="AV622" s="13" t="s">
        <v>83</v>
      </c>
      <c r="AW622" s="13" t="s">
        <v>32</v>
      </c>
      <c r="AX622" s="13" t="s">
        <v>75</v>
      </c>
      <c r="AY622" s="242" t="s">
        <v>123</v>
      </c>
    </row>
    <row r="623" s="14" customFormat="1">
      <c r="A623" s="14"/>
      <c r="B623" s="243"/>
      <c r="C623" s="244"/>
      <c r="D623" s="228" t="s">
        <v>133</v>
      </c>
      <c r="E623" s="245" t="s">
        <v>1</v>
      </c>
      <c r="F623" s="246" t="s">
        <v>83</v>
      </c>
      <c r="G623" s="244"/>
      <c r="H623" s="247">
        <v>1</v>
      </c>
      <c r="I623" s="248"/>
      <c r="J623" s="244"/>
      <c r="K623" s="244"/>
      <c r="L623" s="249"/>
      <c r="M623" s="250"/>
      <c r="N623" s="251"/>
      <c r="O623" s="251"/>
      <c r="P623" s="251"/>
      <c r="Q623" s="251"/>
      <c r="R623" s="251"/>
      <c r="S623" s="251"/>
      <c r="T623" s="252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3" t="s">
        <v>133</v>
      </c>
      <c r="AU623" s="253" t="s">
        <v>85</v>
      </c>
      <c r="AV623" s="14" t="s">
        <v>85</v>
      </c>
      <c r="AW623" s="14" t="s">
        <v>32</v>
      </c>
      <c r="AX623" s="14" t="s">
        <v>75</v>
      </c>
      <c r="AY623" s="253" t="s">
        <v>123</v>
      </c>
    </row>
    <row r="624" s="15" customFormat="1">
      <c r="A624" s="15"/>
      <c r="B624" s="254"/>
      <c r="C624" s="255"/>
      <c r="D624" s="228" t="s">
        <v>133</v>
      </c>
      <c r="E624" s="256" t="s">
        <v>1</v>
      </c>
      <c r="F624" s="257" t="s">
        <v>136</v>
      </c>
      <c r="G624" s="255"/>
      <c r="H624" s="258">
        <v>1</v>
      </c>
      <c r="I624" s="259"/>
      <c r="J624" s="255"/>
      <c r="K624" s="255"/>
      <c r="L624" s="260"/>
      <c r="M624" s="261"/>
      <c r="N624" s="262"/>
      <c r="O624" s="262"/>
      <c r="P624" s="262"/>
      <c r="Q624" s="262"/>
      <c r="R624" s="262"/>
      <c r="S624" s="262"/>
      <c r="T624" s="263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64" t="s">
        <v>133</v>
      </c>
      <c r="AU624" s="264" t="s">
        <v>85</v>
      </c>
      <c r="AV624" s="15" t="s">
        <v>130</v>
      </c>
      <c r="AW624" s="15" t="s">
        <v>32</v>
      </c>
      <c r="AX624" s="15" t="s">
        <v>83</v>
      </c>
      <c r="AY624" s="264" t="s">
        <v>123</v>
      </c>
    </row>
    <row r="625" s="2" customFormat="1" ht="16.5" customHeight="1">
      <c r="A625" s="39"/>
      <c r="B625" s="40"/>
      <c r="C625" s="215" t="s">
        <v>471</v>
      </c>
      <c r="D625" s="215" t="s">
        <v>125</v>
      </c>
      <c r="E625" s="216" t="s">
        <v>687</v>
      </c>
      <c r="F625" s="217" t="s">
        <v>688</v>
      </c>
      <c r="G625" s="218" t="s">
        <v>386</v>
      </c>
      <c r="H625" s="219">
        <v>7</v>
      </c>
      <c r="I625" s="220"/>
      <c r="J625" s="221">
        <f>ROUND(I625*H625,2)</f>
        <v>0</v>
      </c>
      <c r="K625" s="217" t="s">
        <v>129</v>
      </c>
      <c r="L625" s="45"/>
      <c r="M625" s="222" t="s">
        <v>1</v>
      </c>
      <c r="N625" s="223" t="s">
        <v>40</v>
      </c>
      <c r="O625" s="92"/>
      <c r="P625" s="224">
        <f>O625*H625</f>
        <v>0</v>
      </c>
      <c r="Q625" s="224">
        <v>0</v>
      </c>
      <c r="R625" s="224">
        <f>Q625*H625</f>
        <v>0</v>
      </c>
      <c r="S625" s="224">
        <v>0</v>
      </c>
      <c r="T625" s="225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26" t="s">
        <v>130</v>
      </c>
      <c r="AT625" s="226" t="s">
        <v>125</v>
      </c>
      <c r="AU625" s="226" t="s">
        <v>85</v>
      </c>
      <c r="AY625" s="18" t="s">
        <v>123</v>
      </c>
      <c r="BE625" s="227">
        <f>IF(N625="základní",J625,0)</f>
        <v>0</v>
      </c>
      <c r="BF625" s="227">
        <f>IF(N625="snížená",J625,0)</f>
        <v>0</v>
      </c>
      <c r="BG625" s="227">
        <f>IF(N625="zákl. přenesená",J625,0)</f>
        <v>0</v>
      </c>
      <c r="BH625" s="227">
        <f>IF(N625="sníž. přenesená",J625,0)</f>
        <v>0</v>
      </c>
      <c r="BI625" s="227">
        <f>IF(N625="nulová",J625,0)</f>
        <v>0</v>
      </c>
      <c r="BJ625" s="18" t="s">
        <v>83</v>
      </c>
      <c r="BK625" s="227">
        <f>ROUND(I625*H625,2)</f>
        <v>0</v>
      </c>
      <c r="BL625" s="18" t="s">
        <v>130</v>
      </c>
      <c r="BM625" s="226" t="s">
        <v>689</v>
      </c>
    </row>
    <row r="626" s="2" customFormat="1">
      <c r="A626" s="39"/>
      <c r="B626" s="40"/>
      <c r="C626" s="41"/>
      <c r="D626" s="228" t="s">
        <v>131</v>
      </c>
      <c r="E626" s="41"/>
      <c r="F626" s="229" t="s">
        <v>690</v>
      </c>
      <c r="G626" s="41"/>
      <c r="H626" s="41"/>
      <c r="I626" s="230"/>
      <c r="J626" s="41"/>
      <c r="K626" s="41"/>
      <c r="L626" s="45"/>
      <c r="M626" s="231"/>
      <c r="N626" s="232"/>
      <c r="O626" s="92"/>
      <c r="P626" s="92"/>
      <c r="Q626" s="92"/>
      <c r="R626" s="92"/>
      <c r="S626" s="92"/>
      <c r="T626" s="93"/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T626" s="18" t="s">
        <v>131</v>
      </c>
      <c r="AU626" s="18" t="s">
        <v>85</v>
      </c>
    </row>
    <row r="627" s="13" customFormat="1">
      <c r="A627" s="13"/>
      <c r="B627" s="233"/>
      <c r="C627" s="234"/>
      <c r="D627" s="228" t="s">
        <v>133</v>
      </c>
      <c r="E627" s="235" t="s">
        <v>1</v>
      </c>
      <c r="F627" s="236" t="s">
        <v>360</v>
      </c>
      <c r="G627" s="234"/>
      <c r="H627" s="235" t="s">
        <v>1</v>
      </c>
      <c r="I627" s="237"/>
      <c r="J627" s="234"/>
      <c r="K627" s="234"/>
      <c r="L627" s="238"/>
      <c r="M627" s="239"/>
      <c r="N627" s="240"/>
      <c r="O627" s="240"/>
      <c r="P627" s="240"/>
      <c r="Q627" s="240"/>
      <c r="R627" s="240"/>
      <c r="S627" s="240"/>
      <c r="T627" s="241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2" t="s">
        <v>133</v>
      </c>
      <c r="AU627" s="242" t="s">
        <v>85</v>
      </c>
      <c r="AV627" s="13" t="s">
        <v>83</v>
      </c>
      <c r="AW627" s="13" t="s">
        <v>32</v>
      </c>
      <c r="AX627" s="13" t="s">
        <v>75</v>
      </c>
      <c r="AY627" s="242" t="s">
        <v>123</v>
      </c>
    </row>
    <row r="628" s="14" customFormat="1">
      <c r="A628" s="14"/>
      <c r="B628" s="243"/>
      <c r="C628" s="244"/>
      <c r="D628" s="228" t="s">
        <v>133</v>
      </c>
      <c r="E628" s="245" t="s">
        <v>1</v>
      </c>
      <c r="F628" s="246" t="s">
        <v>169</v>
      </c>
      <c r="G628" s="244"/>
      <c r="H628" s="247">
        <v>7</v>
      </c>
      <c r="I628" s="248"/>
      <c r="J628" s="244"/>
      <c r="K628" s="244"/>
      <c r="L628" s="249"/>
      <c r="M628" s="250"/>
      <c r="N628" s="251"/>
      <c r="O628" s="251"/>
      <c r="P628" s="251"/>
      <c r="Q628" s="251"/>
      <c r="R628" s="251"/>
      <c r="S628" s="251"/>
      <c r="T628" s="252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3" t="s">
        <v>133</v>
      </c>
      <c r="AU628" s="253" t="s">
        <v>85</v>
      </c>
      <c r="AV628" s="14" t="s">
        <v>85</v>
      </c>
      <c r="AW628" s="14" t="s">
        <v>32</v>
      </c>
      <c r="AX628" s="14" t="s">
        <v>75</v>
      </c>
      <c r="AY628" s="253" t="s">
        <v>123</v>
      </c>
    </row>
    <row r="629" s="15" customFormat="1">
      <c r="A629" s="15"/>
      <c r="B629" s="254"/>
      <c r="C629" s="255"/>
      <c r="D629" s="228" t="s">
        <v>133</v>
      </c>
      <c r="E629" s="256" t="s">
        <v>1</v>
      </c>
      <c r="F629" s="257" t="s">
        <v>136</v>
      </c>
      <c r="G629" s="255"/>
      <c r="H629" s="258">
        <v>7</v>
      </c>
      <c r="I629" s="259"/>
      <c r="J629" s="255"/>
      <c r="K629" s="255"/>
      <c r="L629" s="260"/>
      <c r="M629" s="261"/>
      <c r="N629" s="262"/>
      <c r="O629" s="262"/>
      <c r="P629" s="262"/>
      <c r="Q629" s="262"/>
      <c r="R629" s="262"/>
      <c r="S629" s="262"/>
      <c r="T629" s="263"/>
      <c r="U629" s="15"/>
      <c r="V629" s="15"/>
      <c r="W629" s="15"/>
      <c r="X629" s="15"/>
      <c r="Y629" s="15"/>
      <c r="Z629" s="15"/>
      <c r="AA629" s="15"/>
      <c r="AB629" s="15"/>
      <c r="AC629" s="15"/>
      <c r="AD629" s="15"/>
      <c r="AE629" s="15"/>
      <c r="AT629" s="264" t="s">
        <v>133</v>
      </c>
      <c r="AU629" s="264" t="s">
        <v>85</v>
      </c>
      <c r="AV629" s="15" t="s">
        <v>130</v>
      </c>
      <c r="AW629" s="15" t="s">
        <v>32</v>
      </c>
      <c r="AX629" s="15" t="s">
        <v>83</v>
      </c>
      <c r="AY629" s="264" t="s">
        <v>123</v>
      </c>
    </row>
    <row r="630" s="2" customFormat="1" ht="16.5" customHeight="1">
      <c r="A630" s="39"/>
      <c r="B630" s="40"/>
      <c r="C630" s="215" t="s">
        <v>691</v>
      </c>
      <c r="D630" s="215" t="s">
        <v>125</v>
      </c>
      <c r="E630" s="216" t="s">
        <v>692</v>
      </c>
      <c r="F630" s="217" t="s">
        <v>693</v>
      </c>
      <c r="G630" s="218" t="s">
        <v>164</v>
      </c>
      <c r="H630" s="219">
        <v>11.177</v>
      </c>
      <c r="I630" s="220"/>
      <c r="J630" s="221">
        <f>ROUND(I630*H630,2)</f>
        <v>0</v>
      </c>
      <c r="K630" s="217" t="s">
        <v>129</v>
      </c>
      <c r="L630" s="45"/>
      <c r="M630" s="222" t="s">
        <v>1</v>
      </c>
      <c r="N630" s="223" t="s">
        <v>40</v>
      </c>
      <c r="O630" s="92"/>
      <c r="P630" s="224">
        <f>O630*H630</f>
        <v>0</v>
      </c>
      <c r="Q630" s="224">
        <v>0</v>
      </c>
      <c r="R630" s="224">
        <f>Q630*H630</f>
        <v>0</v>
      </c>
      <c r="S630" s="224">
        <v>0</v>
      </c>
      <c r="T630" s="225">
        <f>S630*H630</f>
        <v>0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26" t="s">
        <v>130</v>
      </c>
      <c r="AT630" s="226" t="s">
        <v>125</v>
      </c>
      <c r="AU630" s="226" t="s">
        <v>85</v>
      </c>
      <c r="AY630" s="18" t="s">
        <v>123</v>
      </c>
      <c r="BE630" s="227">
        <f>IF(N630="základní",J630,0)</f>
        <v>0</v>
      </c>
      <c r="BF630" s="227">
        <f>IF(N630="snížená",J630,0)</f>
        <v>0</v>
      </c>
      <c r="BG630" s="227">
        <f>IF(N630="zákl. přenesená",J630,0)</f>
        <v>0</v>
      </c>
      <c r="BH630" s="227">
        <f>IF(N630="sníž. přenesená",J630,0)</f>
        <v>0</v>
      </c>
      <c r="BI630" s="227">
        <f>IF(N630="nulová",J630,0)</f>
        <v>0</v>
      </c>
      <c r="BJ630" s="18" t="s">
        <v>83</v>
      </c>
      <c r="BK630" s="227">
        <f>ROUND(I630*H630,2)</f>
        <v>0</v>
      </c>
      <c r="BL630" s="18" t="s">
        <v>130</v>
      </c>
      <c r="BM630" s="226" t="s">
        <v>694</v>
      </c>
    </row>
    <row r="631" s="2" customFormat="1">
      <c r="A631" s="39"/>
      <c r="B631" s="40"/>
      <c r="C631" s="41"/>
      <c r="D631" s="228" t="s">
        <v>131</v>
      </c>
      <c r="E631" s="41"/>
      <c r="F631" s="229" t="s">
        <v>695</v>
      </c>
      <c r="G631" s="41"/>
      <c r="H631" s="41"/>
      <c r="I631" s="230"/>
      <c r="J631" s="41"/>
      <c r="K631" s="41"/>
      <c r="L631" s="45"/>
      <c r="M631" s="231"/>
      <c r="N631" s="232"/>
      <c r="O631" s="92"/>
      <c r="P631" s="92"/>
      <c r="Q631" s="92"/>
      <c r="R631" s="92"/>
      <c r="S631" s="92"/>
      <c r="T631" s="93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T631" s="18" t="s">
        <v>131</v>
      </c>
      <c r="AU631" s="18" t="s">
        <v>85</v>
      </c>
    </row>
    <row r="632" s="13" customFormat="1">
      <c r="A632" s="13"/>
      <c r="B632" s="233"/>
      <c r="C632" s="234"/>
      <c r="D632" s="228" t="s">
        <v>133</v>
      </c>
      <c r="E632" s="235" t="s">
        <v>1</v>
      </c>
      <c r="F632" s="236" t="s">
        <v>696</v>
      </c>
      <c r="G632" s="234"/>
      <c r="H632" s="235" t="s">
        <v>1</v>
      </c>
      <c r="I632" s="237"/>
      <c r="J632" s="234"/>
      <c r="K632" s="234"/>
      <c r="L632" s="238"/>
      <c r="M632" s="239"/>
      <c r="N632" s="240"/>
      <c r="O632" s="240"/>
      <c r="P632" s="240"/>
      <c r="Q632" s="240"/>
      <c r="R632" s="240"/>
      <c r="S632" s="240"/>
      <c r="T632" s="241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2" t="s">
        <v>133</v>
      </c>
      <c r="AU632" s="242" t="s">
        <v>85</v>
      </c>
      <c r="AV632" s="13" t="s">
        <v>83</v>
      </c>
      <c r="AW632" s="13" t="s">
        <v>32</v>
      </c>
      <c r="AX632" s="13" t="s">
        <v>75</v>
      </c>
      <c r="AY632" s="242" t="s">
        <v>123</v>
      </c>
    </row>
    <row r="633" s="13" customFormat="1">
      <c r="A633" s="13"/>
      <c r="B633" s="233"/>
      <c r="C633" s="234"/>
      <c r="D633" s="228" t="s">
        <v>133</v>
      </c>
      <c r="E633" s="235" t="s">
        <v>1</v>
      </c>
      <c r="F633" s="236" t="s">
        <v>697</v>
      </c>
      <c r="G633" s="234"/>
      <c r="H633" s="235" t="s">
        <v>1</v>
      </c>
      <c r="I633" s="237"/>
      <c r="J633" s="234"/>
      <c r="K633" s="234"/>
      <c r="L633" s="238"/>
      <c r="M633" s="239"/>
      <c r="N633" s="240"/>
      <c r="O633" s="240"/>
      <c r="P633" s="240"/>
      <c r="Q633" s="240"/>
      <c r="R633" s="240"/>
      <c r="S633" s="240"/>
      <c r="T633" s="241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2" t="s">
        <v>133</v>
      </c>
      <c r="AU633" s="242" t="s">
        <v>85</v>
      </c>
      <c r="AV633" s="13" t="s">
        <v>83</v>
      </c>
      <c r="AW633" s="13" t="s">
        <v>32</v>
      </c>
      <c r="AX633" s="13" t="s">
        <v>75</v>
      </c>
      <c r="AY633" s="242" t="s">
        <v>123</v>
      </c>
    </row>
    <row r="634" s="13" customFormat="1">
      <c r="A634" s="13"/>
      <c r="B634" s="233"/>
      <c r="C634" s="234"/>
      <c r="D634" s="228" t="s">
        <v>133</v>
      </c>
      <c r="E634" s="235" t="s">
        <v>1</v>
      </c>
      <c r="F634" s="236" t="s">
        <v>698</v>
      </c>
      <c r="G634" s="234"/>
      <c r="H634" s="235" t="s">
        <v>1</v>
      </c>
      <c r="I634" s="237"/>
      <c r="J634" s="234"/>
      <c r="K634" s="234"/>
      <c r="L634" s="238"/>
      <c r="M634" s="239"/>
      <c r="N634" s="240"/>
      <c r="O634" s="240"/>
      <c r="P634" s="240"/>
      <c r="Q634" s="240"/>
      <c r="R634" s="240"/>
      <c r="S634" s="240"/>
      <c r="T634" s="241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2" t="s">
        <v>133</v>
      </c>
      <c r="AU634" s="242" t="s">
        <v>85</v>
      </c>
      <c r="AV634" s="13" t="s">
        <v>83</v>
      </c>
      <c r="AW634" s="13" t="s">
        <v>32</v>
      </c>
      <c r="AX634" s="13" t="s">
        <v>75</v>
      </c>
      <c r="AY634" s="242" t="s">
        <v>123</v>
      </c>
    </row>
    <row r="635" s="14" customFormat="1">
      <c r="A635" s="14"/>
      <c r="B635" s="243"/>
      <c r="C635" s="244"/>
      <c r="D635" s="228" t="s">
        <v>133</v>
      </c>
      <c r="E635" s="245" t="s">
        <v>1</v>
      </c>
      <c r="F635" s="246" t="s">
        <v>699</v>
      </c>
      <c r="G635" s="244"/>
      <c r="H635" s="247">
        <v>7.5</v>
      </c>
      <c r="I635" s="248"/>
      <c r="J635" s="244"/>
      <c r="K635" s="244"/>
      <c r="L635" s="249"/>
      <c r="M635" s="250"/>
      <c r="N635" s="251"/>
      <c r="O635" s="251"/>
      <c r="P635" s="251"/>
      <c r="Q635" s="251"/>
      <c r="R635" s="251"/>
      <c r="S635" s="251"/>
      <c r="T635" s="252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3" t="s">
        <v>133</v>
      </c>
      <c r="AU635" s="253" t="s">
        <v>85</v>
      </c>
      <c r="AV635" s="14" t="s">
        <v>85</v>
      </c>
      <c r="AW635" s="14" t="s">
        <v>32</v>
      </c>
      <c r="AX635" s="14" t="s">
        <v>75</v>
      </c>
      <c r="AY635" s="253" t="s">
        <v>123</v>
      </c>
    </row>
    <row r="636" s="13" customFormat="1">
      <c r="A636" s="13"/>
      <c r="B636" s="233"/>
      <c r="C636" s="234"/>
      <c r="D636" s="228" t="s">
        <v>133</v>
      </c>
      <c r="E636" s="235" t="s">
        <v>1</v>
      </c>
      <c r="F636" s="236" t="s">
        <v>700</v>
      </c>
      <c r="G636" s="234"/>
      <c r="H636" s="235" t="s">
        <v>1</v>
      </c>
      <c r="I636" s="237"/>
      <c r="J636" s="234"/>
      <c r="K636" s="234"/>
      <c r="L636" s="238"/>
      <c r="M636" s="239"/>
      <c r="N636" s="240"/>
      <c r="O636" s="240"/>
      <c r="P636" s="240"/>
      <c r="Q636" s="240"/>
      <c r="R636" s="240"/>
      <c r="S636" s="240"/>
      <c r="T636" s="241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2" t="s">
        <v>133</v>
      </c>
      <c r="AU636" s="242" t="s">
        <v>85</v>
      </c>
      <c r="AV636" s="13" t="s">
        <v>83</v>
      </c>
      <c r="AW636" s="13" t="s">
        <v>32</v>
      </c>
      <c r="AX636" s="13" t="s">
        <v>75</v>
      </c>
      <c r="AY636" s="242" t="s">
        <v>123</v>
      </c>
    </row>
    <row r="637" s="13" customFormat="1">
      <c r="A637" s="13"/>
      <c r="B637" s="233"/>
      <c r="C637" s="234"/>
      <c r="D637" s="228" t="s">
        <v>133</v>
      </c>
      <c r="E637" s="235" t="s">
        <v>1</v>
      </c>
      <c r="F637" s="236" t="s">
        <v>701</v>
      </c>
      <c r="G637" s="234"/>
      <c r="H637" s="235" t="s">
        <v>1</v>
      </c>
      <c r="I637" s="237"/>
      <c r="J637" s="234"/>
      <c r="K637" s="234"/>
      <c r="L637" s="238"/>
      <c r="M637" s="239"/>
      <c r="N637" s="240"/>
      <c r="O637" s="240"/>
      <c r="P637" s="240"/>
      <c r="Q637" s="240"/>
      <c r="R637" s="240"/>
      <c r="S637" s="240"/>
      <c r="T637" s="241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2" t="s">
        <v>133</v>
      </c>
      <c r="AU637" s="242" t="s">
        <v>85</v>
      </c>
      <c r="AV637" s="13" t="s">
        <v>83</v>
      </c>
      <c r="AW637" s="13" t="s">
        <v>32</v>
      </c>
      <c r="AX637" s="13" t="s">
        <v>75</v>
      </c>
      <c r="AY637" s="242" t="s">
        <v>123</v>
      </c>
    </row>
    <row r="638" s="14" customFormat="1">
      <c r="A638" s="14"/>
      <c r="B638" s="243"/>
      <c r="C638" s="244"/>
      <c r="D638" s="228" t="s">
        <v>133</v>
      </c>
      <c r="E638" s="245" t="s">
        <v>1</v>
      </c>
      <c r="F638" s="246" t="s">
        <v>702</v>
      </c>
      <c r="G638" s="244"/>
      <c r="H638" s="247">
        <v>0.38900000000000001</v>
      </c>
      <c r="I638" s="248"/>
      <c r="J638" s="244"/>
      <c r="K638" s="244"/>
      <c r="L638" s="249"/>
      <c r="M638" s="250"/>
      <c r="N638" s="251"/>
      <c r="O638" s="251"/>
      <c r="P638" s="251"/>
      <c r="Q638" s="251"/>
      <c r="R638" s="251"/>
      <c r="S638" s="251"/>
      <c r="T638" s="252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3" t="s">
        <v>133</v>
      </c>
      <c r="AU638" s="253" t="s">
        <v>85</v>
      </c>
      <c r="AV638" s="14" t="s">
        <v>85</v>
      </c>
      <c r="AW638" s="14" t="s">
        <v>32</v>
      </c>
      <c r="AX638" s="14" t="s">
        <v>75</v>
      </c>
      <c r="AY638" s="253" t="s">
        <v>123</v>
      </c>
    </row>
    <row r="639" s="13" customFormat="1">
      <c r="A639" s="13"/>
      <c r="B639" s="233"/>
      <c r="C639" s="234"/>
      <c r="D639" s="228" t="s">
        <v>133</v>
      </c>
      <c r="E639" s="235" t="s">
        <v>1</v>
      </c>
      <c r="F639" s="236" t="s">
        <v>703</v>
      </c>
      <c r="G639" s="234"/>
      <c r="H639" s="235" t="s">
        <v>1</v>
      </c>
      <c r="I639" s="237"/>
      <c r="J639" s="234"/>
      <c r="K639" s="234"/>
      <c r="L639" s="238"/>
      <c r="M639" s="239"/>
      <c r="N639" s="240"/>
      <c r="O639" s="240"/>
      <c r="P639" s="240"/>
      <c r="Q639" s="240"/>
      <c r="R639" s="240"/>
      <c r="S639" s="240"/>
      <c r="T639" s="241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2" t="s">
        <v>133</v>
      </c>
      <c r="AU639" s="242" t="s">
        <v>85</v>
      </c>
      <c r="AV639" s="13" t="s">
        <v>83</v>
      </c>
      <c r="AW639" s="13" t="s">
        <v>32</v>
      </c>
      <c r="AX639" s="13" t="s">
        <v>75</v>
      </c>
      <c r="AY639" s="242" t="s">
        <v>123</v>
      </c>
    </row>
    <row r="640" s="14" customFormat="1">
      <c r="A640" s="14"/>
      <c r="B640" s="243"/>
      <c r="C640" s="244"/>
      <c r="D640" s="228" t="s">
        <v>133</v>
      </c>
      <c r="E640" s="245" t="s">
        <v>1</v>
      </c>
      <c r="F640" s="246" t="s">
        <v>704</v>
      </c>
      <c r="G640" s="244"/>
      <c r="H640" s="247">
        <v>0.40899999999999997</v>
      </c>
      <c r="I640" s="248"/>
      <c r="J640" s="244"/>
      <c r="K640" s="244"/>
      <c r="L640" s="249"/>
      <c r="M640" s="250"/>
      <c r="N640" s="251"/>
      <c r="O640" s="251"/>
      <c r="P640" s="251"/>
      <c r="Q640" s="251"/>
      <c r="R640" s="251"/>
      <c r="S640" s="251"/>
      <c r="T640" s="252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3" t="s">
        <v>133</v>
      </c>
      <c r="AU640" s="253" t="s">
        <v>85</v>
      </c>
      <c r="AV640" s="14" t="s">
        <v>85</v>
      </c>
      <c r="AW640" s="14" t="s">
        <v>32</v>
      </c>
      <c r="AX640" s="14" t="s">
        <v>75</v>
      </c>
      <c r="AY640" s="253" t="s">
        <v>123</v>
      </c>
    </row>
    <row r="641" s="13" customFormat="1">
      <c r="A641" s="13"/>
      <c r="B641" s="233"/>
      <c r="C641" s="234"/>
      <c r="D641" s="228" t="s">
        <v>133</v>
      </c>
      <c r="E641" s="235" t="s">
        <v>1</v>
      </c>
      <c r="F641" s="236" t="s">
        <v>705</v>
      </c>
      <c r="G641" s="234"/>
      <c r="H641" s="235" t="s">
        <v>1</v>
      </c>
      <c r="I641" s="237"/>
      <c r="J641" s="234"/>
      <c r="K641" s="234"/>
      <c r="L641" s="238"/>
      <c r="M641" s="239"/>
      <c r="N641" s="240"/>
      <c r="O641" s="240"/>
      <c r="P641" s="240"/>
      <c r="Q641" s="240"/>
      <c r="R641" s="240"/>
      <c r="S641" s="240"/>
      <c r="T641" s="241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2" t="s">
        <v>133</v>
      </c>
      <c r="AU641" s="242" t="s">
        <v>85</v>
      </c>
      <c r="AV641" s="13" t="s">
        <v>83</v>
      </c>
      <c r="AW641" s="13" t="s">
        <v>32</v>
      </c>
      <c r="AX641" s="13" t="s">
        <v>75</v>
      </c>
      <c r="AY641" s="242" t="s">
        <v>123</v>
      </c>
    </row>
    <row r="642" s="14" customFormat="1">
      <c r="A642" s="14"/>
      <c r="B642" s="243"/>
      <c r="C642" s="244"/>
      <c r="D642" s="228" t="s">
        <v>133</v>
      </c>
      <c r="E642" s="245" t="s">
        <v>1</v>
      </c>
      <c r="F642" s="246" t="s">
        <v>706</v>
      </c>
      <c r="G642" s="244"/>
      <c r="H642" s="247">
        <v>2.879</v>
      </c>
      <c r="I642" s="248"/>
      <c r="J642" s="244"/>
      <c r="K642" s="244"/>
      <c r="L642" s="249"/>
      <c r="M642" s="250"/>
      <c r="N642" s="251"/>
      <c r="O642" s="251"/>
      <c r="P642" s="251"/>
      <c r="Q642" s="251"/>
      <c r="R642" s="251"/>
      <c r="S642" s="251"/>
      <c r="T642" s="252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3" t="s">
        <v>133</v>
      </c>
      <c r="AU642" s="253" t="s">
        <v>85</v>
      </c>
      <c r="AV642" s="14" t="s">
        <v>85</v>
      </c>
      <c r="AW642" s="14" t="s">
        <v>32</v>
      </c>
      <c r="AX642" s="14" t="s">
        <v>75</v>
      </c>
      <c r="AY642" s="253" t="s">
        <v>123</v>
      </c>
    </row>
    <row r="643" s="15" customFormat="1">
      <c r="A643" s="15"/>
      <c r="B643" s="254"/>
      <c r="C643" s="255"/>
      <c r="D643" s="228" t="s">
        <v>133</v>
      </c>
      <c r="E643" s="256" t="s">
        <v>1</v>
      </c>
      <c r="F643" s="257" t="s">
        <v>136</v>
      </c>
      <c r="G643" s="255"/>
      <c r="H643" s="258">
        <v>11.177</v>
      </c>
      <c r="I643" s="259"/>
      <c r="J643" s="255"/>
      <c r="K643" s="255"/>
      <c r="L643" s="260"/>
      <c r="M643" s="261"/>
      <c r="N643" s="262"/>
      <c r="O643" s="262"/>
      <c r="P643" s="262"/>
      <c r="Q643" s="262"/>
      <c r="R643" s="262"/>
      <c r="S643" s="262"/>
      <c r="T643" s="263"/>
      <c r="U643" s="15"/>
      <c r="V643" s="15"/>
      <c r="W643" s="15"/>
      <c r="X643" s="15"/>
      <c r="Y643" s="15"/>
      <c r="Z643" s="15"/>
      <c r="AA643" s="15"/>
      <c r="AB643" s="15"/>
      <c r="AC643" s="15"/>
      <c r="AD643" s="15"/>
      <c r="AE643" s="15"/>
      <c r="AT643" s="264" t="s">
        <v>133</v>
      </c>
      <c r="AU643" s="264" t="s">
        <v>85</v>
      </c>
      <c r="AV643" s="15" t="s">
        <v>130</v>
      </c>
      <c r="AW643" s="15" t="s">
        <v>32</v>
      </c>
      <c r="AX643" s="15" t="s">
        <v>83</v>
      </c>
      <c r="AY643" s="264" t="s">
        <v>123</v>
      </c>
    </row>
    <row r="644" s="2" customFormat="1" ht="16.5" customHeight="1">
      <c r="A644" s="39"/>
      <c r="B644" s="40"/>
      <c r="C644" s="215" t="s">
        <v>476</v>
      </c>
      <c r="D644" s="215" t="s">
        <v>125</v>
      </c>
      <c r="E644" s="216" t="s">
        <v>707</v>
      </c>
      <c r="F644" s="217" t="s">
        <v>708</v>
      </c>
      <c r="G644" s="218" t="s">
        <v>157</v>
      </c>
      <c r="H644" s="219">
        <v>6.7699999999999996</v>
      </c>
      <c r="I644" s="220"/>
      <c r="J644" s="221">
        <f>ROUND(I644*H644,2)</f>
        <v>0</v>
      </c>
      <c r="K644" s="217" t="s">
        <v>129</v>
      </c>
      <c r="L644" s="45"/>
      <c r="M644" s="222" t="s">
        <v>1</v>
      </c>
      <c r="N644" s="223" t="s">
        <v>40</v>
      </c>
      <c r="O644" s="92"/>
      <c r="P644" s="224">
        <f>O644*H644</f>
        <v>0</v>
      </c>
      <c r="Q644" s="224">
        <v>0</v>
      </c>
      <c r="R644" s="224">
        <f>Q644*H644</f>
        <v>0</v>
      </c>
      <c r="S644" s="224">
        <v>0</v>
      </c>
      <c r="T644" s="225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26" t="s">
        <v>130</v>
      </c>
      <c r="AT644" s="226" t="s">
        <v>125</v>
      </c>
      <c r="AU644" s="226" t="s">
        <v>85</v>
      </c>
      <c r="AY644" s="18" t="s">
        <v>123</v>
      </c>
      <c r="BE644" s="227">
        <f>IF(N644="základní",J644,0)</f>
        <v>0</v>
      </c>
      <c r="BF644" s="227">
        <f>IF(N644="snížená",J644,0)</f>
        <v>0</v>
      </c>
      <c r="BG644" s="227">
        <f>IF(N644="zákl. přenesená",J644,0)</f>
        <v>0</v>
      </c>
      <c r="BH644" s="227">
        <f>IF(N644="sníž. přenesená",J644,0)</f>
        <v>0</v>
      </c>
      <c r="BI644" s="227">
        <f>IF(N644="nulová",J644,0)</f>
        <v>0</v>
      </c>
      <c r="BJ644" s="18" t="s">
        <v>83</v>
      </c>
      <c r="BK644" s="227">
        <f>ROUND(I644*H644,2)</f>
        <v>0</v>
      </c>
      <c r="BL644" s="18" t="s">
        <v>130</v>
      </c>
      <c r="BM644" s="226" t="s">
        <v>709</v>
      </c>
    </row>
    <row r="645" s="2" customFormat="1">
      <c r="A645" s="39"/>
      <c r="B645" s="40"/>
      <c r="C645" s="41"/>
      <c r="D645" s="228" t="s">
        <v>131</v>
      </c>
      <c r="E645" s="41"/>
      <c r="F645" s="229" t="s">
        <v>710</v>
      </c>
      <c r="G645" s="41"/>
      <c r="H645" s="41"/>
      <c r="I645" s="230"/>
      <c r="J645" s="41"/>
      <c r="K645" s="41"/>
      <c r="L645" s="45"/>
      <c r="M645" s="231"/>
      <c r="N645" s="232"/>
      <c r="O645" s="92"/>
      <c r="P645" s="92"/>
      <c r="Q645" s="92"/>
      <c r="R645" s="92"/>
      <c r="S645" s="92"/>
      <c r="T645" s="93"/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T645" s="18" t="s">
        <v>131</v>
      </c>
      <c r="AU645" s="18" t="s">
        <v>85</v>
      </c>
    </row>
    <row r="646" s="13" customFormat="1">
      <c r="A646" s="13"/>
      <c r="B646" s="233"/>
      <c r="C646" s="234"/>
      <c r="D646" s="228" t="s">
        <v>133</v>
      </c>
      <c r="E646" s="235" t="s">
        <v>1</v>
      </c>
      <c r="F646" s="236" t="s">
        <v>700</v>
      </c>
      <c r="G646" s="234"/>
      <c r="H646" s="235" t="s">
        <v>1</v>
      </c>
      <c r="I646" s="237"/>
      <c r="J646" s="234"/>
      <c r="K646" s="234"/>
      <c r="L646" s="238"/>
      <c r="M646" s="239"/>
      <c r="N646" s="240"/>
      <c r="O646" s="240"/>
      <c r="P646" s="240"/>
      <c r="Q646" s="240"/>
      <c r="R646" s="240"/>
      <c r="S646" s="240"/>
      <c r="T646" s="241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2" t="s">
        <v>133</v>
      </c>
      <c r="AU646" s="242" t="s">
        <v>85</v>
      </c>
      <c r="AV646" s="13" t="s">
        <v>83</v>
      </c>
      <c r="AW646" s="13" t="s">
        <v>32</v>
      </c>
      <c r="AX646" s="13" t="s">
        <v>75</v>
      </c>
      <c r="AY646" s="242" t="s">
        <v>123</v>
      </c>
    </row>
    <row r="647" s="13" customFormat="1">
      <c r="A647" s="13"/>
      <c r="B647" s="233"/>
      <c r="C647" s="234"/>
      <c r="D647" s="228" t="s">
        <v>133</v>
      </c>
      <c r="E647" s="235" t="s">
        <v>1</v>
      </c>
      <c r="F647" s="236" t="s">
        <v>701</v>
      </c>
      <c r="G647" s="234"/>
      <c r="H647" s="235" t="s">
        <v>1</v>
      </c>
      <c r="I647" s="237"/>
      <c r="J647" s="234"/>
      <c r="K647" s="234"/>
      <c r="L647" s="238"/>
      <c r="M647" s="239"/>
      <c r="N647" s="240"/>
      <c r="O647" s="240"/>
      <c r="P647" s="240"/>
      <c r="Q647" s="240"/>
      <c r="R647" s="240"/>
      <c r="S647" s="240"/>
      <c r="T647" s="241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2" t="s">
        <v>133</v>
      </c>
      <c r="AU647" s="242" t="s">
        <v>85</v>
      </c>
      <c r="AV647" s="13" t="s">
        <v>83</v>
      </c>
      <c r="AW647" s="13" t="s">
        <v>32</v>
      </c>
      <c r="AX647" s="13" t="s">
        <v>75</v>
      </c>
      <c r="AY647" s="242" t="s">
        <v>123</v>
      </c>
    </row>
    <row r="648" s="14" customFormat="1">
      <c r="A648" s="14"/>
      <c r="B648" s="243"/>
      <c r="C648" s="244"/>
      <c r="D648" s="228" t="s">
        <v>133</v>
      </c>
      <c r="E648" s="245" t="s">
        <v>1</v>
      </c>
      <c r="F648" s="246" t="s">
        <v>711</v>
      </c>
      <c r="G648" s="244"/>
      <c r="H648" s="247">
        <v>3.2970000000000002</v>
      </c>
      <c r="I648" s="248"/>
      <c r="J648" s="244"/>
      <c r="K648" s="244"/>
      <c r="L648" s="249"/>
      <c r="M648" s="250"/>
      <c r="N648" s="251"/>
      <c r="O648" s="251"/>
      <c r="P648" s="251"/>
      <c r="Q648" s="251"/>
      <c r="R648" s="251"/>
      <c r="S648" s="251"/>
      <c r="T648" s="252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3" t="s">
        <v>133</v>
      </c>
      <c r="AU648" s="253" t="s">
        <v>85</v>
      </c>
      <c r="AV648" s="14" t="s">
        <v>85</v>
      </c>
      <c r="AW648" s="14" t="s">
        <v>32</v>
      </c>
      <c r="AX648" s="14" t="s">
        <v>75</v>
      </c>
      <c r="AY648" s="253" t="s">
        <v>123</v>
      </c>
    </row>
    <row r="649" s="13" customFormat="1">
      <c r="A649" s="13"/>
      <c r="B649" s="233"/>
      <c r="C649" s="234"/>
      <c r="D649" s="228" t="s">
        <v>133</v>
      </c>
      <c r="E649" s="235" t="s">
        <v>1</v>
      </c>
      <c r="F649" s="236" t="s">
        <v>703</v>
      </c>
      <c r="G649" s="234"/>
      <c r="H649" s="235" t="s">
        <v>1</v>
      </c>
      <c r="I649" s="237"/>
      <c r="J649" s="234"/>
      <c r="K649" s="234"/>
      <c r="L649" s="238"/>
      <c r="M649" s="239"/>
      <c r="N649" s="240"/>
      <c r="O649" s="240"/>
      <c r="P649" s="240"/>
      <c r="Q649" s="240"/>
      <c r="R649" s="240"/>
      <c r="S649" s="240"/>
      <c r="T649" s="241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2" t="s">
        <v>133</v>
      </c>
      <c r="AU649" s="242" t="s">
        <v>85</v>
      </c>
      <c r="AV649" s="13" t="s">
        <v>83</v>
      </c>
      <c r="AW649" s="13" t="s">
        <v>32</v>
      </c>
      <c r="AX649" s="13" t="s">
        <v>75</v>
      </c>
      <c r="AY649" s="242" t="s">
        <v>123</v>
      </c>
    </row>
    <row r="650" s="14" customFormat="1">
      <c r="A650" s="14"/>
      <c r="B650" s="243"/>
      <c r="C650" s="244"/>
      <c r="D650" s="228" t="s">
        <v>133</v>
      </c>
      <c r="E650" s="245" t="s">
        <v>1</v>
      </c>
      <c r="F650" s="246" t="s">
        <v>712</v>
      </c>
      <c r="G650" s="244"/>
      <c r="H650" s="247">
        <v>3.4729999999999999</v>
      </c>
      <c r="I650" s="248"/>
      <c r="J650" s="244"/>
      <c r="K650" s="244"/>
      <c r="L650" s="249"/>
      <c r="M650" s="250"/>
      <c r="N650" s="251"/>
      <c r="O650" s="251"/>
      <c r="P650" s="251"/>
      <c r="Q650" s="251"/>
      <c r="R650" s="251"/>
      <c r="S650" s="251"/>
      <c r="T650" s="252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3" t="s">
        <v>133</v>
      </c>
      <c r="AU650" s="253" t="s">
        <v>85</v>
      </c>
      <c r="AV650" s="14" t="s">
        <v>85</v>
      </c>
      <c r="AW650" s="14" t="s">
        <v>32</v>
      </c>
      <c r="AX650" s="14" t="s">
        <v>75</v>
      </c>
      <c r="AY650" s="253" t="s">
        <v>123</v>
      </c>
    </row>
    <row r="651" s="15" customFormat="1">
      <c r="A651" s="15"/>
      <c r="B651" s="254"/>
      <c r="C651" s="255"/>
      <c r="D651" s="228" t="s">
        <v>133</v>
      </c>
      <c r="E651" s="256" t="s">
        <v>1</v>
      </c>
      <c r="F651" s="257" t="s">
        <v>136</v>
      </c>
      <c r="G651" s="255"/>
      <c r="H651" s="258">
        <v>6.7699999999999996</v>
      </c>
      <c r="I651" s="259"/>
      <c r="J651" s="255"/>
      <c r="K651" s="255"/>
      <c r="L651" s="260"/>
      <c r="M651" s="261"/>
      <c r="N651" s="262"/>
      <c r="O651" s="262"/>
      <c r="P651" s="262"/>
      <c r="Q651" s="262"/>
      <c r="R651" s="262"/>
      <c r="S651" s="262"/>
      <c r="T651" s="263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T651" s="264" t="s">
        <v>133</v>
      </c>
      <c r="AU651" s="264" t="s">
        <v>85</v>
      </c>
      <c r="AV651" s="15" t="s">
        <v>130</v>
      </c>
      <c r="AW651" s="15" t="s">
        <v>32</v>
      </c>
      <c r="AX651" s="15" t="s">
        <v>83</v>
      </c>
      <c r="AY651" s="264" t="s">
        <v>123</v>
      </c>
    </row>
    <row r="652" s="2" customFormat="1" ht="16.5" customHeight="1">
      <c r="A652" s="39"/>
      <c r="B652" s="40"/>
      <c r="C652" s="215" t="s">
        <v>713</v>
      </c>
      <c r="D652" s="215" t="s">
        <v>125</v>
      </c>
      <c r="E652" s="216" t="s">
        <v>714</v>
      </c>
      <c r="F652" s="217" t="s">
        <v>715</v>
      </c>
      <c r="G652" s="218" t="s">
        <v>251</v>
      </c>
      <c r="H652" s="219">
        <v>0.017000000000000001</v>
      </c>
      <c r="I652" s="220"/>
      <c r="J652" s="221">
        <f>ROUND(I652*H652,2)</f>
        <v>0</v>
      </c>
      <c r="K652" s="217" t="s">
        <v>129</v>
      </c>
      <c r="L652" s="45"/>
      <c r="M652" s="222" t="s">
        <v>1</v>
      </c>
      <c r="N652" s="223" t="s">
        <v>40</v>
      </c>
      <c r="O652" s="92"/>
      <c r="P652" s="224">
        <f>O652*H652</f>
        <v>0</v>
      </c>
      <c r="Q652" s="224">
        <v>0</v>
      </c>
      <c r="R652" s="224">
        <f>Q652*H652</f>
        <v>0</v>
      </c>
      <c r="S652" s="224">
        <v>0</v>
      </c>
      <c r="T652" s="225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26" t="s">
        <v>130</v>
      </c>
      <c r="AT652" s="226" t="s">
        <v>125</v>
      </c>
      <c r="AU652" s="226" t="s">
        <v>85</v>
      </c>
      <c r="AY652" s="18" t="s">
        <v>123</v>
      </c>
      <c r="BE652" s="227">
        <f>IF(N652="základní",J652,0)</f>
        <v>0</v>
      </c>
      <c r="BF652" s="227">
        <f>IF(N652="snížená",J652,0)</f>
        <v>0</v>
      </c>
      <c r="BG652" s="227">
        <f>IF(N652="zákl. přenesená",J652,0)</f>
        <v>0</v>
      </c>
      <c r="BH652" s="227">
        <f>IF(N652="sníž. přenesená",J652,0)</f>
        <v>0</v>
      </c>
      <c r="BI652" s="227">
        <f>IF(N652="nulová",J652,0)</f>
        <v>0</v>
      </c>
      <c r="BJ652" s="18" t="s">
        <v>83</v>
      </c>
      <c r="BK652" s="227">
        <f>ROUND(I652*H652,2)</f>
        <v>0</v>
      </c>
      <c r="BL652" s="18" t="s">
        <v>130</v>
      </c>
      <c r="BM652" s="226" t="s">
        <v>716</v>
      </c>
    </row>
    <row r="653" s="2" customFormat="1">
      <c r="A653" s="39"/>
      <c r="B653" s="40"/>
      <c r="C653" s="41"/>
      <c r="D653" s="228" t="s">
        <v>131</v>
      </c>
      <c r="E653" s="41"/>
      <c r="F653" s="229" t="s">
        <v>715</v>
      </c>
      <c r="G653" s="41"/>
      <c r="H653" s="41"/>
      <c r="I653" s="230"/>
      <c r="J653" s="41"/>
      <c r="K653" s="41"/>
      <c r="L653" s="45"/>
      <c r="M653" s="231"/>
      <c r="N653" s="232"/>
      <c r="O653" s="92"/>
      <c r="P653" s="92"/>
      <c r="Q653" s="92"/>
      <c r="R653" s="92"/>
      <c r="S653" s="92"/>
      <c r="T653" s="93"/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T653" s="18" t="s">
        <v>131</v>
      </c>
      <c r="AU653" s="18" t="s">
        <v>85</v>
      </c>
    </row>
    <row r="654" s="13" customFormat="1">
      <c r="A654" s="13"/>
      <c r="B654" s="233"/>
      <c r="C654" s="234"/>
      <c r="D654" s="228" t="s">
        <v>133</v>
      </c>
      <c r="E654" s="235" t="s">
        <v>1</v>
      </c>
      <c r="F654" s="236" t="s">
        <v>717</v>
      </c>
      <c r="G654" s="234"/>
      <c r="H654" s="235" t="s">
        <v>1</v>
      </c>
      <c r="I654" s="237"/>
      <c r="J654" s="234"/>
      <c r="K654" s="234"/>
      <c r="L654" s="238"/>
      <c r="M654" s="239"/>
      <c r="N654" s="240"/>
      <c r="O654" s="240"/>
      <c r="P654" s="240"/>
      <c r="Q654" s="240"/>
      <c r="R654" s="240"/>
      <c r="S654" s="240"/>
      <c r="T654" s="241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42" t="s">
        <v>133</v>
      </c>
      <c r="AU654" s="242" t="s">
        <v>85</v>
      </c>
      <c r="AV654" s="13" t="s">
        <v>83</v>
      </c>
      <c r="AW654" s="13" t="s">
        <v>32</v>
      </c>
      <c r="AX654" s="13" t="s">
        <v>75</v>
      </c>
      <c r="AY654" s="242" t="s">
        <v>123</v>
      </c>
    </row>
    <row r="655" s="13" customFormat="1">
      <c r="A655" s="13"/>
      <c r="B655" s="233"/>
      <c r="C655" s="234"/>
      <c r="D655" s="228" t="s">
        <v>133</v>
      </c>
      <c r="E655" s="235" t="s">
        <v>1</v>
      </c>
      <c r="F655" s="236" t="s">
        <v>718</v>
      </c>
      <c r="G655" s="234"/>
      <c r="H655" s="235" t="s">
        <v>1</v>
      </c>
      <c r="I655" s="237"/>
      <c r="J655" s="234"/>
      <c r="K655" s="234"/>
      <c r="L655" s="238"/>
      <c r="M655" s="239"/>
      <c r="N655" s="240"/>
      <c r="O655" s="240"/>
      <c r="P655" s="240"/>
      <c r="Q655" s="240"/>
      <c r="R655" s="240"/>
      <c r="S655" s="240"/>
      <c r="T655" s="241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2" t="s">
        <v>133</v>
      </c>
      <c r="AU655" s="242" t="s">
        <v>85</v>
      </c>
      <c r="AV655" s="13" t="s">
        <v>83</v>
      </c>
      <c r="AW655" s="13" t="s">
        <v>32</v>
      </c>
      <c r="AX655" s="13" t="s">
        <v>75</v>
      </c>
      <c r="AY655" s="242" t="s">
        <v>123</v>
      </c>
    </row>
    <row r="656" s="14" customFormat="1">
      <c r="A656" s="14"/>
      <c r="B656" s="243"/>
      <c r="C656" s="244"/>
      <c r="D656" s="228" t="s">
        <v>133</v>
      </c>
      <c r="E656" s="245" t="s">
        <v>1</v>
      </c>
      <c r="F656" s="246" t="s">
        <v>719</v>
      </c>
      <c r="G656" s="244"/>
      <c r="H656" s="247">
        <v>0.017000000000000001</v>
      </c>
      <c r="I656" s="248"/>
      <c r="J656" s="244"/>
      <c r="K656" s="244"/>
      <c r="L656" s="249"/>
      <c r="M656" s="250"/>
      <c r="N656" s="251"/>
      <c r="O656" s="251"/>
      <c r="P656" s="251"/>
      <c r="Q656" s="251"/>
      <c r="R656" s="251"/>
      <c r="S656" s="251"/>
      <c r="T656" s="252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3" t="s">
        <v>133</v>
      </c>
      <c r="AU656" s="253" t="s">
        <v>85</v>
      </c>
      <c r="AV656" s="14" t="s">
        <v>85</v>
      </c>
      <c r="AW656" s="14" t="s">
        <v>32</v>
      </c>
      <c r="AX656" s="14" t="s">
        <v>75</v>
      </c>
      <c r="AY656" s="253" t="s">
        <v>123</v>
      </c>
    </row>
    <row r="657" s="15" customFormat="1">
      <c r="A657" s="15"/>
      <c r="B657" s="254"/>
      <c r="C657" s="255"/>
      <c r="D657" s="228" t="s">
        <v>133</v>
      </c>
      <c r="E657" s="256" t="s">
        <v>1</v>
      </c>
      <c r="F657" s="257" t="s">
        <v>136</v>
      </c>
      <c r="G657" s="255"/>
      <c r="H657" s="258">
        <v>0.017000000000000001</v>
      </c>
      <c r="I657" s="259"/>
      <c r="J657" s="255"/>
      <c r="K657" s="255"/>
      <c r="L657" s="260"/>
      <c r="M657" s="261"/>
      <c r="N657" s="262"/>
      <c r="O657" s="262"/>
      <c r="P657" s="262"/>
      <c r="Q657" s="262"/>
      <c r="R657" s="262"/>
      <c r="S657" s="262"/>
      <c r="T657" s="263"/>
      <c r="U657" s="15"/>
      <c r="V657" s="15"/>
      <c r="W657" s="15"/>
      <c r="X657" s="15"/>
      <c r="Y657" s="15"/>
      <c r="Z657" s="15"/>
      <c r="AA657" s="15"/>
      <c r="AB657" s="15"/>
      <c r="AC657" s="15"/>
      <c r="AD657" s="15"/>
      <c r="AE657" s="15"/>
      <c r="AT657" s="264" t="s">
        <v>133</v>
      </c>
      <c r="AU657" s="264" t="s">
        <v>85</v>
      </c>
      <c r="AV657" s="15" t="s">
        <v>130</v>
      </c>
      <c r="AW657" s="15" t="s">
        <v>32</v>
      </c>
      <c r="AX657" s="15" t="s">
        <v>83</v>
      </c>
      <c r="AY657" s="264" t="s">
        <v>123</v>
      </c>
    </row>
    <row r="658" s="2" customFormat="1" ht="16.5" customHeight="1">
      <c r="A658" s="39"/>
      <c r="B658" s="40"/>
      <c r="C658" s="215" t="s">
        <v>479</v>
      </c>
      <c r="D658" s="215" t="s">
        <v>125</v>
      </c>
      <c r="E658" s="216" t="s">
        <v>720</v>
      </c>
      <c r="F658" s="217" t="s">
        <v>721</v>
      </c>
      <c r="G658" s="218" t="s">
        <v>722</v>
      </c>
      <c r="H658" s="219">
        <v>1</v>
      </c>
      <c r="I658" s="220"/>
      <c r="J658" s="221">
        <f>ROUND(I658*H658,2)</f>
        <v>0</v>
      </c>
      <c r="K658" s="217" t="s">
        <v>1</v>
      </c>
      <c r="L658" s="45"/>
      <c r="M658" s="222" t="s">
        <v>1</v>
      </c>
      <c r="N658" s="223" t="s">
        <v>40</v>
      </c>
      <c r="O658" s="92"/>
      <c r="P658" s="224">
        <f>O658*H658</f>
        <v>0</v>
      </c>
      <c r="Q658" s="224">
        <v>0</v>
      </c>
      <c r="R658" s="224">
        <f>Q658*H658</f>
        <v>0</v>
      </c>
      <c r="S658" s="224">
        <v>0</v>
      </c>
      <c r="T658" s="225">
        <f>S658*H658</f>
        <v>0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226" t="s">
        <v>130</v>
      </c>
      <c r="AT658" s="226" t="s">
        <v>125</v>
      </c>
      <c r="AU658" s="226" t="s">
        <v>85</v>
      </c>
      <c r="AY658" s="18" t="s">
        <v>123</v>
      </c>
      <c r="BE658" s="227">
        <f>IF(N658="základní",J658,0)</f>
        <v>0</v>
      </c>
      <c r="BF658" s="227">
        <f>IF(N658="snížená",J658,0)</f>
        <v>0</v>
      </c>
      <c r="BG658" s="227">
        <f>IF(N658="zákl. přenesená",J658,0)</f>
        <v>0</v>
      </c>
      <c r="BH658" s="227">
        <f>IF(N658="sníž. přenesená",J658,0)</f>
        <v>0</v>
      </c>
      <c r="BI658" s="227">
        <f>IF(N658="nulová",J658,0)</f>
        <v>0</v>
      </c>
      <c r="BJ658" s="18" t="s">
        <v>83</v>
      </c>
      <c r="BK658" s="227">
        <f>ROUND(I658*H658,2)</f>
        <v>0</v>
      </c>
      <c r="BL658" s="18" t="s">
        <v>130</v>
      </c>
      <c r="BM658" s="226" t="s">
        <v>723</v>
      </c>
    </row>
    <row r="659" s="2" customFormat="1">
      <c r="A659" s="39"/>
      <c r="B659" s="40"/>
      <c r="C659" s="41"/>
      <c r="D659" s="228" t="s">
        <v>131</v>
      </c>
      <c r="E659" s="41"/>
      <c r="F659" s="229" t="s">
        <v>721</v>
      </c>
      <c r="G659" s="41"/>
      <c r="H659" s="41"/>
      <c r="I659" s="230"/>
      <c r="J659" s="41"/>
      <c r="K659" s="41"/>
      <c r="L659" s="45"/>
      <c r="M659" s="231"/>
      <c r="N659" s="232"/>
      <c r="O659" s="92"/>
      <c r="P659" s="92"/>
      <c r="Q659" s="92"/>
      <c r="R659" s="92"/>
      <c r="S659" s="92"/>
      <c r="T659" s="93"/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T659" s="18" t="s">
        <v>131</v>
      </c>
      <c r="AU659" s="18" t="s">
        <v>85</v>
      </c>
    </row>
    <row r="660" s="13" customFormat="1">
      <c r="A660" s="13"/>
      <c r="B660" s="233"/>
      <c r="C660" s="234"/>
      <c r="D660" s="228" t="s">
        <v>133</v>
      </c>
      <c r="E660" s="235" t="s">
        <v>1</v>
      </c>
      <c r="F660" s="236" t="s">
        <v>724</v>
      </c>
      <c r="G660" s="234"/>
      <c r="H660" s="235" t="s">
        <v>1</v>
      </c>
      <c r="I660" s="237"/>
      <c r="J660" s="234"/>
      <c r="K660" s="234"/>
      <c r="L660" s="238"/>
      <c r="M660" s="239"/>
      <c r="N660" s="240"/>
      <c r="O660" s="240"/>
      <c r="P660" s="240"/>
      <c r="Q660" s="240"/>
      <c r="R660" s="240"/>
      <c r="S660" s="240"/>
      <c r="T660" s="241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42" t="s">
        <v>133</v>
      </c>
      <c r="AU660" s="242" t="s">
        <v>85</v>
      </c>
      <c r="AV660" s="13" t="s">
        <v>83</v>
      </c>
      <c r="AW660" s="13" t="s">
        <v>32</v>
      </c>
      <c r="AX660" s="13" t="s">
        <v>75</v>
      </c>
      <c r="AY660" s="242" t="s">
        <v>123</v>
      </c>
    </row>
    <row r="661" s="13" customFormat="1">
      <c r="A661" s="13"/>
      <c r="B661" s="233"/>
      <c r="C661" s="234"/>
      <c r="D661" s="228" t="s">
        <v>133</v>
      </c>
      <c r="E661" s="235" t="s">
        <v>1</v>
      </c>
      <c r="F661" s="236" t="s">
        <v>725</v>
      </c>
      <c r="G661" s="234"/>
      <c r="H661" s="235" t="s">
        <v>1</v>
      </c>
      <c r="I661" s="237"/>
      <c r="J661" s="234"/>
      <c r="K661" s="234"/>
      <c r="L661" s="238"/>
      <c r="M661" s="239"/>
      <c r="N661" s="240"/>
      <c r="O661" s="240"/>
      <c r="P661" s="240"/>
      <c r="Q661" s="240"/>
      <c r="R661" s="240"/>
      <c r="S661" s="240"/>
      <c r="T661" s="241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2" t="s">
        <v>133</v>
      </c>
      <c r="AU661" s="242" t="s">
        <v>85</v>
      </c>
      <c r="AV661" s="13" t="s">
        <v>83</v>
      </c>
      <c r="AW661" s="13" t="s">
        <v>32</v>
      </c>
      <c r="AX661" s="13" t="s">
        <v>75</v>
      </c>
      <c r="AY661" s="242" t="s">
        <v>123</v>
      </c>
    </row>
    <row r="662" s="13" customFormat="1">
      <c r="A662" s="13"/>
      <c r="B662" s="233"/>
      <c r="C662" s="234"/>
      <c r="D662" s="228" t="s">
        <v>133</v>
      </c>
      <c r="E662" s="235" t="s">
        <v>1</v>
      </c>
      <c r="F662" s="236" t="s">
        <v>726</v>
      </c>
      <c r="G662" s="234"/>
      <c r="H662" s="235" t="s">
        <v>1</v>
      </c>
      <c r="I662" s="237"/>
      <c r="J662" s="234"/>
      <c r="K662" s="234"/>
      <c r="L662" s="238"/>
      <c r="M662" s="239"/>
      <c r="N662" s="240"/>
      <c r="O662" s="240"/>
      <c r="P662" s="240"/>
      <c r="Q662" s="240"/>
      <c r="R662" s="240"/>
      <c r="S662" s="240"/>
      <c r="T662" s="241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42" t="s">
        <v>133</v>
      </c>
      <c r="AU662" s="242" t="s">
        <v>85</v>
      </c>
      <c r="AV662" s="13" t="s">
        <v>83</v>
      </c>
      <c r="AW662" s="13" t="s">
        <v>32</v>
      </c>
      <c r="AX662" s="13" t="s">
        <v>75</v>
      </c>
      <c r="AY662" s="242" t="s">
        <v>123</v>
      </c>
    </row>
    <row r="663" s="13" customFormat="1">
      <c r="A663" s="13"/>
      <c r="B663" s="233"/>
      <c r="C663" s="234"/>
      <c r="D663" s="228" t="s">
        <v>133</v>
      </c>
      <c r="E663" s="235" t="s">
        <v>1</v>
      </c>
      <c r="F663" s="236" t="s">
        <v>727</v>
      </c>
      <c r="G663" s="234"/>
      <c r="H663" s="235" t="s">
        <v>1</v>
      </c>
      <c r="I663" s="237"/>
      <c r="J663" s="234"/>
      <c r="K663" s="234"/>
      <c r="L663" s="238"/>
      <c r="M663" s="239"/>
      <c r="N663" s="240"/>
      <c r="O663" s="240"/>
      <c r="P663" s="240"/>
      <c r="Q663" s="240"/>
      <c r="R663" s="240"/>
      <c r="S663" s="240"/>
      <c r="T663" s="241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2" t="s">
        <v>133</v>
      </c>
      <c r="AU663" s="242" t="s">
        <v>85</v>
      </c>
      <c r="AV663" s="13" t="s">
        <v>83</v>
      </c>
      <c r="AW663" s="13" t="s">
        <v>32</v>
      </c>
      <c r="AX663" s="13" t="s">
        <v>75</v>
      </c>
      <c r="AY663" s="242" t="s">
        <v>123</v>
      </c>
    </row>
    <row r="664" s="13" customFormat="1">
      <c r="A664" s="13"/>
      <c r="B664" s="233"/>
      <c r="C664" s="234"/>
      <c r="D664" s="228" t="s">
        <v>133</v>
      </c>
      <c r="E664" s="235" t="s">
        <v>1</v>
      </c>
      <c r="F664" s="236" t="s">
        <v>728</v>
      </c>
      <c r="G664" s="234"/>
      <c r="H664" s="235" t="s">
        <v>1</v>
      </c>
      <c r="I664" s="237"/>
      <c r="J664" s="234"/>
      <c r="K664" s="234"/>
      <c r="L664" s="238"/>
      <c r="M664" s="239"/>
      <c r="N664" s="240"/>
      <c r="O664" s="240"/>
      <c r="P664" s="240"/>
      <c r="Q664" s="240"/>
      <c r="R664" s="240"/>
      <c r="S664" s="240"/>
      <c r="T664" s="241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42" t="s">
        <v>133</v>
      </c>
      <c r="AU664" s="242" t="s">
        <v>85</v>
      </c>
      <c r="AV664" s="13" t="s">
        <v>83</v>
      </c>
      <c r="AW664" s="13" t="s">
        <v>32</v>
      </c>
      <c r="AX664" s="13" t="s">
        <v>75</v>
      </c>
      <c r="AY664" s="242" t="s">
        <v>123</v>
      </c>
    </row>
    <row r="665" s="13" customFormat="1">
      <c r="A665" s="13"/>
      <c r="B665" s="233"/>
      <c r="C665" s="234"/>
      <c r="D665" s="228" t="s">
        <v>133</v>
      </c>
      <c r="E665" s="235" t="s">
        <v>1</v>
      </c>
      <c r="F665" s="236" t="s">
        <v>729</v>
      </c>
      <c r="G665" s="234"/>
      <c r="H665" s="235" t="s">
        <v>1</v>
      </c>
      <c r="I665" s="237"/>
      <c r="J665" s="234"/>
      <c r="K665" s="234"/>
      <c r="L665" s="238"/>
      <c r="M665" s="239"/>
      <c r="N665" s="240"/>
      <c r="O665" s="240"/>
      <c r="P665" s="240"/>
      <c r="Q665" s="240"/>
      <c r="R665" s="240"/>
      <c r="S665" s="240"/>
      <c r="T665" s="241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42" t="s">
        <v>133</v>
      </c>
      <c r="AU665" s="242" t="s">
        <v>85</v>
      </c>
      <c r="AV665" s="13" t="s">
        <v>83</v>
      </c>
      <c r="AW665" s="13" t="s">
        <v>32</v>
      </c>
      <c r="AX665" s="13" t="s">
        <v>75</v>
      </c>
      <c r="AY665" s="242" t="s">
        <v>123</v>
      </c>
    </row>
    <row r="666" s="13" customFormat="1">
      <c r="A666" s="13"/>
      <c r="B666" s="233"/>
      <c r="C666" s="234"/>
      <c r="D666" s="228" t="s">
        <v>133</v>
      </c>
      <c r="E666" s="235" t="s">
        <v>1</v>
      </c>
      <c r="F666" s="236" t="s">
        <v>730</v>
      </c>
      <c r="G666" s="234"/>
      <c r="H666" s="235" t="s">
        <v>1</v>
      </c>
      <c r="I666" s="237"/>
      <c r="J666" s="234"/>
      <c r="K666" s="234"/>
      <c r="L666" s="238"/>
      <c r="M666" s="239"/>
      <c r="N666" s="240"/>
      <c r="O666" s="240"/>
      <c r="P666" s="240"/>
      <c r="Q666" s="240"/>
      <c r="R666" s="240"/>
      <c r="S666" s="240"/>
      <c r="T666" s="241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42" t="s">
        <v>133</v>
      </c>
      <c r="AU666" s="242" t="s">
        <v>85</v>
      </c>
      <c r="AV666" s="13" t="s">
        <v>83</v>
      </c>
      <c r="AW666" s="13" t="s">
        <v>32</v>
      </c>
      <c r="AX666" s="13" t="s">
        <v>75</v>
      </c>
      <c r="AY666" s="242" t="s">
        <v>123</v>
      </c>
    </row>
    <row r="667" s="14" customFormat="1">
      <c r="A667" s="14"/>
      <c r="B667" s="243"/>
      <c r="C667" s="244"/>
      <c r="D667" s="228" t="s">
        <v>133</v>
      </c>
      <c r="E667" s="245" t="s">
        <v>1</v>
      </c>
      <c r="F667" s="246" t="s">
        <v>83</v>
      </c>
      <c r="G667" s="244"/>
      <c r="H667" s="247">
        <v>1</v>
      </c>
      <c r="I667" s="248"/>
      <c r="J667" s="244"/>
      <c r="K667" s="244"/>
      <c r="L667" s="249"/>
      <c r="M667" s="250"/>
      <c r="N667" s="251"/>
      <c r="O667" s="251"/>
      <c r="P667" s="251"/>
      <c r="Q667" s="251"/>
      <c r="R667" s="251"/>
      <c r="S667" s="251"/>
      <c r="T667" s="252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3" t="s">
        <v>133</v>
      </c>
      <c r="AU667" s="253" t="s">
        <v>85</v>
      </c>
      <c r="AV667" s="14" t="s">
        <v>85</v>
      </c>
      <c r="AW667" s="14" t="s">
        <v>32</v>
      </c>
      <c r="AX667" s="14" t="s">
        <v>75</v>
      </c>
      <c r="AY667" s="253" t="s">
        <v>123</v>
      </c>
    </row>
    <row r="668" s="15" customFormat="1">
      <c r="A668" s="15"/>
      <c r="B668" s="254"/>
      <c r="C668" s="255"/>
      <c r="D668" s="228" t="s">
        <v>133</v>
      </c>
      <c r="E668" s="256" t="s">
        <v>1</v>
      </c>
      <c r="F668" s="257" t="s">
        <v>136</v>
      </c>
      <c r="G668" s="255"/>
      <c r="H668" s="258">
        <v>1</v>
      </c>
      <c r="I668" s="259"/>
      <c r="J668" s="255"/>
      <c r="K668" s="255"/>
      <c r="L668" s="260"/>
      <c r="M668" s="261"/>
      <c r="N668" s="262"/>
      <c r="O668" s="262"/>
      <c r="P668" s="262"/>
      <c r="Q668" s="262"/>
      <c r="R668" s="262"/>
      <c r="S668" s="262"/>
      <c r="T668" s="263"/>
      <c r="U668" s="15"/>
      <c r="V668" s="15"/>
      <c r="W668" s="15"/>
      <c r="X668" s="15"/>
      <c r="Y668" s="15"/>
      <c r="Z668" s="15"/>
      <c r="AA668" s="15"/>
      <c r="AB668" s="15"/>
      <c r="AC668" s="15"/>
      <c r="AD668" s="15"/>
      <c r="AE668" s="15"/>
      <c r="AT668" s="264" t="s">
        <v>133</v>
      </c>
      <c r="AU668" s="264" t="s">
        <v>85</v>
      </c>
      <c r="AV668" s="15" t="s">
        <v>130</v>
      </c>
      <c r="AW668" s="15" t="s">
        <v>32</v>
      </c>
      <c r="AX668" s="15" t="s">
        <v>83</v>
      </c>
      <c r="AY668" s="264" t="s">
        <v>123</v>
      </c>
    </row>
    <row r="669" s="12" customFormat="1" ht="22.8" customHeight="1">
      <c r="A669" s="12"/>
      <c r="B669" s="199"/>
      <c r="C669" s="200"/>
      <c r="D669" s="201" t="s">
        <v>74</v>
      </c>
      <c r="E669" s="213" t="s">
        <v>206</v>
      </c>
      <c r="F669" s="213" t="s">
        <v>731</v>
      </c>
      <c r="G669" s="200"/>
      <c r="H669" s="200"/>
      <c r="I669" s="203"/>
      <c r="J669" s="214">
        <f>BK669</f>
        <v>0</v>
      </c>
      <c r="K669" s="200"/>
      <c r="L669" s="205"/>
      <c r="M669" s="206"/>
      <c r="N669" s="207"/>
      <c r="O669" s="207"/>
      <c r="P669" s="208">
        <f>SUM(P670:P764)</f>
        <v>0</v>
      </c>
      <c r="Q669" s="207"/>
      <c r="R669" s="208">
        <f>SUM(R670:R764)</f>
        <v>0</v>
      </c>
      <c r="S669" s="207"/>
      <c r="T669" s="209">
        <f>SUM(T670:T764)</f>
        <v>0</v>
      </c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R669" s="210" t="s">
        <v>83</v>
      </c>
      <c r="AT669" s="211" t="s">
        <v>74</v>
      </c>
      <c r="AU669" s="211" t="s">
        <v>83</v>
      </c>
      <c r="AY669" s="210" t="s">
        <v>123</v>
      </c>
      <c r="BK669" s="212">
        <f>SUM(BK670:BK764)</f>
        <v>0</v>
      </c>
    </row>
    <row r="670" s="2" customFormat="1" ht="16.5" customHeight="1">
      <c r="A670" s="39"/>
      <c r="B670" s="40"/>
      <c r="C670" s="215" t="s">
        <v>732</v>
      </c>
      <c r="D670" s="215" t="s">
        <v>125</v>
      </c>
      <c r="E670" s="216" t="s">
        <v>733</v>
      </c>
      <c r="F670" s="217" t="s">
        <v>734</v>
      </c>
      <c r="G670" s="218" t="s">
        <v>144</v>
      </c>
      <c r="H670" s="219">
        <v>7.3789999999999996</v>
      </c>
      <c r="I670" s="220"/>
      <c r="J670" s="221">
        <f>ROUND(I670*H670,2)</f>
        <v>0</v>
      </c>
      <c r="K670" s="217" t="s">
        <v>129</v>
      </c>
      <c r="L670" s="45"/>
      <c r="M670" s="222" t="s">
        <v>1</v>
      </c>
      <c r="N670" s="223" t="s">
        <v>40</v>
      </c>
      <c r="O670" s="92"/>
      <c r="P670" s="224">
        <f>O670*H670</f>
        <v>0</v>
      </c>
      <c r="Q670" s="224">
        <v>0</v>
      </c>
      <c r="R670" s="224">
        <f>Q670*H670</f>
        <v>0</v>
      </c>
      <c r="S670" s="224">
        <v>0</v>
      </c>
      <c r="T670" s="225">
        <f>S670*H670</f>
        <v>0</v>
      </c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R670" s="226" t="s">
        <v>130</v>
      </c>
      <c r="AT670" s="226" t="s">
        <v>125</v>
      </c>
      <c r="AU670" s="226" t="s">
        <v>85</v>
      </c>
      <c r="AY670" s="18" t="s">
        <v>123</v>
      </c>
      <c r="BE670" s="227">
        <f>IF(N670="základní",J670,0)</f>
        <v>0</v>
      </c>
      <c r="BF670" s="227">
        <f>IF(N670="snížená",J670,0)</f>
        <v>0</v>
      </c>
      <c r="BG670" s="227">
        <f>IF(N670="zákl. přenesená",J670,0)</f>
        <v>0</v>
      </c>
      <c r="BH670" s="227">
        <f>IF(N670="sníž. přenesená",J670,0)</f>
        <v>0</v>
      </c>
      <c r="BI670" s="227">
        <f>IF(N670="nulová",J670,0)</f>
        <v>0</v>
      </c>
      <c r="BJ670" s="18" t="s">
        <v>83</v>
      </c>
      <c r="BK670" s="227">
        <f>ROUND(I670*H670,2)</f>
        <v>0</v>
      </c>
      <c r="BL670" s="18" t="s">
        <v>130</v>
      </c>
      <c r="BM670" s="226" t="s">
        <v>735</v>
      </c>
    </row>
    <row r="671" s="2" customFormat="1">
      <c r="A671" s="39"/>
      <c r="B671" s="40"/>
      <c r="C671" s="41"/>
      <c r="D671" s="228" t="s">
        <v>131</v>
      </c>
      <c r="E671" s="41"/>
      <c r="F671" s="229" t="s">
        <v>736</v>
      </c>
      <c r="G671" s="41"/>
      <c r="H671" s="41"/>
      <c r="I671" s="230"/>
      <c r="J671" s="41"/>
      <c r="K671" s="41"/>
      <c r="L671" s="45"/>
      <c r="M671" s="231"/>
      <c r="N671" s="232"/>
      <c r="O671" s="92"/>
      <c r="P671" s="92"/>
      <c r="Q671" s="92"/>
      <c r="R671" s="92"/>
      <c r="S671" s="92"/>
      <c r="T671" s="93"/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T671" s="18" t="s">
        <v>131</v>
      </c>
      <c r="AU671" s="18" t="s">
        <v>85</v>
      </c>
    </row>
    <row r="672" s="13" customFormat="1">
      <c r="A672" s="13"/>
      <c r="B672" s="233"/>
      <c r="C672" s="234"/>
      <c r="D672" s="228" t="s">
        <v>133</v>
      </c>
      <c r="E672" s="235" t="s">
        <v>1</v>
      </c>
      <c r="F672" s="236" t="s">
        <v>737</v>
      </c>
      <c r="G672" s="234"/>
      <c r="H672" s="235" t="s">
        <v>1</v>
      </c>
      <c r="I672" s="237"/>
      <c r="J672" s="234"/>
      <c r="K672" s="234"/>
      <c r="L672" s="238"/>
      <c r="M672" s="239"/>
      <c r="N672" s="240"/>
      <c r="O672" s="240"/>
      <c r="P672" s="240"/>
      <c r="Q672" s="240"/>
      <c r="R672" s="240"/>
      <c r="S672" s="240"/>
      <c r="T672" s="241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2" t="s">
        <v>133</v>
      </c>
      <c r="AU672" s="242" t="s">
        <v>85</v>
      </c>
      <c r="AV672" s="13" t="s">
        <v>83</v>
      </c>
      <c r="AW672" s="13" t="s">
        <v>32</v>
      </c>
      <c r="AX672" s="13" t="s">
        <v>75</v>
      </c>
      <c r="AY672" s="242" t="s">
        <v>123</v>
      </c>
    </row>
    <row r="673" s="13" customFormat="1">
      <c r="A673" s="13"/>
      <c r="B673" s="233"/>
      <c r="C673" s="234"/>
      <c r="D673" s="228" t="s">
        <v>133</v>
      </c>
      <c r="E673" s="235" t="s">
        <v>1</v>
      </c>
      <c r="F673" s="236" t="s">
        <v>738</v>
      </c>
      <c r="G673" s="234"/>
      <c r="H673" s="235" t="s">
        <v>1</v>
      </c>
      <c r="I673" s="237"/>
      <c r="J673" s="234"/>
      <c r="K673" s="234"/>
      <c r="L673" s="238"/>
      <c r="M673" s="239"/>
      <c r="N673" s="240"/>
      <c r="O673" s="240"/>
      <c r="P673" s="240"/>
      <c r="Q673" s="240"/>
      <c r="R673" s="240"/>
      <c r="S673" s="240"/>
      <c r="T673" s="241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2" t="s">
        <v>133</v>
      </c>
      <c r="AU673" s="242" t="s">
        <v>85</v>
      </c>
      <c r="AV673" s="13" t="s">
        <v>83</v>
      </c>
      <c r="AW673" s="13" t="s">
        <v>32</v>
      </c>
      <c r="AX673" s="13" t="s">
        <v>75</v>
      </c>
      <c r="AY673" s="242" t="s">
        <v>123</v>
      </c>
    </row>
    <row r="674" s="14" customFormat="1">
      <c r="A674" s="14"/>
      <c r="B674" s="243"/>
      <c r="C674" s="244"/>
      <c r="D674" s="228" t="s">
        <v>133</v>
      </c>
      <c r="E674" s="245" t="s">
        <v>1</v>
      </c>
      <c r="F674" s="246" t="s">
        <v>739</v>
      </c>
      <c r="G674" s="244"/>
      <c r="H674" s="247">
        <v>5.181</v>
      </c>
      <c r="I674" s="248"/>
      <c r="J674" s="244"/>
      <c r="K674" s="244"/>
      <c r="L674" s="249"/>
      <c r="M674" s="250"/>
      <c r="N674" s="251"/>
      <c r="O674" s="251"/>
      <c r="P674" s="251"/>
      <c r="Q674" s="251"/>
      <c r="R674" s="251"/>
      <c r="S674" s="251"/>
      <c r="T674" s="252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53" t="s">
        <v>133</v>
      </c>
      <c r="AU674" s="253" t="s">
        <v>85</v>
      </c>
      <c r="AV674" s="14" t="s">
        <v>85</v>
      </c>
      <c r="AW674" s="14" t="s">
        <v>32</v>
      </c>
      <c r="AX674" s="14" t="s">
        <v>75</v>
      </c>
      <c r="AY674" s="253" t="s">
        <v>123</v>
      </c>
    </row>
    <row r="675" s="13" customFormat="1">
      <c r="A675" s="13"/>
      <c r="B675" s="233"/>
      <c r="C675" s="234"/>
      <c r="D675" s="228" t="s">
        <v>133</v>
      </c>
      <c r="E675" s="235" t="s">
        <v>1</v>
      </c>
      <c r="F675" s="236" t="s">
        <v>202</v>
      </c>
      <c r="G675" s="234"/>
      <c r="H675" s="235" t="s">
        <v>1</v>
      </c>
      <c r="I675" s="237"/>
      <c r="J675" s="234"/>
      <c r="K675" s="234"/>
      <c r="L675" s="238"/>
      <c r="M675" s="239"/>
      <c r="N675" s="240"/>
      <c r="O675" s="240"/>
      <c r="P675" s="240"/>
      <c r="Q675" s="240"/>
      <c r="R675" s="240"/>
      <c r="S675" s="240"/>
      <c r="T675" s="241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2" t="s">
        <v>133</v>
      </c>
      <c r="AU675" s="242" t="s">
        <v>85</v>
      </c>
      <c r="AV675" s="13" t="s">
        <v>83</v>
      </c>
      <c r="AW675" s="13" t="s">
        <v>32</v>
      </c>
      <c r="AX675" s="13" t="s">
        <v>75</v>
      </c>
      <c r="AY675" s="242" t="s">
        <v>123</v>
      </c>
    </row>
    <row r="676" s="13" customFormat="1">
      <c r="A676" s="13"/>
      <c r="B676" s="233"/>
      <c r="C676" s="234"/>
      <c r="D676" s="228" t="s">
        <v>133</v>
      </c>
      <c r="E676" s="235" t="s">
        <v>1</v>
      </c>
      <c r="F676" s="236" t="s">
        <v>740</v>
      </c>
      <c r="G676" s="234"/>
      <c r="H676" s="235" t="s">
        <v>1</v>
      </c>
      <c r="I676" s="237"/>
      <c r="J676" s="234"/>
      <c r="K676" s="234"/>
      <c r="L676" s="238"/>
      <c r="M676" s="239"/>
      <c r="N676" s="240"/>
      <c r="O676" s="240"/>
      <c r="P676" s="240"/>
      <c r="Q676" s="240"/>
      <c r="R676" s="240"/>
      <c r="S676" s="240"/>
      <c r="T676" s="241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2" t="s">
        <v>133</v>
      </c>
      <c r="AU676" s="242" t="s">
        <v>85</v>
      </c>
      <c r="AV676" s="13" t="s">
        <v>83</v>
      </c>
      <c r="AW676" s="13" t="s">
        <v>32</v>
      </c>
      <c r="AX676" s="13" t="s">
        <v>75</v>
      </c>
      <c r="AY676" s="242" t="s">
        <v>123</v>
      </c>
    </row>
    <row r="677" s="13" customFormat="1">
      <c r="A677" s="13"/>
      <c r="B677" s="233"/>
      <c r="C677" s="234"/>
      <c r="D677" s="228" t="s">
        <v>133</v>
      </c>
      <c r="E677" s="235" t="s">
        <v>1</v>
      </c>
      <c r="F677" s="236" t="s">
        <v>741</v>
      </c>
      <c r="G677" s="234"/>
      <c r="H677" s="235" t="s">
        <v>1</v>
      </c>
      <c r="I677" s="237"/>
      <c r="J677" s="234"/>
      <c r="K677" s="234"/>
      <c r="L677" s="238"/>
      <c r="M677" s="239"/>
      <c r="N677" s="240"/>
      <c r="O677" s="240"/>
      <c r="P677" s="240"/>
      <c r="Q677" s="240"/>
      <c r="R677" s="240"/>
      <c r="S677" s="240"/>
      <c r="T677" s="241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42" t="s">
        <v>133</v>
      </c>
      <c r="AU677" s="242" t="s">
        <v>85</v>
      </c>
      <c r="AV677" s="13" t="s">
        <v>83</v>
      </c>
      <c r="AW677" s="13" t="s">
        <v>32</v>
      </c>
      <c r="AX677" s="13" t="s">
        <v>75</v>
      </c>
      <c r="AY677" s="242" t="s">
        <v>123</v>
      </c>
    </row>
    <row r="678" s="13" customFormat="1">
      <c r="A678" s="13"/>
      <c r="B678" s="233"/>
      <c r="C678" s="234"/>
      <c r="D678" s="228" t="s">
        <v>133</v>
      </c>
      <c r="E678" s="235" t="s">
        <v>1</v>
      </c>
      <c r="F678" s="236" t="s">
        <v>742</v>
      </c>
      <c r="G678" s="234"/>
      <c r="H678" s="235" t="s">
        <v>1</v>
      </c>
      <c r="I678" s="237"/>
      <c r="J678" s="234"/>
      <c r="K678" s="234"/>
      <c r="L678" s="238"/>
      <c r="M678" s="239"/>
      <c r="N678" s="240"/>
      <c r="O678" s="240"/>
      <c r="P678" s="240"/>
      <c r="Q678" s="240"/>
      <c r="R678" s="240"/>
      <c r="S678" s="240"/>
      <c r="T678" s="241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2" t="s">
        <v>133</v>
      </c>
      <c r="AU678" s="242" t="s">
        <v>85</v>
      </c>
      <c r="AV678" s="13" t="s">
        <v>83</v>
      </c>
      <c r="AW678" s="13" t="s">
        <v>32</v>
      </c>
      <c r="AX678" s="13" t="s">
        <v>75</v>
      </c>
      <c r="AY678" s="242" t="s">
        <v>123</v>
      </c>
    </row>
    <row r="679" s="14" customFormat="1">
      <c r="A679" s="14"/>
      <c r="B679" s="243"/>
      <c r="C679" s="244"/>
      <c r="D679" s="228" t="s">
        <v>133</v>
      </c>
      <c r="E679" s="245" t="s">
        <v>1</v>
      </c>
      <c r="F679" s="246" t="s">
        <v>743</v>
      </c>
      <c r="G679" s="244"/>
      <c r="H679" s="247">
        <v>0.94199999999999995</v>
      </c>
      <c r="I679" s="248"/>
      <c r="J679" s="244"/>
      <c r="K679" s="244"/>
      <c r="L679" s="249"/>
      <c r="M679" s="250"/>
      <c r="N679" s="251"/>
      <c r="O679" s="251"/>
      <c r="P679" s="251"/>
      <c r="Q679" s="251"/>
      <c r="R679" s="251"/>
      <c r="S679" s="251"/>
      <c r="T679" s="252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3" t="s">
        <v>133</v>
      </c>
      <c r="AU679" s="253" t="s">
        <v>85</v>
      </c>
      <c r="AV679" s="14" t="s">
        <v>85</v>
      </c>
      <c r="AW679" s="14" t="s">
        <v>32</v>
      </c>
      <c r="AX679" s="14" t="s">
        <v>75</v>
      </c>
      <c r="AY679" s="253" t="s">
        <v>123</v>
      </c>
    </row>
    <row r="680" s="13" customFormat="1">
      <c r="A680" s="13"/>
      <c r="B680" s="233"/>
      <c r="C680" s="234"/>
      <c r="D680" s="228" t="s">
        <v>133</v>
      </c>
      <c r="E680" s="235" t="s">
        <v>1</v>
      </c>
      <c r="F680" s="236" t="s">
        <v>202</v>
      </c>
      <c r="G680" s="234"/>
      <c r="H680" s="235" t="s">
        <v>1</v>
      </c>
      <c r="I680" s="237"/>
      <c r="J680" s="234"/>
      <c r="K680" s="234"/>
      <c r="L680" s="238"/>
      <c r="M680" s="239"/>
      <c r="N680" s="240"/>
      <c r="O680" s="240"/>
      <c r="P680" s="240"/>
      <c r="Q680" s="240"/>
      <c r="R680" s="240"/>
      <c r="S680" s="240"/>
      <c r="T680" s="241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2" t="s">
        <v>133</v>
      </c>
      <c r="AU680" s="242" t="s">
        <v>85</v>
      </c>
      <c r="AV680" s="13" t="s">
        <v>83</v>
      </c>
      <c r="AW680" s="13" t="s">
        <v>32</v>
      </c>
      <c r="AX680" s="13" t="s">
        <v>75</v>
      </c>
      <c r="AY680" s="242" t="s">
        <v>123</v>
      </c>
    </row>
    <row r="681" s="13" customFormat="1">
      <c r="A681" s="13"/>
      <c r="B681" s="233"/>
      <c r="C681" s="234"/>
      <c r="D681" s="228" t="s">
        <v>133</v>
      </c>
      <c r="E681" s="235" t="s">
        <v>1</v>
      </c>
      <c r="F681" s="236" t="s">
        <v>740</v>
      </c>
      <c r="G681" s="234"/>
      <c r="H681" s="235" t="s">
        <v>1</v>
      </c>
      <c r="I681" s="237"/>
      <c r="J681" s="234"/>
      <c r="K681" s="234"/>
      <c r="L681" s="238"/>
      <c r="M681" s="239"/>
      <c r="N681" s="240"/>
      <c r="O681" s="240"/>
      <c r="P681" s="240"/>
      <c r="Q681" s="240"/>
      <c r="R681" s="240"/>
      <c r="S681" s="240"/>
      <c r="T681" s="241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42" t="s">
        <v>133</v>
      </c>
      <c r="AU681" s="242" t="s">
        <v>85</v>
      </c>
      <c r="AV681" s="13" t="s">
        <v>83</v>
      </c>
      <c r="AW681" s="13" t="s">
        <v>32</v>
      </c>
      <c r="AX681" s="13" t="s">
        <v>75</v>
      </c>
      <c r="AY681" s="242" t="s">
        <v>123</v>
      </c>
    </row>
    <row r="682" s="13" customFormat="1">
      <c r="A682" s="13"/>
      <c r="B682" s="233"/>
      <c r="C682" s="234"/>
      <c r="D682" s="228" t="s">
        <v>133</v>
      </c>
      <c r="E682" s="235" t="s">
        <v>1</v>
      </c>
      <c r="F682" s="236" t="s">
        <v>744</v>
      </c>
      <c r="G682" s="234"/>
      <c r="H682" s="235" t="s">
        <v>1</v>
      </c>
      <c r="I682" s="237"/>
      <c r="J682" s="234"/>
      <c r="K682" s="234"/>
      <c r="L682" s="238"/>
      <c r="M682" s="239"/>
      <c r="N682" s="240"/>
      <c r="O682" s="240"/>
      <c r="P682" s="240"/>
      <c r="Q682" s="240"/>
      <c r="R682" s="240"/>
      <c r="S682" s="240"/>
      <c r="T682" s="241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42" t="s">
        <v>133</v>
      </c>
      <c r="AU682" s="242" t="s">
        <v>85</v>
      </c>
      <c r="AV682" s="13" t="s">
        <v>83</v>
      </c>
      <c r="AW682" s="13" t="s">
        <v>32</v>
      </c>
      <c r="AX682" s="13" t="s">
        <v>75</v>
      </c>
      <c r="AY682" s="242" t="s">
        <v>123</v>
      </c>
    </row>
    <row r="683" s="13" customFormat="1">
      <c r="A683" s="13"/>
      <c r="B683" s="233"/>
      <c r="C683" s="234"/>
      <c r="D683" s="228" t="s">
        <v>133</v>
      </c>
      <c r="E683" s="235" t="s">
        <v>1</v>
      </c>
      <c r="F683" s="236" t="s">
        <v>745</v>
      </c>
      <c r="G683" s="234"/>
      <c r="H683" s="235" t="s">
        <v>1</v>
      </c>
      <c r="I683" s="237"/>
      <c r="J683" s="234"/>
      <c r="K683" s="234"/>
      <c r="L683" s="238"/>
      <c r="M683" s="239"/>
      <c r="N683" s="240"/>
      <c r="O683" s="240"/>
      <c r="P683" s="240"/>
      <c r="Q683" s="240"/>
      <c r="R683" s="240"/>
      <c r="S683" s="240"/>
      <c r="T683" s="241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2" t="s">
        <v>133</v>
      </c>
      <c r="AU683" s="242" t="s">
        <v>85</v>
      </c>
      <c r="AV683" s="13" t="s">
        <v>83</v>
      </c>
      <c r="AW683" s="13" t="s">
        <v>32</v>
      </c>
      <c r="AX683" s="13" t="s">
        <v>75</v>
      </c>
      <c r="AY683" s="242" t="s">
        <v>123</v>
      </c>
    </row>
    <row r="684" s="14" customFormat="1">
      <c r="A684" s="14"/>
      <c r="B684" s="243"/>
      <c r="C684" s="244"/>
      <c r="D684" s="228" t="s">
        <v>133</v>
      </c>
      <c r="E684" s="245" t="s">
        <v>1</v>
      </c>
      <c r="F684" s="246" t="s">
        <v>746</v>
      </c>
      <c r="G684" s="244"/>
      <c r="H684" s="247">
        <v>1.256</v>
      </c>
      <c r="I684" s="248"/>
      <c r="J684" s="244"/>
      <c r="K684" s="244"/>
      <c r="L684" s="249"/>
      <c r="M684" s="250"/>
      <c r="N684" s="251"/>
      <c r="O684" s="251"/>
      <c r="P684" s="251"/>
      <c r="Q684" s="251"/>
      <c r="R684" s="251"/>
      <c r="S684" s="251"/>
      <c r="T684" s="252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3" t="s">
        <v>133</v>
      </c>
      <c r="AU684" s="253" t="s">
        <v>85</v>
      </c>
      <c r="AV684" s="14" t="s">
        <v>85</v>
      </c>
      <c r="AW684" s="14" t="s">
        <v>32</v>
      </c>
      <c r="AX684" s="14" t="s">
        <v>75</v>
      </c>
      <c r="AY684" s="253" t="s">
        <v>123</v>
      </c>
    </row>
    <row r="685" s="15" customFormat="1">
      <c r="A685" s="15"/>
      <c r="B685" s="254"/>
      <c r="C685" s="255"/>
      <c r="D685" s="228" t="s">
        <v>133</v>
      </c>
      <c r="E685" s="256" t="s">
        <v>1</v>
      </c>
      <c r="F685" s="257" t="s">
        <v>136</v>
      </c>
      <c r="G685" s="255"/>
      <c r="H685" s="258">
        <v>7.3790000000000004</v>
      </c>
      <c r="I685" s="259"/>
      <c r="J685" s="255"/>
      <c r="K685" s="255"/>
      <c r="L685" s="260"/>
      <c r="M685" s="261"/>
      <c r="N685" s="262"/>
      <c r="O685" s="262"/>
      <c r="P685" s="262"/>
      <c r="Q685" s="262"/>
      <c r="R685" s="262"/>
      <c r="S685" s="262"/>
      <c r="T685" s="263"/>
      <c r="U685" s="15"/>
      <c r="V685" s="15"/>
      <c r="W685" s="15"/>
      <c r="X685" s="15"/>
      <c r="Y685" s="15"/>
      <c r="Z685" s="15"/>
      <c r="AA685" s="15"/>
      <c r="AB685" s="15"/>
      <c r="AC685" s="15"/>
      <c r="AD685" s="15"/>
      <c r="AE685" s="15"/>
      <c r="AT685" s="264" t="s">
        <v>133</v>
      </c>
      <c r="AU685" s="264" t="s">
        <v>85</v>
      </c>
      <c r="AV685" s="15" t="s">
        <v>130</v>
      </c>
      <c r="AW685" s="15" t="s">
        <v>32</v>
      </c>
      <c r="AX685" s="15" t="s">
        <v>83</v>
      </c>
      <c r="AY685" s="264" t="s">
        <v>123</v>
      </c>
    </row>
    <row r="686" s="2" customFormat="1" ht="16.5" customHeight="1">
      <c r="A686" s="39"/>
      <c r="B686" s="40"/>
      <c r="C686" s="215" t="s">
        <v>483</v>
      </c>
      <c r="D686" s="215" t="s">
        <v>125</v>
      </c>
      <c r="E686" s="216" t="s">
        <v>747</v>
      </c>
      <c r="F686" s="217" t="s">
        <v>748</v>
      </c>
      <c r="G686" s="218" t="s">
        <v>144</v>
      </c>
      <c r="H686" s="219">
        <v>7.5</v>
      </c>
      <c r="I686" s="220"/>
      <c r="J686" s="221">
        <f>ROUND(I686*H686,2)</f>
        <v>0</v>
      </c>
      <c r="K686" s="217" t="s">
        <v>129</v>
      </c>
      <c r="L686" s="45"/>
      <c r="M686" s="222" t="s">
        <v>1</v>
      </c>
      <c r="N686" s="223" t="s">
        <v>40</v>
      </c>
      <c r="O686" s="92"/>
      <c r="P686" s="224">
        <f>O686*H686</f>
        <v>0</v>
      </c>
      <c r="Q686" s="224">
        <v>0</v>
      </c>
      <c r="R686" s="224">
        <f>Q686*H686</f>
        <v>0</v>
      </c>
      <c r="S686" s="224">
        <v>0</v>
      </c>
      <c r="T686" s="225">
        <f>S686*H686</f>
        <v>0</v>
      </c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R686" s="226" t="s">
        <v>130</v>
      </c>
      <c r="AT686" s="226" t="s">
        <v>125</v>
      </c>
      <c r="AU686" s="226" t="s">
        <v>85</v>
      </c>
      <c r="AY686" s="18" t="s">
        <v>123</v>
      </c>
      <c r="BE686" s="227">
        <f>IF(N686="základní",J686,0)</f>
        <v>0</v>
      </c>
      <c r="BF686" s="227">
        <f>IF(N686="snížená",J686,0)</f>
        <v>0</v>
      </c>
      <c r="BG686" s="227">
        <f>IF(N686="zákl. přenesená",J686,0)</f>
        <v>0</v>
      </c>
      <c r="BH686" s="227">
        <f>IF(N686="sníž. přenesená",J686,0)</f>
        <v>0</v>
      </c>
      <c r="BI686" s="227">
        <f>IF(N686="nulová",J686,0)</f>
        <v>0</v>
      </c>
      <c r="BJ686" s="18" t="s">
        <v>83</v>
      </c>
      <c r="BK686" s="227">
        <f>ROUND(I686*H686,2)</f>
        <v>0</v>
      </c>
      <c r="BL686" s="18" t="s">
        <v>130</v>
      </c>
      <c r="BM686" s="226" t="s">
        <v>749</v>
      </c>
    </row>
    <row r="687" s="2" customFormat="1">
      <c r="A687" s="39"/>
      <c r="B687" s="40"/>
      <c r="C687" s="41"/>
      <c r="D687" s="228" t="s">
        <v>131</v>
      </c>
      <c r="E687" s="41"/>
      <c r="F687" s="229" t="s">
        <v>750</v>
      </c>
      <c r="G687" s="41"/>
      <c r="H687" s="41"/>
      <c r="I687" s="230"/>
      <c r="J687" s="41"/>
      <c r="K687" s="41"/>
      <c r="L687" s="45"/>
      <c r="M687" s="231"/>
      <c r="N687" s="232"/>
      <c r="O687" s="92"/>
      <c r="P687" s="92"/>
      <c r="Q687" s="92"/>
      <c r="R687" s="92"/>
      <c r="S687" s="92"/>
      <c r="T687" s="93"/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T687" s="18" t="s">
        <v>131</v>
      </c>
      <c r="AU687" s="18" t="s">
        <v>85</v>
      </c>
    </row>
    <row r="688" s="13" customFormat="1">
      <c r="A688" s="13"/>
      <c r="B688" s="233"/>
      <c r="C688" s="234"/>
      <c r="D688" s="228" t="s">
        <v>133</v>
      </c>
      <c r="E688" s="235" t="s">
        <v>1</v>
      </c>
      <c r="F688" s="236" t="s">
        <v>360</v>
      </c>
      <c r="G688" s="234"/>
      <c r="H688" s="235" t="s">
        <v>1</v>
      </c>
      <c r="I688" s="237"/>
      <c r="J688" s="234"/>
      <c r="K688" s="234"/>
      <c r="L688" s="238"/>
      <c r="M688" s="239"/>
      <c r="N688" s="240"/>
      <c r="O688" s="240"/>
      <c r="P688" s="240"/>
      <c r="Q688" s="240"/>
      <c r="R688" s="240"/>
      <c r="S688" s="240"/>
      <c r="T688" s="241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2" t="s">
        <v>133</v>
      </c>
      <c r="AU688" s="242" t="s">
        <v>85</v>
      </c>
      <c r="AV688" s="13" t="s">
        <v>83</v>
      </c>
      <c r="AW688" s="13" t="s">
        <v>32</v>
      </c>
      <c r="AX688" s="13" t="s">
        <v>75</v>
      </c>
      <c r="AY688" s="242" t="s">
        <v>123</v>
      </c>
    </row>
    <row r="689" s="14" customFormat="1">
      <c r="A689" s="14"/>
      <c r="B689" s="243"/>
      <c r="C689" s="244"/>
      <c r="D689" s="228" t="s">
        <v>133</v>
      </c>
      <c r="E689" s="245" t="s">
        <v>1</v>
      </c>
      <c r="F689" s="246" t="s">
        <v>751</v>
      </c>
      <c r="G689" s="244"/>
      <c r="H689" s="247">
        <v>7.5</v>
      </c>
      <c r="I689" s="248"/>
      <c r="J689" s="244"/>
      <c r="K689" s="244"/>
      <c r="L689" s="249"/>
      <c r="M689" s="250"/>
      <c r="N689" s="251"/>
      <c r="O689" s="251"/>
      <c r="P689" s="251"/>
      <c r="Q689" s="251"/>
      <c r="R689" s="251"/>
      <c r="S689" s="251"/>
      <c r="T689" s="252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53" t="s">
        <v>133</v>
      </c>
      <c r="AU689" s="253" t="s">
        <v>85</v>
      </c>
      <c r="AV689" s="14" t="s">
        <v>85</v>
      </c>
      <c r="AW689" s="14" t="s">
        <v>32</v>
      </c>
      <c r="AX689" s="14" t="s">
        <v>75</v>
      </c>
      <c r="AY689" s="253" t="s">
        <v>123</v>
      </c>
    </row>
    <row r="690" s="15" customFormat="1">
      <c r="A690" s="15"/>
      <c r="B690" s="254"/>
      <c r="C690" s="255"/>
      <c r="D690" s="228" t="s">
        <v>133</v>
      </c>
      <c r="E690" s="256" t="s">
        <v>1</v>
      </c>
      <c r="F690" s="257" t="s">
        <v>136</v>
      </c>
      <c r="G690" s="255"/>
      <c r="H690" s="258">
        <v>7.5</v>
      </c>
      <c r="I690" s="259"/>
      <c r="J690" s="255"/>
      <c r="K690" s="255"/>
      <c r="L690" s="260"/>
      <c r="M690" s="261"/>
      <c r="N690" s="262"/>
      <c r="O690" s="262"/>
      <c r="P690" s="262"/>
      <c r="Q690" s="262"/>
      <c r="R690" s="262"/>
      <c r="S690" s="262"/>
      <c r="T690" s="263"/>
      <c r="U690" s="15"/>
      <c r="V690" s="15"/>
      <c r="W690" s="15"/>
      <c r="X690" s="15"/>
      <c r="Y690" s="15"/>
      <c r="Z690" s="15"/>
      <c r="AA690" s="15"/>
      <c r="AB690" s="15"/>
      <c r="AC690" s="15"/>
      <c r="AD690" s="15"/>
      <c r="AE690" s="15"/>
      <c r="AT690" s="264" t="s">
        <v>133</v>
      </c>
      <c r="AU690" s="264" t="s">
        <v>85</v>
      </c>
      <c r="AV690" s="15" t="s">
        <v>130</v>
      </c>
      <c r="AW690" s="15" t="s">
        <v>32</v>
      </c>
      <c r="AX690" s="15" t="s">
        <v>83</v>
      </c>
      <c r="AY690" s="264" t="s">
        <v>123</v>
      </c>
    </row>
    <row r="691" s="2" customFormat="1" ht="16.5" customHeight="1">
      <c r="A691" s="39"/>
      <c r="B691" s="40"/>
      <c r="C691" s="276" t="s">
        <v>752</v>
      </c>
      <c r="D691" s="276" t="s">
        <v>288</v>
      </c>
      <c r="E691" s="277" t="s">
        <v>753</v>
      </c>
      <c r="F691" s="278" t="s">
        <v>754</v>
      </c>
      <c r="G691" s="279" t="s">
        <v>144</v>
      </c>
      <c r="H691" s="280">
        <v>7.5</v>
      </c>
      <c r="I691" s="281"/>
      <c r="J691" s="282">
        <f>ROUND(I691*H691,2)</f>
        <v>0</v>
      </c>
      <c r="K691" s="278" t="s">
        <v>129</v>
      </c>
      <c r="L691" s="283"/>
      <c r="M691" s="284" t="s">
        <v>1</v>
      </c>
      <c r="N691" s="285" t="s">
        <v>40</v>
      </c>
      <c r="O691" s="92"/>
      <c r="P691" s="224">
        <f>O691*H691</f>
        <v>0</v>
      </c>
      <c r="Q691" s="224">
        <v>0</v>
      </c>
      <c r="R691" s="224">
        <f>Q691*H691</f>
        <v>0</v>
      </c>
      <c r="S691" s="224">
        <v>0</v>
      </c>
      <c r="T691" s="225">
        <f>S691*H691</f>
        <v>0</v>
      </c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R691" s="226" t="s">
        <v>151</v>
      </c>
      <c r="AT691" s="226" t="s">
        <v>288</v>
      </c>
      <c r="AU691" s="226" t="s">
        <v>85</v>
      </c>
      <c r="AY691" s="18" t="s">
        <v>123</v>
      </c>
      <c r="BE691" s="227">
        <f>IF(N691="základní",J691,0)</f>
        <v>0</v>
      </c>
      <c r="BF691" s="227">
        <f>IF(N691="snížená",J691,0)</f>
        <v>0</v>
      </c>
      <c r="BG691" s="227">
        <f>IF(N691="zákl. přenesená",J691,0)</f>
        <v>0</v>
      </c>
      <c r="BH691" s="227">
        <f>IF(N691="sníž. přenesená",J691,0)</f>
        <v>0</v>
      </c>
      <c r="BI691" s="227">
        <f>IF(N691="nulová",J691,0)</f>
        <v>0</v>
      </c>
      <c r="BJ691" s="18" t="s">
        <v>83</v>
      </c>
      <c r="BK691" s="227">
        <f>ROUND(I691*H691,2)</f>
        <v>0</v>
      </c>
      <c r="BL691" s="18" t="s">
        <v>130</v>
      </c>
      <c r="BM691" s="226" t="s">
        <v>755</v>
      </c>
    </row>
    <row r="692" s="2" customFormat="1">
      <c r="A692" s="39"/>
      <c r="B692" s="40"/>
      <c r="C692" s="41"/>
      <c r="D692" s="228" t="s">
        <v>131</v>
      </c>
      <c r="E692" s="41"/>
      <c r="F692" s="229" t="s">
        <v>754</v>
      </c>
      <c r="G692" s="41"/>
      <c r="H692" s="41"/>
      <c r="I692" s="230"/>
      <c r="J692" s="41"/>
      <c r="K692" s="41"/>
      <c r="L692" s="45"/>
      <c r="M692" s="231"/>
      <c r="N692" s="232"/>
      <c r="O692" s="92"/>
      <c r="P692" s="92"/>
      <c r="Q692" s="92"/>
      <c r="R692" s="92"/>
      <c r="S692" s="92"/>
      <c r="T692" s="93"/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T692" s="18" t="s">
        <v>131</v>
      </c>
      <c r="AU692" s="18" t="s">
        <v>85</v>
      </c>
    </row>
    <row r="693" s="13" customFormat="1">
      <c r="A693" s="13"/>
      <c r="B693" s="233"/>
      <c r="C693" s="234"/>
      <c r="D693" s="228" t="s">
        <v>133</v>
      </c>
      <c r="E693" s="235" t="s">
        <v>1</v>
      </c>
      <c r="F693" s="236" t="s">
        <v>756</v>
      </c>
      <c r="G693" s="234"/>
      <c r="H693" s="235" t="s">
        <v>1</v>
      </c>
      <c r="I693" s="237"/>
      <c r="J693" s="234"/>
      <c r="K693" s="234"/>
      <c r="L693" s="238"/>
      <c r="M693" s="239"/>
      <c r="N693" s="240"/>
      <c r="O693" s="240"/>
      <c r="P693" s="240"/>
      <c r="Q693" s="240"/>
      <c r="R693" s="240"/>
      <c r="S693" s="240"/>
      <c r="T693" s="241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42" t="s">
        <v>133</v>
      </c>
      <c r="AU693" s="242" t="s">
        <v>85</v>
      </c>
      <c r="AV693" s="13" t="s">
        <v>83</v>
      </c>
      <c r="AW693" s="13" t="s">
        <v>32</v>
      </c>
      <c r="AX693" s="13" t="s">
        <v>75</v>
      </c>
      <c r="AY693" s="242" t="s">
        <v>123</v>
      </c>
    </row>
    <row r="694" s="13" customFormat="1">
      <c r="A694" s="13"/>
      <c r="B694" s="233"/>
      <c r="C694" s="234"/>
      <c r="D694" s="228" t="s">
        <v>133</v>
      </c>
      <c r="E694" s="235" t="s">
        <v>1</v>
      </c>
      <c r="F694" s="236" t="s">
        <v>757</v>
      </c>
      <c r="G694" s="234"/>
      <c r="H694" s="235" t="s">
        <v>1</v>
      </c>
      <c r="I694" s="237"/>
      <c r="J694" s="234"/>
      <c r="K694" s="234"/>
      <c r="L694" s="238"/>
      <c r="M694" s="239"/>
      <c r="N694" s="240"/>
      <c r="O694" s="240"/>
      <c r="P694" s="240"/>
      <c r="Q694" s="240"/>
      <c r="R694" s="240"/>
      <c r="S694" s="240"/>
      <c r="T694" s="241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2" t="s">
        <v>133</v>
      </c>
      <c r="AU694" s="242" t="s">
        <v>85</v>
      </c>
      <c r="AV694" s="13" t="s">
        <v>83</v>
      </c>
      <c r="AW694" s="13" t="s">
        <v>32</v>
      </c>
      <c r="AX694" s="13" t="s">
        <v>75</v>
      </c>
      <c r="AY694" s="242" t="s">
        <v>123</v>
      </c>
    </row>
    <row r="695" s="14" customFormat="1">
      <c r="A695" s="14"/>
      <c r="B695" s="243"/>
      <c r="C695" s="244"/>
      <c r="D695" s="228" t="s">
        <v>133</v>
      </c>
      <c r="E695" s="245" t="s">
        <v>1</v>
      </c>
      <c r="F695" s="246" t="s">
        <v>758</v>
      </c>
      <c r="G695" s="244"/>
      <c r="H695" s="247">
        <v>7.5</v>
      </c>
      <c r="I695" s="248"/>
      <c r="J695" s="244"/>
      <c r="K695" s="244"/>
      <c r="L695" s="249"/>
      <c r="M695" s="250"/>
      <c r="N695" s="251"/>
      <c r="O695" s="251"/>
      <c r="P695" s="251"/>
      <c r="Q695" s="251"/>
      <c r="R695" s="251"/>
      <c r="S695" s="251"/>
      <c r="T695" s="252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53" t="s">
        <v>133</v>
      </c>
      <c r="AU695" s="253" t="s">
        <v>85</v>
      </c>
      <c r="AV695" s="14" t="s">
        <v>85</v>
      </c>
      <c r="AW695" s="14" t="s">
        <v>32</v>
      </c>
      <c r="AX695" s="14" t="s">
        <v>75</v>
      </c>
      <c r="AY695" s="253" t="s">
        <v>123</v>
      </c>
    </row>
    <row r="696" s="15" customFormat="1">
      <c r="A696" s="15"/>
      <c r="B696" s="254"/>
      <c r="C696" s="255"/>
      <c r="D696" s="228" t="s">
        <v>133</v>
      </c>
      <c r="E696" s="256" t="s">
        <v>1</v>
      </c>
      <c r="F696" s="257" t="s">
        <v>136</v>
      </c>
      <c r="G696" s="255"/>
      <c r="H696" s="258">
        <v>7.5</v>
      </c>
      <c r="I696" s="259"/>
      <c r="J696" s="255"/>
      <c r="K696" s="255"/>
      <c r="L696" s="260"/>
      <c r="M696" s="261"/>
      <c r="N696" s="262"/>
      <c r="O696" s="262"/>
      <c r="P696" s="262"/>
      <c r="Q696" s="262"/>
      <c r="R696" s="262"/>
      <c r="S696" s="262"/>
      <c r="T696" s="263"/>
      <c r="U696" s="15"/>
      <c r="V696" s="15"/>
      <c r="W696" s="15"/>
      <c r="X696" s="15"/>
      <c r="Y696" s="15"/>
      <c r="Z696" s="15"/>
      <c r="AA696" s="15"/>
      <c r="AB696" s="15"/>
      <c r="AC696" s="15"/>
      <c r="AD696" s="15"/>
      <c r="AE696" s="15"/>
      <c r="AT696" s="264" t="s">
        <v>133</v>
      </c>
      <c r="AU696" s="264" t="s">
        <v>85</v>
      </c>
      <c r="AV696" s="15" t="s">
        <v>130</v>
      </c>
      <c r="AW696" s="15" t="s">
        <v>32</v>
      </c>
      <c r="AX696" s="15" t="s">
        <v>83</v>
      </c>
      <c r="AY696" s="264" t="s">
        <v>123</v>
      </c>
    </row>
    <row r="697" s="2" customFormat="1" ht="16.5" customHeight="1">
      <c r="A697" s="39"/>
      <c r="B697" s="40"/>
      <c r="C697" s="215" t="s">
        <v>487</v>
      </c>
      <c r="D697" s="215" t="s">
        <v>125</v>
      </c>
      <c r="E697" s="216" t="s">
        <v>759</v>
      </c>
      <c r="F697" s="217" t="s">
        <v>760</v>
      </c>
      <c r="G697" s="218" t="s">
        <v>144</v>
      </c>
      <c r="H697" s="219">
        <v>10</v>
      </c>
      <c r="I697" s="220"/>
      <c r="J697" s="221">
        <f>ROUND(I697*H697,2)</f>
        <v>0</v>
      </c>
      <c r="K697" s="217" t="s">
        <v>129</v>
      </c>
      <c r="L697" s="45"/>
      <c r="M697" s="222" t="s">
        <v>1</v>
      </c>
      <c r="N697" s="223" t="s">
        <v>40</v>
      </c>
      <c r="O697" s="92"/>
      <c r="P697" s="224">
        <f>O697*H697</f>
        <v>0</v>
      </c>
      <c r="Q697" s="224">
        <v>0</v>
      </c>
      <c r="R697" s="224">
        <f>Q697*H697</f>
        <v>0</v>
      </c>
      <c r="S697" s="224">
        <v>0</v>
      </c>
      <c r="T697" s="225">
        <f>S697*H697</f>
        <v>0</v>
      </c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R697" s="226" t="s">
        <v>130</v>
      </c>
      <c r="AT697" s="226" t="s">
        <v>125</v>
      </c>
      <c r="AU697" s="226" t="s">
        <v>85</v>
      </c>
      <c r="AY697" s="18" t="s">
        <v>123</v>
      </c>
      <c r="BE697" s="227">
        <f>IF(N697="základní",J697,0)</f>
        <v>0</v>
      </c>
      <c r="BF697" s="227">
        <f>IF(N697="snížená",J697,0)</f>
        <v>0</v>
      </c>
      <c r="BG697" s="227">
        <f>IF(N697="zákl. přenesená",J697,0)</f>
        <v>0</v>
      </c>
      <c r="BH697" s="227">
        <f>IF(N697="sníž. přenesená",J697,0)</f>
        <v>0</v>
      </c>
      <c r="BI697" s="227">
        <f>IF(N697="nulová",J697,0)</f>
        <v>0</v>
      </c>
      <c r="BJ697" s="18" t="s">
        <v>83</v>
      </c>
      <c r="BK697" s="227">
        <f>ROUND(I697*H697,2)</f>
        <v>0</v>
      </c>
      <c r="BL697" s="18" t="s">
        <v>130</v>
      </c>
      <c r="BM697" s="226" t="s">
        <v>761</v>
      </c>
    </row>
    <row r="698" s="2" customFormat="1">
      <c r="A698" s="39"/>
      <c r="B698" s="40"/>
      <c r="C698" s="41"/>
      <c r="D698" s="228" t="s">
        <v>131</v>
      </c>
      <c r="E698" s="41"/>
      <c r="F698" s="229" t="s">
        <v>762</v>
      </c>
      <c r="G698" s="41"/>
      <c r="H698" s="41"/>
      <c r="I698" s="230"/>
      <c r="J698" s="41"/>
      <c r="K698" s="41"/>
      <c r="L698" s="45"/>
      <c r="M698" s="231"/>
      <c r="N698" s="232"/>
      <c r="O698" s="92"/>
      <c r="P698" s="92"/>
      <c r="Q698" s="92"/>
      <c r="R698" s="92"/>
      <c r="S698" s="92"/>
      <c r="T698" s="93"/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T698" s="18" t="s">
        <v>131</v>
      </c>
      <c r="AU698" s="18" t="s">
        <v>85</v>
      </c>
    </row>
    <row r="699" s="13" customFormat="1">
      <c r="A699" s="13"/>
      <c r="B699" s="233"/>
      <c r="C699" s="234"/>
      <c r="D699" s="228" t="s">
        <v>133</v>
      </c>
      <c r="E699" s="235" t="s">
        <v>1</v>
      </c>
      <c r="F699" s="236" t="s">
        <v>763</v>
      </c>
      <c r="G699" s="234"/>
      <c r="H699" s="235" t="s">
        <v>1</v>
      </c>
      <c r="I699" s="237"/>
      <c r="J699" s="234"/>
      <c r="K699" s="234"/>
      <c r="L699" s="238"/>
      <c r="M699" s="239"/>
      <c r="N699" s="240"/>
      <c r="O699" s="240"/>
      <c r="P699" s="240"/>
      <c r="Q699" s="240"/>
      <c r="R699" s="240"/>
      <c r="S699" s="240"/>
      <c r="T699" s="241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2" t="s">
        <v>133</v>
      </c>
      <c r="AU699" s="242" t="s">
        <v>85</v>
      </c>
      <c r="AV699" s="13" t="s">
        <v>83</v>
      </c>
      <c r="AW699" s="13" t="s">
        <v>32</v>
      </c>
      <c r="AX699" s="13" t="s">
        <v>75</v>
      </c>
      <c r="AY699" s="242" t="s">
        <v>123</v>
      </c>
    </row>
    <row r="700" s="13" customFormat="1">
      <c r="A700" s="13"/>
      <c r="B700" s="233"/>
      <c r="C700" s="234"/>
      <c r="D700" s="228" t="s">
        <v>133</v>
      </c>
      <c r="E700" s="235" t="s">
        <v>1</v>
      </c>
      <c r="F700" s="236" t="s">
        <v>764</v>
      </c>
      <c r="G700" s="234"/>
      <c r="H700" s="235" t="s">
        <v>1</v>
      </c>
      <c r="I700" s="237"/>
      <c r="J700" s="234"/>
      <c r="K700" s="234"/>
      <c r="L700" s="238"/>
      <c r="M700" s="239"/>
      <c r="N700" s="240"/>
      <c r="O700" s="240"/>
      <c r="P700" s="240"/>
      <c r="Q700" s="240"/>
      <c r="R700" s="240"/>
      <c r="S700" s="240"/>
      <c r="T700" s="241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42" t="s">
        <v>133</v>
      </c>
      <c r="AU700" s="242" t="s">
        <v>85</v>
      </c>
      <c r="AV700" s="13" t="s">
        <v>83</v>
      </c>
      <c r="AW700" s="13" t="s">
        <v>32</v>
      </c>
      <c r="AX700" s="13" t="s">
        <v>75</v>
      </c>
      <c r="AY700" s="242" t="s">
        <v>123</v>
      </c>
    </row>
    <row r="701" s="14" customFormat="1">
      <c r="A701" s="14"/>
      <c r="B701" s="243"/>
      <c r="C701" s="244"/>
      <c r="D701" s="228" t="s">
        <v>133</v>
      </c>
      <c r="E701" s="245" t="s">
        <v>1</v>
      </c>
      <c r="F701" s="246" t="s">
        <v>158</v>
      </c>
      <c r="G701" s="244"/>
      <c r="H701" s="247">
        <v>10</v>
      </c>
      <c r="I701" s="248"/>
      <c r="J701" s="244"/>
      <c r="K701" s="244"/>
      <c r="L701" s="249"/>
      <c r="M701" s="250"/>
      <c r="N701" s="251"/>
      <c r="O701" s="251"/>
      <c r="P701" s="251"/>
      <c r="Q701" s="251"/>
      <c r="R701" s="251"/>
      <c r="S701" s="251"/>
      <c r="T701" s="252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53" t="s">
        <v>133</v>
      </c>
      <c r="AU701" s="253" t="s">
        <v>85</v>
      </c>
      <c r="AV701" s="14" t="s">
        <v>85</v>
      </c>
      <c r="AW701" s="14" t="s">
        <v>32</v>
      </c>
      <c r="AX701" s="14" t="s">
        <v>75</v>
      </c>
      <c r="AY701" s="253" t="s">
        <v>123</v>
      </c>
    </row>
    <row r="702" s="15" customFormat="1">
      <c r="A702" s="15"/>
      <c r="B702" s="254"/>
      <c r="C702" s="255"/>
      <c r="D702" s="228" t="s">
        <v>133</v>
      </c>
      <c r="E702" s="256" t="s">
        <v>1</v>
      </c>
      <c r="F702" s="257" t="s">
        <v>136</v>
      </c>
      <c r="G702" s="255"/>
      <c r="H702" s="258">
        <v>10</v>
      </c>
      <c r="I702" s="259"/>
      <c r="J702" s="255"/>
      <c r="K702" s="255"/>
      <c r="L702" s="260"/>
      <c r="M702" s="261"/>
      <c r="N702" s="262"/>
      <c r="O702" s="262"/>
      <c r="P702" s="262"/>
      <c r="Q702" s="262"/>
      <c r="R702" s="262"/>
      <c r="S702" s="262"/>
      <c r="T702" s="263"/>
      <c r="U702" s="15"/>
      <c r="V702" s="15"/>
      <c r="W702" s="15"/>
      <c r="X702" s="15"/>
      <c r="Y702" s="15"/>
      <c r="Z702" s="15"/>
      <c r="AA702" s="15"/>
      <c r="AB702" s="15"/>
      <c r="AC702" s="15"/>
      <c r="AD702" s="15"/>
      <c r="AE702" s="15"/>
      <c r="AT702" s="264" t="s">
        <v>133</v>
      </c>
      <c r="AU702" s="264" t="s">
        <v>85</v>
      </c>
      <c r="AV702" s="15" t="s">
        <v>130</v>
      </c>
      <c r="AW702" s="15" t="s">
        <v>32</v>
      </c>
      <c r="AX702" s="15" t="s">
        <v>83</v>
      </c>
      <c r="AY702" s="264" t="s">
        <v>123</v>
      </c>
    </row>
    <row r="703" s="2" customFormat="1" ht="16.5" customHeight="1">
      <c r="A703" s="39"/>
      <c r="B703" s="40"/>
      <c r="C703" s="215" t="s">
        <v>765</v>
      </c>
      <c r="D703" s="215" t="s">
        <v>125</v>
      </c>
      <c r="E703" s="216" t="s">
        <v>766</v>
      </c>
      <c r="F703" s="217" t="s">
        <v>767</v>
      </c>
      <c r="G703" s="218" t="s">
        <v>157</v>
      </c>
      <c r="H703" s="219">
        <v>10.949</v>
      </c>
      <c r="I703" s="220"/>
      <c r="J703" s="221">
        <f>ROUND(I703*H703,2)</f>
        <v>0</v>
      </c>
      <c r="K703" s="217" t="s">
        <v>129</v>
      </c>
      <c r="L703" s="45"/>
      <c r="M703" s="222" t="s">
        <v>1</v>
      </c>
      <c r="N703" s="223" t="s">
        <v>40</v>
      </c>
      <c r="O703" s="92"/>
      <c r="P703" s="224">
        <f>O703*H703</f>
        <v>0</v>
      </c>
      <c r="Q703" s="224">
        <v>0</v>
      </c>
      <c r="R703" s="224">
        <f>Q703*H703</f>
        <v>0</v>
      </c>
      <c r="S703" s="224">
        <v>0</v>
      </c>
      <c r="T703" s="225">
        <f>S703*H703</f>
        <v>0</v>
      </c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R703" s="226" t="s">
        <v>130</v>
      </c>
      <c r="AT703" s="226" t="s">
        <v>125</v>
      </c>
      <c r="AU703" s="226" t="s">
        <v>85</v>
      </c>
      <c r="AY703" s="18" t="s">
        <v>123</v>
      </c>
      <c r="BE703" s="227">
        <f>IF(N703="základní",J703,0)</f>
        <v>0</v>
      </c>
      <c r="BF703" s="227">
        <f>IF(N703="snížená",J703,0)</f>
        <v>0</v>
      </c>
      <c r="BG703" s="227">
        <f>IF(N703="zákl. přenesená",J703,0)</f>
        <v>0</v>
      </c>
      <c r="BH703" s="227">
        <f>IF(N703="sníž. přenesená",J703,0)</f>
        <v>0</v>
      </c>
      <c r="BI703" s="227">
        <f>IF(N703="nulová",J703,0)</f>
        <v>0</v>
      </c>
      <c r="BJ703" s="18" t="s">
        <v>83</v>
      </c>
      <c r="BK703" s="227">
        <f>ROUND(I703*H703,2)</f>
        <v>0</v>
      </c>
      <c r="BL703" s="18" t="s">
        <v>130</v>
      </c>
      <c r="BM703" s="226" t="s">
        <v>768</v>
      </c>
    </row>
    <row r="704" s="2" customFormat="1">
      <c r="A704" s="39"/>
      <c r="B704" s="40"/>
      <c r="C704" s="41"/>
      <c r="D704" s="228" t="s">
        <v>131</v>
      </c>
      <c r="E704" s="41"/>
      <c r="F704" s="229" t="s">
        <v>769</v>
      </c>
      <c r="G704" s="41"/>
      <c r="H704" s="41"/>
      <c r="I704" s="230"/>
      <c r="J704" s="41"/>
      <c r="K704" s="41"/>
      <c r="L704" s="45"/>
      <c r="M704" s="231"/>
      <c r="N704" s="232"/>
      <c r="O704" s="92"/>
      <c r="P704" s="92"/>
      <c r="Q704" s="92"/>
      <c r="R704" s="92"/>
      <c r="S704" s="92"/>
      <c r="T704" s="93"/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T704" s="18" t="s">
        <v>131</v>
      </c>
      <c r="AU704" s="18" t="s">
        <v>85</v>
      </c>
    </row>
    <row r="705" s="13" customFormat="1">
      <c r="A705" s="13"/>
      <c r="B705" s="233"/>
      <c r="C705" s="234"/>
      <c r="D705" s="228" t="s">
        <v>133</v>
      </c>
      <c r="E705" s="235" t="s">
        <v>1</v>
      </c>
      <c r="F705" s="236" t="s">
        <v>360</v>
      </c>
      <c r="G705" s="234"/>
      <c r="H705" s="235" t="s">
        <v>1</v>
      </c>
      <c r="I705" s="237"/>
      <c r="J705" s="234"/>
      <c r="K705" s="234"/>
      <c r="L705" s="238"/>
      <c r="M705" s="239"/>
      <c r="N705" s="240"/>
      <c r="O705" s="240"/>
      <c r="P705" s="240"/>
      <c r="Q705" s="240"/>
      <c r="R705" s="240"/>
      <c r="S705" s="240"/>
      <c r="T705" s="241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42" t="s">
        <v>133</v>
      </c>
      <c r="AU705" s="242" t="s">
        <v>85</v>
      </c>
      <c r="AV705" s="13" t="s">
        <v>83</v>
      </c>
      <c r="AW705" s="13" t="s">
        <v>32</v>
      </c>
      <c r="AX705" s="13" t="s">
        <v>75</v>
      </c>
      <c r="AY705" s="242" t="s">
        <v>123</v>
      </c>
    </row>
    <row r="706" s="13" customFormat="1">
      <c r="A706" s="13"/>
      <c r="B706" s="233"/>
      <c r="C706" s="234"/>
      <c r="D706" s="228" t="s">
        <v>133</v>
      </c>
      <c r="E706" s="235" t="s">
        <v>1</v>
      </c>
      <c r="F706" s="236" t="s">
        <v>770</v>
      </c>
      <c r="G706" s="234"/>
      <c r="H706" s="235" t="s">
        <v>1</v>
      </c>
      <c r="I706" s="237"/>
      <c r="J706" s="234"/>
      <c r="K706" s="234"/>
      <c r="L706" s="238"/>
      <c r="M706" s="239"/>
      <c r="N706" s="240"/>
      <c r="O706" s="240"/>
      <c r="P706" s="240"/>
      <c r="Q706" s="240"/>
      <c r="R706" s="240"/>
      <c r="S706" s="240"/>
      <c r="T706" s="241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42" t="s">
        <v>133</v>
      </c>
      <c r="AU706" s="242" t="s">
        <v>85</v>
      </c>
      <c r="AV706" s="13" t="s">
        <v>83</v>
      </c>
      <c r="AW706" s="13" t="s">
        <v>32</v>
      </c>
      <c r="AX706" s="13" t="s">
        <v>75</v>
      </c>
      <c r="AY706" s="242" t="s">
        <v>123</v>
      </c>
    </row>
    <row r="707" s="14" customFormat="1">
      <c r="A707" s="14"/>
      <c r="B707" s="243"/>
      <c r="C707" s="244"/>
      <c r="D707" s="228" t="s">
        <v>133</v>
      </c>
      <c r="E707" s="245" t="s">
        <v>1</v>
      </c>
      <c r="F707" s="246" t="s">
        <v>771</v>
      </c>
      <c r="G707" s="244"/>
      <c r="H707" s="247">
        <v>3.2759999999999998</v>
      </c>
      <c r="I707" s="248"/>
      <c r="J707" s="244"/>
      <c r="K707" s="244"/>
      <c r="L707" s="249"/>
      <c r="M707" s="250"/>
      <c r="N707" s="251"/>
      <c r="O707" s="251"/>
      <c r="P707" s="251"/>
      <c r="Q707" s="251"/>
      <c r="R707" s="251"/>
      <c r="S707" s="251"/>
      <c r="T707" s="252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53" t="s">
        <v>133</v>
      </c>
      <c r="AU707" s="253" t="s">
        <v>85</v>
      </c>
      <c r="AV707" s="14" t="s">
        <v>85</v>
      </c>
      <c r="AW707" s="14" t="s">
        <v>32</v>
      </c>
      <c r="AX707" s="14" t="s">
        <v>75</v>
      </c>
      <c r="AY707" s="253" t="s">
        <v>123</v>
      </c>
    </row>
    <row r="708" s="14" customFormat="1">
      <c r="A708" s="14"/>
      <c r="B708" s="243"/>
      <c r="C708" s="244"/>
      <c r="D708" s="228" t="s">
        <v>133</v>
      </c>
      <c r="E708" s="245" t="s">
        <v>1</v>
      </c>
      <c r="F708" s="246" t="s">
        <v>772</v>
      </c>
      <c r="G708" s="244"/>
      <c r="H708" s="247">
        <v>7.673</v>
      </c>
      <c r="I708" s="248"/>
      <c r="J708" s="244"/>
      <c r="K708" s="244"/>
      <c r="L708" s="249"/>
      <c r="M708" s="250"/>
      <c r="N708" s="251"/>
      <c r="O708" s="251"/>
      <c r="P708" s="251"/>
      <c r="Q708" s="251"/>
      <c r="R708" s="251"/>
      <c r="S708" s="251"/>
      <c r="T708" s="252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3" t="s">
        <v>133</v>
      </c>
      <c r="AU708" s="253" t="s">
        <v>85</v>
      </c>
      <c r="AV708" s="14" t="s">
        <v>85</v>
      </c>
      <c r="AW708" s="14" t="s">
        <v>32</v>
      </c>
      <c r="AX708" s="14" t="s">
        <v>75</v>
      </c>
      <c r="AY708" s="253" t="s">
        <v>123</v>
      </c>
    </row>
    <row r="709" s="15" customFormat="1">
      <c r="A709" s="15"/>
      <c r="B709" s="254"/>
      <c r="C709" s="255"/>
      <c r="D709" s="228" t="s">
        <v>133</v>
      </c>
      <c r="E709" s="256" t="s">
        <v>1</v>
      </c>
      <c r="F709" s="257" t="s">
        <v>136</v>
      </c>
      <c r="G709" s="255"/>
      <c r="H709" s="258">
        <v>10.949</v>
      </c>
      <c r="I709" s="259"/>
      <c r="J709" s="255"/>
      <c r="K709" s="255"/>
      <c r="L709" s="260"/>
      <c r="M709" s="261"/>
      <c r="N709" s="262"/>
      <c r="O709" s="262"/>
      <c r="P709" s="262"/>
      <c r="Q709" s="262"/>
      <c r="R709" s="262"/>
      <c r="S709" s="262"/>
      <c r="T709" s="263"/>
      <c r="U709" s="15"/>
      <c r="V709" s="15"/>
      <c r="W709" s="15"/>
      <c r="X709" s="15"/>
      <c r="Y709" s="15"/>
      <c r="Z709" s="15"/>
      <c r="AA709" s="15"/>
      <c r="AB709" s="15"/>
      <c r="AC709" s="15"/>
      <c r="AD709" s="15"/>
      <c r="AE709" s="15"/>
      <c r="AT709" s="264" t="s">
        <v>133</v>
      </c>
      <c r="AU709" s="264" t="s">
        <v>85</v>
      </c>
      <c r="AV709" s="15" t="s">
        <v>130</v>
      </c>
      <c r="AW709" s="15" t="s">
        <v>32</v>
      </c>
      <c r="AX709" s="15" t="s">
        <v>83</v>
      </c>
      <c r="AY709" s="264" t="s">
        <v>123</v>
      </c>
    </row>
    <row r="710" s="2" customFormat="1" ht="16.5" customHeight="1">
      <c r="A710" s="39"/>
      <c r="B710" s="40"/>
      <c r="C710" s="215" t="s">
        <v>491</v>
      </c>
      <c r="D710" s="215" t="s">
        <v>125</v>
      </c>
      <c r="E710" s="216" t="s">
        <v>773</v>
      </c>
      <c r="F710" s="217" t="s">
        <v>774</v>
      </c>
      <c r="G710" s="218" t="s">
        <v>164</v>
      </c>
      <c r="H710" s="219">
        <v>0.5</v>
      </c>
      <c r="I710" s="220"/>
      <c r="J710" s="221">
        <f>ROUND(I710*H710,2)</f>
        <v>0</v>
      </c>
      <c r="K710" s="217" t="s">
        <v>129</v>
      </c>
      <c r="L710" s="45"/>
      <c r="M710" s="222" t="s">
        <v>1</v>
      </c>
      <c r="N710" s="223" t="s">
        <v>40</v>
      </c>
      <c r="O710" s="92"/>
      <c r="P710" s="224">
        <f>O710*H710</f>
        <v>0</v>
      </c>
      <c r="Q710" s="224">
        <v>0</v>
      </c>
      <c r="R710" s="224">
        <f>Q710*H710</f>
        <v>0</v>
      </c>
      <c r="S710" s="224">
        <v>0</v>
      </c>
      <c r="T710" s="225">
        <f>S710*H710</f>
        <v>0</v>
      </c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R710" s="226" t="s">
        <v>130</v>
      </c>
      <c r="AT710" s="226" t="s">
        <v>125</v>
      </c>
      <c r="AU710" s="226" t="s">
        <v>85</v>
      </c>
      <c r="AY710" s="18" t="s">
        <v>123</v>
      </c>
      <c r="BE710" s="227">
        <f>IF(N710="základní",J710,0)</f>
        <v>0</v>
      </c>
      <c r="BF710" s="227">
        <f>IF(N710="snížená",J710,0)</f>
        <v>0</v>
      </c>
      <c r="BG710" s="227">
        <f>IF(N710="zákl. přenesená",J710,0)</f>
        <v>0</v>
      </c>
      <c r="BH710" s="227">
        <f>IF(N710="sníž. přenesená",J710,0)</f>
        <v>0</v>
      </c>
      <c r="BI710" s="227">
        <f>IF(N710="nulová",J710,0)</f>
        <v>0</v>
      </c>
      <c r="BJ710" s="18" t="s">
        <v>83</v>
      </c>
      <c r="BK710" s="227">
        <f>ROUND(I710*H710,2)</f>
        <v>0</v>
      </c>
      <c r="BL710" s="18" t="s">
        <v>130</v>
      </c>
      <c r="BM710" s="226" t="s">
        <v>775</v>
      </c>
    </row>
    <row r="711" s="2" customFormat="1">
      <c r="A711" s="39"/>
      <c r="B711" s="40"/>
      <c r="C711" s="41"/>
      <c r="D711" s="228" t="s">
        <v>131</v>
      </c>
      <c r="E711" s="41"/>
      <c r="F711" s="229" t="s">
        <v>776</v>
      </c>
      <c r="G711" s="41"/>
      <c r="H711" s="41"/>
      <c r="I711" s="230"/>
      <c r="J711" s="41"/>
      <c r="K711" s="41"/>
      <c r="L711" s="45"/>
      <c r="M711" s="231"/>
      <c r="N711" s="232"/>
      <c r="O711" s="92"/>
      <c r="P711" s="92"/>
      <c r="Q711" s="92"/>
      <c r="R711" s="92"/>
      <c r="S711" s="92"/>
      <c r="T711" s="93"/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T711" s="18" t="s">
        <v>131</v>
      </c>
      <c r="AU711" s="18" t="s">
        <v>85</v>
      </c>
    </row>
    <row r="712" s="13" customFormat="1">
      <c r="A712" s="13"/>
      <c r="B712" s="233"/>
      <c r="C712" s="234"/>
      <c r="D712" s="228" t="s">
        <v>133</v>
      </c>
      <c r="E712" s="235" t="s">
        <v>1</v>
      </c>
      <c r="F712" s="236" t="s">
        <v>777</v>
      </c>
      <c r="G712" s="234"/>
      <c r="H712" s="235" t="s">
        <v>1</v>
      </c>
      <c r="I712" s="237"/>
      <c r="J712" s="234"/>
      <c r="K712" s="234"/>
      <c r="L712" s="238"/>
      <c r="M712" s="239"/>
      <c r="N712" s="240"/>
      <c r="O712" s="240"/>
      <c r="P712" s="240"/>
      <c r="Q712" s="240"/>
      <c r="R712" s="240"/>
      <c r="S712" s="240"/>
      <c r="T712" s="241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42" t="s">
        <v>133</v>
      </c>
      <c r="AU712" s="242" t="s">
        <v>85</v>
      </c>
      <c r="AV712" s="13" t="s">
        <v>83</v>
      </c>
      <c r="AW712" s="13" t="s">
        <v>32</v>
      </c>
      <c r="AX712" s="13" t="s">
        <v>75</v>
      </c>
      <c r="AY712" s="242" t="s">
        <v>123</v>
      </c>
    </row>
    <row r="713" s="14" customFormat="1">
      <c r="A713" s="14"/>
      <c r="B713" s="243"/>
      <c r="C713" s="244"/>
      <c r="D713" s="228" t="s">
        <v>133</v>
      </c>
      <c r="E713" s="245" t="s">
        <v>1</v>
      </c>
      <c r="F713" s="246" t="s">
        <v>778</v>
      </c>
      <c r="G713" s="244"/>
      <c r="H713" s="247">
        <v>0.5</v>
      </c>
      <c r="I713" s="248"/>
      <c r="J713" s="244"/>
      <c r="K713" s="244"/>
      <c r="L713" s="249"/>
      <c r="M713" s="250"/>
      <c r="N713" s="251"/>
      <c r="O713" s="251"/>
      <c r="P713" s="251"/>
      <c r="Q713" s="251"/>
      <c r="R713" s="251"/>
      <c r="S713" s="251"/>
      <c r="T713" s="252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3" t="s">
        <v>133</v>
      </c>
      <c r="AU713" s="253" t="s">
        <v>85</v>
      </c>
      <c r="AV713" s="14" t="s">
        <v>85</v>
      </c>
      <c r="AW713" s="14" t="s">
        <v>32</v>
      </c>
      <c r="AX713" s="14" t="s">
        <v>75</v>
      </c>
      <c r="AY713" s="253" t="s">
        <v>123</v>
      </c>
    </row>
    <row r="714" s="15" customFormat="1">
      <c r="A714" s="15"/>
      <c r="B714" s="254"/>
      <c r="C714" s="255"/>
      <c r="D714" s="228" t="s">
        <v>133</v>
      </c>
      <c r="E714" s="256" t="s">
        <v>1</v>
      </c>
      <c r="F714" s="257" t="s">
        <v>136</v>
      </c>
      <c r="G714" s="255"/>
      <c r="H714" s="258">
        <v>0.5</v>
      </c>
      <c r="I714" s="259"/>
      <c r="J714" s="255"/>
      <c r="K714" s="255"/>
      <c r="L714" s="260"/>
      <c r="M714" s="261"/>
      <c r="N714" s="262"/>
      <c r="O714" s="262"/>
      <c r="P714" s="262"/>
      <c r="Q714" s="262"/>
      <c r="R714" s="262"/>
      <c r="S714" s="262"/>
      <c r="T714" s="263"/>
      <c r="U714" s="15"/>
      <c r="V714" s="15"/>
      <c r="W714" s="15"/>
      <c r="X714" s="15"/>
      <c r="Y714" s="15"/>
      <c r="Z714" s="15"/>
      <c r="AA714" s="15"/>
      <c r="AB714" s="15"/>
      <c r="AC714" s="15"/>
      <c r="AD714" s="15"/>
      <c r="AE714" s="15"/>
      <c r="AT714" s="264" t="s">
        <v>133</v>
      </c>
      <c r="AU714" s="264" t="s">
        <v>85</v>
      </c>
      <c r="AV714" s="15" t="s">
        <v>130</v>
      </c>
      <c r="AW714" s="15" t="s">
        <v>32</v>
      </c>
      <c r="AX714" s="15" t="s">
        <v>83</v>
      </c>
      <c r="AY714" s="264" t="s">
        <v>123</v>
      </c>
    </row>
    <row r="715" s="2" customFormat="1" ht="16.5" customHeight="1">
      <c r="A715" s="39"/>
      <c r="B715" s="40"/>
      <c r="C715" s="215" t="s">
        <v>779</v>
      </c>
      <c r="D715" s="215" t="s">
        <v>125</v>
      </c>
      <c r="E715" s="216" t="s">
        <v>780</v>
      </c>
      <c r="F715" s="217" t="s">
        <v>781</v>
      </c>
      <c r="G715" s="218" t="s">
        <v>164</v>
      </c>
      <c r="H715" s="219">
        <v>3</v>
      </c>
      <c r="I715" s="220"/>
      <c r="J715" s="221">
        <f>ROUND(I715*H715,2)</f>
        <v>0</v>
      </c>
      <c r="K715" s="217" t="s">
        <v>129</v>
      </c>
      <c r="L715" s="45"/>
      <c r="M715" s="222" t="s">
        <v>1</v>
      </c>
      <c r="N715" s="223" t="s">
        <v>40</v>
      </c>
      <c r="O715" s="92"/>
      <c r="P715" s="224">
        <f>O715*H715</f>
        <v>0</v>
      </c>
      <c r="Q715" s="224">
        <v>0</v>
      </c>
      <c r="R715" s="224">
        <f>Q715*H715</f>
        <v>0</v>
      </c>
      <c r="S715" s="224">
        <v>0</v>
      </c>
      <c r="T715" s="225">
        <f>S715*H715</f>
        <v>0</v>
      </c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R715" s="226" t="s">
        <v>130</v>
      </c>
      <c r="AT715" s="226" t="s">
        <v>125</v>
      </c>
      <c r="AU715" s="226" t="s">
        <v>85</v>
      </c>
      <c r="AY715" s="18" t="s">
        <v>123</v>
      </c>
      <c r="BE715" s="227">
        <f>IF(N715="základní",J715,0)</f>
        <v>0</v>
      </c>
      <c r="BF715" s="227">
        <f>IF(N715="snížená",J715,0)</f>
        <v>0</v>
      </c>
      <c r="BG715" s="227">
        <f>IF(N715="zákl. přenesená",J715,0)</f>
        <v>0</v>
      </c>
      <c r="BH715" s="227">
        <f>IF(N715="sníž. přenesená",J715,0)</f>
        <v>0</v>
      </c>
      <c r="BI715" s="227">
        <f>IF(N715="nulová",J715,0)</f>
        <v>0</v>
      </c>
      <c r="BJ715" s="18" t="s">
        <v>83</v>
      </c>
      <c r="BK715" s="227">
        <f>ROUND(I715*H715,2)</f>
        <v>0</v>
      </c>
      <c r="BL715" s="18" t="s">
        <v>130</v>
      </c>
      <c r="BM715" s="226" t="s">
        <v>782</v>
      </c>
    </row>
    <row r="716" s="2" customFormat="1">
      <c r="A716" s="39"/>
      <c r="B716" s="40"/>
      <c r="C716" s="41"/>
      <c r="D716" s="228" t="s">
        <v>131</v>
      </c>
      <c r="E716" s="41"/>
      <c r="F716" s="229" t="s">
        <v>783</v>
      </c>
      <c r="G716" s="41"/>
      <c r="H716" s="41"/>
      <c r="I716" s="230"/>
      <c r="J716" s="41"/>
      <c r="K716" s="41"/>
      <c r="L716" s="45"/>
      <c r="M716" s="231"/>
      <c r="N716" s="232"/>
      <c r="O716" s="92"/>
      <c r="P716" s="92"/>
      <c r="Q716" s="92"/>
      <c r="R716" s="92"/>
      <c r="S716" s="92"/>
      <c r="T716" s="93"/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T716" s="18" t="s">
        <v>131</v>
      </c>
      <c r="AU716" s="18" t="s">
        <v>85</v>
      </c>
    </row>
    <row r="717" s="13" customFormat="1">
      <c r="A717" s="13"/>
      <c r="B717" s="233"/>
      <c r="C717" s="234"/>
      <c r="D717" s="228" t="s">
        <v>133</v>
      </c>
      <c r="E717" s="235" t="s">
        <v>1</v>
      </c>
      <c r="F717" s="236" t="s">
        <v>784</v>
      </c>
      <c r="G717" s="234"/>
      <c r="H717" s="235" t="s">
        <v>1</v>
      </c>
      <c r="I717" s="237"/>
      <c r="J717" s="234"/>
      <c r="K717" s="234"/>
      <c r="L717" s="238"/>
      <c r="M717" s="239"/>
      <c r="N717" s="240"/>
      <c r="O717" s="240"/>
      <c r="P717" s="240"/>
      <c r="Q717" s="240"/>
      <c r="R717" s="240"/>
      <c r="S717" s="240"/>
      <c r="T717" s="241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42" t="s">
        <v>133</v>
      </c>
      <c r="AU717" s="242" t="s">
        <v>85</v>
      </c>
      <c r="AV717" s="13" t="s">
        <v>83</v>
      </c>
      <c r="AW717" s="13" t="s">
        <v>32</v>
      </c>
      <c r="AX717" s="13" t="s">
        <v>75</v>
      </c>
      <c r="AY717" s="242" t="s">
        <v>123</v>
      </c>
    </row>
    <row r="718" s="14" customFormat="1">
      <c r="A718" s="14"/>
      <c r="B718" s="243"/>
      <c r="C718" s="244"/>
      <c r="D718" s="228" t="s">
        <v>133</v>
      </c>
      <c r="E718" s="245" t="s">
        <v>1</v>
      </c>
      <c r="F718" s="246" t="s">
        <v>785</v>
      </c>
      <c r="G718" s="244"/>
      <c r="H718" s="247">
        <v>3</v>
      </c>
      <c r="I718" s="248"/>
      <c r="J718" s="244"/>
      <c r="K718" s="244"/>
      <c r="L718" s="249"/>
      <c r="M718" s="250"/>
      <c r="N718" s="251"/>
      <c r="O718" s="251"/>
      <c r="P718" s="251"/>
      <c r="Q718" s="251"/>
      <c r="R718" s="251"/>
      <c r="S718" s="251"/>
      <c r="T718" s="252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3" t="s">
        <v>133</v>
      </c>
      <c r="AU718" s="253" t="s">
        <v>85</v>
      </c>
      <c r="AV718" s="14" t="s">
        <v>85</v>
      </c>
      <c r="AW718" s="14" t="s">
        <v>32</v>
      </c>
      <c r="AX718" s="14" t="s">
        <v>75</v>
      </c>
      <c r="AY718" s="253" t="s">
        <v>123</v>
      </c>
    </row>
    <row r="719" s="15" customFormat="1">
      <c r="A719" s="15"/>
      <c r="B719" s="254"/>
      <c r="C719" s="255"/>
      <c r="D719" s="228" t="s">
        <v>133</v>
      </c>
      <c r="E719" s="256" t="s">
        <v>1</v>
      </c>
      <c r="F719" s="257" t="s">
        <v>136</v>
      </c>
      <c r="G719" s="255"/>
      <c r="H719" s="258">
        <v>3</v>
      </c>
      <c r="I719" s="259"/>
      <c r="J719" s="255"/>
      <c r="K719" s="255"/>
      <c r="L719" s="260"/>
      <c r="M719" s="261"/>
      <c r="N719" s="262"/>
      <c r="O719" s="262"/>
      <c r="P719" s="262"/>
      <c r="Q719" s="262"/>
      <c r="R719" s="262"/>
      <c r="S719" s="262"/>
      <c r="T719" s="263"/>
      <c r="U719" s="15"/>
      <c r="V719" s="15"/>
      <c r="W719" s="15"/>
      <c r="X719" s="15"/>
      <c r="Y719" s="15"/>
      <c r="Z719" s="15"/>
      <c r="AA719" s="15"/>
      <c r="AB719" s="15"/>
      <c r="AC719" s="15"/>
      <c r="AD719" s="15"/>
      <c r="AE719" s="15"/>
      <c r="AT719" s="264" t="s">
        <v>133</v>
      </c>
      <c r="AU719" s="264" t="s">
        <v>85</v>
      </c>
      <c r="AV719" s="15" t="s">
        <v>130</v>
      </c>
      <c r="AW719" s="15" t="s">
        <v>32</v>
      </c>
      <c r="AX719" s="15" t="s">
        <v>83</v>
      </c>
      <c r="AY719" s="264" t="s">
        <v>123</v>
      </c>
    </row>
    <row r="720" s="2" customFormat="1" ht="16.5" customHeight="1">
      <c r="A720" s="39"/>
      <c r="B720" s="40"/>
      <c r="C720" s="215" t="s">
        <v>495</v>
      </c>
      <c r="D720" s="215" t="s">
        <v>125</v>
      </c>
      <c r="E720" s="216" t="s">
        <v>786</v>
      </c>
      <c r="F720" s="217" t="s">
        <v>787</v>
      </c>
      <c r="G720" s="218" t="s">
        <v>164</v>
      </c>
      <c r="H720" s="219">
        <v>0.40500000000000003</v>
      </c>
      <c r="I720" s="220"/>
      <c r="J720" s="221">
        <f>ROUND(I720*H720,2)</f>
        <v>0</v>
      </c>
      <c r="K720" s="217" t="s">
        <v>129</v>
      </c>
      <c r="L720" s="45"/>
      <c r="M720" s="222" t="s">
        <v>1</v>
      </c>
      <c r="N720" s="223" t="s">
        <v>40</v>
      </c>
      <c r="O720" s="92"/>
      <c r="P720" s="224">
        <f>O720*H720</f>
        <v>0</v>
      </c>
      <c r="Q720" s="224">
        <v>0</v>
      </c>
      <c r="R720" s="224">
        <f>Q720*H720</f>
        <v>0</v>
      </c>
      <c r="S720" s="224">
        <v>0</v>
      </c>
      <c r="T720" s="225">
        <f>S720*H720</f>
        <v>0</v>
      </c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R720" s="226" t="s">
        <v>130</v>
      </c>
      <c r="AT720" s="226" t="s">
        <v>125</v>
      </c>
      <c r="AU720" s="226" t="s">
        <v>85</v>
      </c>
      <c r="AY720" s="18" t="s">
        <v>123</v>
      </c>
      <c r="BE720" s="227">
        <f>IF(N720="základní",J720,0)</f>
        <v>0</v>
      </c>
      <c r="BF720" s="227">
        <f>IF(N720="snížená",J720,0)</f>
        <v>0</v>
      </c>
      <c r="BG720" s="227">
        <f>IF(N720="zákl. přenesená",J720,0)</f>
        <v>0</v>
      </c>
      <c r="BH720" s="227">
        <f>IF(N720="sníž. přenesená",J720,0)</f>
        <v>0</v>
      </c>
      <c r="BI720" s="227">
        <f>IF(N720="nulová",J720,0)</f>
        <v>0</v>
      </c>
      <c r="BJ720" s="18" t="s">
        <v>83</v>
      </c>
      <c r="BK720" s="227">
        <f>ROUND(I720*H720,2)</f>
        <v>0</v>
      </c>
      <c r="BL720" s="18" t="s">
        <v>130</v>
      </c>
      <c r="BM720" s="226" t="s">
        <v>788</v>
      </c>
    </row>
    <row r="721" s="2" customFormat="1">
      <c r="A721" s="39"/>
      <c r="B721" s="40"/>
      <c r="C721" s="41"/>
      <c r="D721" s="228" t="s">
        <v>131</v>
      </c>
      <c r="E721" s="41"/>
      <c r="F721" s="229" t="s">
        <v>789</v>
      </c>
      <c r="G721" s="41"/>
      <c r="H721" s="41"/>
      <c r="I721" s="230"/>
      <c r="J721" s="41"/>
      <c r="K721" s="41"/>
      <c r="L721" s="45"/>
      <c r="M721" s="231"/>
      <c r="N721" s="232"/>
      <c r="O721" s="92"/>
      <c r="P721" s="92"/>
      <c r="Q721" s="92"/>
      <c r="R721" s="92"/>
      <c r="S721" s="92"/>
      <c r="T721" s="93"/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T721" s="18" t="s">
        <v>131</v>
      </c>
      <c r="AU721" s="18" t="s">
        <v>85</v>
      </c>
    </row>
    <row r="722" s="13" customFormat="1">
      <c r="A722" s="13"/>
      <c r="B722" s="233"/>
      <c r="C722" s="234"/>
      <c r="D722" s="228" t="s">
        <v>133</v>
      </c>
      <c r="E722" s="235" t="s">
        <v>1</v>
      </c>
      <c r="F722" s="236" t="s">
        <v>790</v>
      </c>
      <c r="G722" s="234"/>
      <c r="H722" s="235" t="s">
        <v>1</v>
      </c>
      <c r="I722" s="237"/>
      <c r="J722" s="234"/>
      <c r="K722" s="234"/>
      <c r="L722" s="238"/>
      <c r="M722" s="239"/>
      <c r="N722" s="240"/>
      <c r="O722" s="240"/>
      <c r="P722" s="240"/>
      <c r="Q722" s="240"/>
      <c r="R722" s="240"/>
      <c r="S722" s="240"/>
      <c r="T722" s="241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42" t="s">
        <v>133</v>
      </c>
      <c r="AU722" s="242" t="s">
        <v>85</v>
      </c>
      <c r="AV722" s="13" t="s">
        <v>83</v>
      </c>
      <c r="AW722" s="13" t="s">
        <v>32</v>
      </c>
      <c r="AX722" s="13" t="s">
        <v>75</v>
      </c>
      <c r="AY722" s="242" t="s">
        <v>123</v>
      </c>
    </row>
    <row r="723" s="14" customFormat="1">
      <c r="A723" s="14"/>
      <c r="B723" s="243"/>
      <c r="C723" s="244"/>
      <c r="D723" s="228" t="s">
        <v>133</v>
      </c>
      <c r="E723" s="245" t="s">
        <v>1</v>
      </c>
      <c r="F723" s="246" t="s">
        <v>791</v>
      </c>
      <c r="G723" s="244"/>
      <c r="H723" s="247">
        <v>0.40500000000000003</v>
      </c>
      <c r="I723" s="248"/>
      <c r="J723" s="244"/>
      <c r="K723" s="244"/>
      <c r="L723" s="249"/>
      <c r="M723" s="250"/>
      <c r="N723" s="251"/>
      <c r="O723" s="251"/>
      <c r="P723" s="251"/>
      <c r="Q723" s="251"/>
      <c r="R723" s="251"/>
      <c r="S723" s="251"/>
      <c r="T723" s="252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53" t="s">
        <v>133</v>
      </c>
      <c r="AU723" s="253" t="s">
        <v>85</v>
      </c>
      <c r="AV723" s="14" t="s">
        <v>85</v>
      </c>
      <c r="AW723" s="14" t="s">
        <v>32</v>
      </c>
      <c r="AX723" s="14" t="s">
        <v>75</v>
      </c>
      <c r="AY723" s="253" t="s">
        <v>123</v>
      </c>
    </row>
    <row r="724" s="15" customFormat="1">
      <c r="A724" s="15"/>
      <c r="B724" s="254"/>
      <c r="C724" s="255"/>
      <c r="D724" s="228" t="s">
        <v>133</v>
      </c>
      <c r="E724" s="256" t="s">
        <v>1</v>
      </c>
      <c r="F724" s="257" t="s">
        <v>136</v>
      </c>
      <c r="G724" s="255"/>
      <c r="H724" s="258">
        <v>0.40500000000000003</v>
      </c>
      <c r="I724" s="259"/>
      <c r="J724" s="255"/>
      <c r="K724" s="255"/>
      <c r="L724" s="260"/>
      <c r="M724" s="261"/>
      <c r="N724" s="262"/>
      <c r="O724" s="262"/>
      <c r="P724" s="262"/>
      <c r="Q724" s="262"/>
      <c r="R724" s="262"/>
      <c r="S724" s="262"/>
      <c r="T724" s="263"/>
      <c r="U724" s="15"/>
      <c r="V724" s="15"/>
      <c r="W724" s="15"/>
      <c r="X724" s="15"/>
      <c r="Y724" s="15"/>
      <c r="Z724" s="15"/>
      <c r="AA724" s="15"/>
      <c r="AB724" s="15"/>
      <c r="AC724" s="15"/>
      <c r="AD724" s="15"/>
      <c r="AE724" s="15"/>
      <c r="AT724" s="264" t="s">
        <v>133</v>
      </c>
      <c r="AU724" s="264" t="s">
        <v>85</v>
      </c>
      <c r="AV724" s="15" t="s">
        <v>130</v>
      </c>
      <c r="AW724" s="15" t="s">
        <v>32</v>
      </c>
      <c r="AX724" s="15" t="s">
        <v>83</v>
      </c>
      <c r="AY724" s="264" t="s">
        <v>123</v>
      </c>
    </row>
    <row r="725" s="2" customFormat="1" ht="16.5" customHeight="1">
      <c r="A725" s="39"/>
      <c r="B725" s="40"/>
      <c r="C725" s="215" t="s">
        <v>792</v>
      </c>
      <c r="D725" s="215" t="s">
        <v>125</v>
      </c>
      <c r="E725" s="216" t="s">
        <v>793</v>
      </c>
      <c r="F725" s="217" t="s">
        <v>794</v>
      </c>
      <c r="G725" s="218" t="s">
        <v>144</v>
      </c>
      <c r="H725" s="219">
        <v>1.3200000000000001</v>
      </c>
      <c r="I725" s="220"/>
      <c r="J725" s="221">
        <f>ROUND(I725*H725,2)</f>
        <v>0</v>
      </c>
      <c r="K725" s="217" t="s">
        <v>129</v>
      </c>
      <c r="L725" s="45"/>
      <c r="M725" s="222" t="s">
        <v>1</v>
      </c>
      <c r="N725" s="223" t="s">
        <v>40</v>
      </c>
      <c r="O725" s="92"/>
      <c r="P725" s="224">
        <f>O725*H725</f>
        <v>0</v>
      </c>
      <c r="Q725" s="224">
        <v>0</v>
      </c>
      <c r="R725" s="224">
        <f>Q725*H725</f>
        <v>0</v>
      </c>
      <c r="S725" s="224">
        <v>0</v>
      </c>
      <c r="T725" s="225">
        <f>S725*H725</f>
        <v>0</v>
      </c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R725" s="226" t="s">
        <v>130</v>
      </c>
      <c r="AT725" s="226" t="s">
        <v>125</v>
      </c>
      <c r="AU725" s="226" t="s">
        <v>85</v>
      </c>
      <c r="AY725" s="18" t="s">
        <v>123</v>
      </c>
      <c r="BE725" s="227">
        <f>IF(N725="základní",J725,0)</f>
        <v>0</v>
      </c>
      <c r="BF725" s="227">
        <f>IF(N725="snížená",J725,0)</f>
        <v>0</v>
      </c>
      <c r="BG725" s="227">
        <f>IF(N725="zákl. přenesená",J725,0)</f>
        <v>0</v>
      </c>
      <c r="BH725" s="227">
        <f>IF(N725="sníž. přenesená",J725,0)</f>
        <v>0</v>
      </c>
      <c r="BI725" s="227">
        <f>IF(N725="nulová",J725,0)</f>
        <v>0</v>
      </c>
      <c r="BJ725" s="18" t="s">
        <v>83</v>
      </c>
      <c r="BK725" s="227">
        <f>ROUND(I725*H725,2)</f>
        <v>0</v>
      </c>
      <c r="BL725" s="18" t="s">
        <v>130</v>
      </c>
      <c r="BM725" s="226" t="s">
        <v>795</v>
      </c>
    </row>
    <row r="726" s="2" customFormat="1">
      <c r="A726" s="39"/>
      <c r="B726" s="40"/>
      <c r="C726" s="41"/>
      <c r="D726" s="228" t="s">
        <v>131</v>
      </c>
      <c r="E726" s="41"/>
      <c r="F726" s="229" t="s">
        <v>796</v>
      </c>
      <c r="G726" s="41"/>
      <c r="H726" s="41"/>
      <c r="I726" s="230"/>
      <c r="J726" s="41"/>
      <c r="K726" s="41"/>
      <c r="L726" s="45"/>
      <c r="M726" s="231"/>
      <c r="N726" s="232"/>
      <c r="O726" s="92"/>
      <c r="P726" s="92"/>
      <c r="Q726" s="92"/>
      <c r="R726" s="92"/>
      <c r="S726" s="92"/>
      <c r="T726" s="93"/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T726" s="18" t="s">
        <v>131</v>
      </c>
      <c r="AU726" s="18" t="s">
        <v>85</v>
      </c>
    </row>
    <row r="727" s="13" customFormat="1">
      <c r="A727" s="13"/>
      <c r="B727" s="233"/>
      <c r="C727" s="234"/>
      <c r="D727" s="228" t="s">
        <v>133</v>
      </c>
      <c r="E727" s="235" t="s">
        <v>1</v>
      </c>
      <c r="F727" s="236" t="s">
        <v>797</v>
      </c>
      <c r="G727" s="234"/>
      <c r="H727" s="235" t="s">
        <v>1</v>
      </c>
      <c r="I727" s="237"/>
      <c r="J727" s="234"/>
      <c r="K727" s="234"/>
      <c r="L727" s="238"/>
      <c r="M727" s="239"/>
      <c r="N727" s="240"/>
      <c r="O727" s="240"/>
      <c r="P727" s="240"/>
      <c r="Q727" s="240"/>
      <c r="R727" s="240"/>
      <c r="S727" s="240"/>
      <c r="T727" s="241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42" t="s">
        <v>133</v>
      </c>
      <c r="AU727" s="242" t="s">
        <v>85</v>
      </c>
      <c r="AV727" s="13" t="s">
        <v>83</v>
      </c>
      <c r="AW727" s="13" t="s">
        <v>32</v>
      </c>
      <c r="AX727" s="13" t="s">
        <v>75</v>
      </c>
      <c r="AY727" s="242" t="s">
        <v>123</v>
      </c>
    </row>
    <row r="728" s="14" customFormat="1">
      <c r="A728" s="14"/>
      <c r="B728" s="243"/>
      <c r="C728" s="244"/>
      <c r="D728" s="228" t="s">
        <v>133</v>
      </c>
      <c r="E728" s="245" t="s">
        <v>1</v>
      </c>
      <c r="F728" s="246" t="s">
        <v>798</v>
      </c>
      <c r="G728" s="244"/>
      <c r="H728" s="247">
        <v>1.3200000000000001</v>
      </c>
      <c r="I728" s="248"/>
      <c r="J728" s="244"/>
      <c r="K728" s="244"/>
      <c r="L728" s="249"/>
      <c r="M728" s="250"/>
      <c r="N728" s="251"/>
      <c r="O728" s="251"/>
      <c r="P728" s="251"/>
      <c r="Q728" s="251"/>
      <c r="R728" s="251"/>
      <c r="S728" s="251"/>
      <c r="T728" s="252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3" t="s">
        <v>133</v>
      </c>
      <c r="AU728" s="253" t="s">
        <v>85</v>
      </c>
      <c r="AV728" s="14" t="s">
        <v>85</v>
      </c>
      <c r="AW728" s="14" t="s">
        <v>32</v>
      </c>
      <c r="AX728" s="14" t="s">
        <v>75</v>
      </c>
      <c r="AY728" s="253" t="s">
        <v>123</v>
      </c>
    </row>
    <row r="729" s="15" customFormat="1">
      <c r="A729" s="15"/>
      <c r="B729" s="254"/>
      <c r="C729" s="255"/>
      <c r="D729" s="228" t="s">
        <v>133</v>
      </c>
      <c r="E729" s="256" t="s">
        <v>1</v>
      </c>
      <c r="F729" s="257" t="s">
        <v>136</v>
      </c>
      <c r="G729" s="255"/>
      <c r="H729" s="258">
        <v>1.3200000000000001</v>
      </c>
      <c r="I729" s="259"/>
      <c r="J729" s="255"/>
      <c r="K729" s="255"/>
      <c r="L729" s="260"/>
      <c r="M729" s="261"/>
      <c r="N729" s="262"/>
      <c r="O729" s="262"/>
      <c r="P729" s="262"/>
      <c r="Q729" s="262"/>
      <c r="R729" s="262"/>
      <c r="S729" s="262"/>
      <c r="T729" s="263"/>
      <c r="U729" s="15"/>
      <c r="V729" s="15"/>
      <c r="W729" s="15"/>
      <c r="X729" s="15"/>
      <c r="Y729" s="15"/>
      <c r="Z729" s="15"/>
      <c r="AA729" s="15"/>
      <c r="AB729" s="15"/>
      <c r="AC729" s="15"/>
      <c r="AD729" s="15"/>
      <c r="AE729" s="15"/>
      <c r="AT729" s="264" t="s">
        <v>133</v>
      </c>
      <c r="AU729" s="264" t="s">
        <v>85</v>
      </c>
      <c r="AV729" s="15" t="s">
        <v>130</v>
      </c>
      <c r="AW729" s="15" t="s">
        <v>32</v>
      </c>
      <c r="AX729" s="15" t="s">
        <v>83</v>
      </c>
      <c r="AY729" s="264" t="s">
        <v>123</v>
      </c>
    </row>
    <row r="730" s="2" customFormat="1" ht="16.5" customHeight="1">
      <c r="A730" s="39"/>
      <c r="B730" s="40"/>
      <c r="C730" s="215" t="s">
        <v>499</v>
      </c>
      <c r="D730" s="215" t="s">
        <v>125</v>
      </c>
      <c r="E730" s="216" t="s">
        <v>799</v>
      </c>
      <c r="F730" s="217" t="s">
        <v>800</v>
      </c>
      <c r="G730" s="218" t="s">
        <v>144</v>
      </c>
      <c r="H730" s="219">
        <v>0.12</v>
      </c>
      <c r="I730" s="220"/>
      <c r="J730" s="221">
        <f>ROUND(I730*H730,2)</f>
        <v>0</v>
      </c>
      <c r="K730" s="217" t="s">
        <v>129</v>
      </c>
      <c r="L730" s="45"/>
      <c r="M730" s="222" t="s">
        <v>1</v>
      </c>
      <c r="N730" s="223" t="s">
        <v>40</v>
      </c>
      <c r="O730" s="92"/>
      <c r="P730" s="224">
        <f>O730*H730</f>
        <v>0</v>
      </c>
      <c r="Q730" s="224">
        <v>0</v>
      </c>
      <c r="R730" s="224">
        <f>Q730*H730</f>
        <v>0</v>
      </c>
      <c r="S730" s="224">
        <v>0</v>
      </c>
      <c r="T730" s="225">
        <f>S730*H730</f>
        <v>0</v>
      </c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R730" s="226" t="s">
        <v>130</v>
      </c>
      <c r="AT730" s="226" t="s">
        <v>125</v>
      </c>
      <c r="AU730" s="226" t="s">
        <v>85</v>
      </c>
      <c r="AY730" s="18" t="s">
        <v>123</v>
      </c>
      <c r="BE730" s="227">
        <f>IF(N730="základní",J730,0)</f>
        <v>0</v>
      </c>
      <c r="BF730" s="227">
        <f>IF(N730="snížená",J730,0)</f>
        <v>0</v>
      </c>
      <c r="BG730" s="227">
        <f>IF(N730="zákl. přenesená",J730,0)</f>
        <v>0</v>
      </c>
      <c r="BH730" s="227">
        <f>IF(N730="sníž. přenesená",J730,0)</f>
        <v>0</v>
      </c>
      <c r="BI730" s="227">
        <f>IF(N730="nulová",J730,0)</f>
        <v>0</v>
      </c>
      <c r="BJ730" s="18" t="s">
        <v>83</v>
      </c>
      <c r="BK730" s="227">
        <f>ROUND(I730*H730,2)</f>
        <v>0</v>
      </c>
      <c r="BL730" s="18" t="s">
        <v>130</v>
      </c>
      <c r="BM730" s="226" t="s">
        <v>801</v>
      </c>
    </row>
    <row r="731" s="2" customFormat="1">
      <c r="A731" s="39"/>
      <c r="B731" s="40"/>
      <c r="C731" s="41"/>
      <c r="D731" s="228" t="s">
        <v>131</v>
      </c>
      <c r="E731" s="41"/>
      <c r="F731" s="229" t="s">
        <v>802</v>
      </c>
      <c r="G731" s="41"/>
      <c r="H731" s="41"/>
      <c r="I731" s="230"/>
      <c r="J731" s="41"/>
      <c r="K731" s="41"/>
      <c r="L731" s="45"/>
      <c r="M731" s="231"/>
      <c r="N731" s="232"/>
      <c r="O731" s="92"/>
      <c r="P731" s="92"/>
      <c r="Q731" s="92"/>
      <c r="R731" s="92"/>
      <c r="S731" s="92"/>
      <c r="T731" s="93"/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T731" s="18" t="s">
        <v>131</v>
      </c>
      <c r="AU731" s="18" t="s">
        <v>85</v>
      </c>
    </row>
    <row r="732" s="13" customFormat="1">
      <c r="A732" s="13"/>
      <c r="B732" s="233"/>
      <c r="C732" s="234"/>
      <c r="D732" s="228" t="s">
        <v>133</v>
      </c>
      <c r="E732" s="235" t="s">
        <v>1</v>
      </c>
      <c r="F732" s="236" t="s">
        <v>202</v>
      </c>
      <c r="G732" s="234"/>
      <c r="H732" s="235" t="s">
        <v>1</v>
      </c>
      <c r="I732" s="237"/>
      <c r="J732" s="234"/>
      <c r="K732" s="234"/>
      <c r="L732" s="238"/>
      <c r="M732" s="239"/>
      <c r="N732" s="240"/>
      <c r="O732" s="240"/>
      <c r="P732" s="240"/>
      <c r="Q732" s="240"/>
      <c r="R732" s="240"/>
      <c r="S732" s="240"/>
      <c r="T732" s="241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42" t="s">
        <v>133</v>
      </c>
      <c r="AU732" s="242" t="s">
        <v>85</v>
      </c>
      <c r="AV732" s="13" t="s">
        <v>83</v>
      </c>
      <c r="AW732" s="13" t="s">
        <v>32</v>
      </c>
      <c r="AX732" s="13" t="s">
        <v>75</v>
      </c>
      <c r="AY732" s="242" t="s">
        <v>123</v>
      </c>
    </row>
    <row r="733" s="13" customFormat="1">
      <c r="A733" s="13"/>
      <c r="B733" s="233"/>
      <c r="C733" s="234"/>
      <c r="D733" s="228" t="s">
        <v>133</v>
      </c>
      <c r="E733" s="235" t="s">
        <v>1</v>
      </c>
      <c r="F733" s="236" t="s">
        <v>740</v>
      </c>
      <c r="G733" s="234"/>
      <c r="H733" s="235" t="s">
        <v>1</v>
      </c>
      <c r="I733" s="237"/>
      <c r="J733" s="234"/>
      <c r="K733" s="234"/>
      <c r="L733" s="238"/>
      <c r="M733" s="239"/>
      <c r="N733" s="240"/>
      <c r="O733" s="240"/>
      <c r="P733" s="240"/>
      <c r="Q733" s="240"/>
      <c r="R733" s="240"/>
      <c r="S733" s="240"/>
      <c r="T733" s="241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42" t="s">
        <v>133</v>
      </c>
      <c r="AU733" s="242" t="s">
        <v>85</v>
      </c>
      <c r="AV733" s="13" t="s">
        <v>83</v>
      </c>
      <c r="AW733" s="13" t="s">
        <v>32</v>
      </c>
      <c r="AX733" s="13" t="s">
        <v>75</v>
      </c>
      <c r="AY733" s="242" t="s">
        <v>123</v>
      </c>
    </row>
    <row r="734" s="13" customFormat="1">
      <c r="A734" s="13"/>
      <c r="B734" s="233"/>
      <c r="C734" s="234"/>
      <c r="D734" s="228" t="s">
        <v>133</v>
      </c>
      <c r="E734" s="235" t="s">
        <v>1</v>
      </c>
      <c r="F734" s="236" t="s">
        <v>741</v>
      </c>
      <c r="G734" s="234"/>
      <c r="H734" s="235" t="s">
        <v>1</v>
      </c>
      <c r="I734" s="237"/>
      <c r="J734" s="234"/>
      <c r="K734" s="234"/>
      <c r="L734" s="238"/>
      <c r="M734" s="239"/>
      <c r="N734" s="240"/>
      <c r="O734" s="240"/>
      <c r="P734" s="240"/>
      <c r="Q734" s="240"/>
      <c r="R734" s="240"/>
      <c r="S734" s="240"/>
      <c r="T734" s="241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2" t="s">
        <v>133</v>
      </c>
      <c r="AU734" s="242" t="s">
        <v>85</v>
      </c>
      <c r="AV734" s="13" t="s">
        <v>83</v>
      </c>
      <c r="AW734" s="13" t="s">
        <v>32</v>
      </c>
      <c r="AX734" s="13" t="s">
        <v>75</v>
      </c>
      <c r="AY734" s="242" t="s">
        <v>123</v>
      </c>
    </row>
    <row r="735" s="13" customFormat="1">
      <c r="A735" s="13"/>
      <c r="B735" s="233"/>
      <c r="C735" s="234"/>
      <c r="D735" s="228" t="s">
        <v>133</v>
      </c>
      <c r="E735" s="235" t="s">
        <v>1</v>
      </c>
      <c r="F735" s="236" t="s">
        <v>742</v>
      </c>
      <c r="G735" s="234"/>
      <c r="H735" s="235" t="s">
        <v>1</v>
      </c>
      <c r="I735" s="237"/>
      <c r="J735" s="234"/>
      <c r="K735" s="234"/>
      <c r="L735" s="238"/>
      <c r="M735" s="239"/>
      <c r="N735" s="240"/>
      <c r="O735" s="240"/>
      <c r="P735" s="240"/>
      <c r="Q735" s="240"/>
      <c r="R735" s="240"/>
      <c r="S735" s="240"/>
      <c r="T735" s="241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42" t="s">
        <v>133</v>
      </c>
      <c r="AU735" s="242" t="s">
        <v>85</v>
      </c>
      <c r="AV735" s="13" t="s">
        <v>83</v>
      </c>
      <c r="AW735" s="13" t="s">
        <v>32</v>
      </c>
      <c r="AX735" s="13" t="s">
        <v>75</v>
      </c>
      <c r="AY735" s="242" t="s">
        <v>123</v>
      </c>
    </row>
    <row r="736" s="14" customFormat="1">
      <c r="A736" s="14"/>
      <c r="B736" s="243"/>
      <c r="C736" s="244"/>
      <c r="D736" s="228" t="s">
        <v>133</v>
      </c>
      <c r="E736" s="245" t="s">
        <v>1</v>
      </c>
      <c r="F736" s="246" t="s">
        <v>803</v>
      </c>
      <c r="G736" s="244"/>
      <c r="H736" s="247">
        <v>0.12</v>
      </c>
      <c r="I736" s="248"/>
      <c r="J736" s="244"/>
      <c r="K736" s="244"/>
      <c r="L736" s="249"/>
      <c r="M736" s="250"/>
      <c r="N736" s="251"/>
      <c r="O736" s="251"/>
      <c r="P736" s="251"/>
      <c r="Q736" s="251"/>
      <c r="R736" s="251"/>
      <c r="S736" s="251"/>
      <c r="T736" s="252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3" t="s">
        <v>133</v>
      </c>
      <c r="AU736" s="253" t="s">
        <v>85</v>
      </c>
      <c r="AV736" s="14" t="s">
        <v>85</v>
      </c>
      <c r="AW736" s="14" t="s">
        <v>32</v>
      </c>
      <c r="AX736" s="14" t="s">
        <v>75</v>
      </c>
      <c r="AY736" s="253" t="s">
        <v>123</v>
      </c>
    </row>
    <row r="737" s="15" customFormat="1">
      <c r="A737" s="15"/>
      <c r="B737" s="254"/>
      <c r="C737" s="255"/>
      <c r="D737" s="228" t="s">
        <v>133</v>
      </c>
      <c r="E737" s="256" t="s">
        <v>1</v>
      </c>
      <c r="F737" s="257" t="s">
        <v>136</v>
      </c>
      <c r="G737" s="255"/>
      <c r="H737" s="258">
        <v>0.12</v>
      </c>
      <c r="I737" s="259"/>
      <c r="J737" s="255"/>
      <c r="K737" s="255"/>
      <c r="L737" s="260"/>
      <c r="M737" s="261"/>
      <c r="N737" s="262"/>
      <c r="O737" s="262"/>
      <c r="P737" s="262"/>
      <c r="Q737" s="262"/>
      <c r="R737" s="262"/>
      <c r="S737" s="262"/>
      <c r="T737" s="263"/>
      <c r="U737" s="15"/>
      <c r="V737" s="15"/>
      <c r="W737" s="15"/>
      <c r="X737" s="15"/>
      <c r="Y737" s="15"/>
      <c r="Z737" s="15"/>
      <c r="AA737" s="15"/>
      <c r="AB737" s="15"/>
      <c r="AC737" s="15"/>
      <c r="AD737" s="15"/>
      <c r="AE737" s="15"/>
      <c r="AT737" s="264" t="s">
        <v>133</v>
      </c>
      <c r="AU737" s="264" t="s">
        <v>85</v>
      </c>
      <c r="AV737" s="15" t="s">
        <v>130</v>
      </c>
      <c r="AW737" s="15" t="s">
        <v>32</v>
      </c>
      <c r="AX737" s="15" t="s">
        <v>83</v>
      </c>
      <c r="AY737" s="264" t="s">
        <v>123</v>
      </c>
    </row>
    <row r="738" s="2" customFormat="1" ht="16.5" customHeight="1">
      <c r="A738" s="39"/>
      <c r="B738" s="40"/>
      <c r="C738" s="215" t="s">
        <v>804</v>
      </c>
      <c r="D738" s="215" t="s">
        <v>125</v>
      </c>
      <c r="E738" s="216" t="s">
        <v>805</v>
      </c>
      <c r="F738" s="217" t="s">
        <v>806</v>
      </c>
      <c r="G738" s="218" t="s">
        <v>144</v>
      </c>
      <c r="H738" s="219">
        <v>0.12</v>
      </c>
      <c r="I738" s="220"/>
      <c r="J738" s="221">
        <f>ROUND(I738*H738,2)</f>
        <v>0</v>
      </c>
      <c r="K738" s="217" t="s">
        <v>129</v>
      </c>
      <c r="L738" s="45"/>
      <c r="M738" s="222" t="s">
        <v>1</v>
      </c>
      <c r="N738" s="223" t="s">
        <v>40</v>
      </c>
      <c r="O738" s="92"/>
      <c r="P738" s="224">
        <f>O738*H738</f>
        <v>0</v>
      </c>
      <c r="Q738" s="224">
        <v>0</v>
      </c>
      <c r="R738" s="224">
        <f>Q738*H738</f>
        <v>0</v>
      </c>
      <c r="S738" s="224">
        <v>0</v>
      </c>
      <c r="T738" s="225">
        <f>S738*H738</f>
        <v>0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26" t="s">
        <v>130</v>
      </c>
      <c r="AT738" s="226" t="s">
        <v>125</v>
      </c>
      <c r="AU738" s="226" t="s">
        <v>85</v>
      </c>
      <c r="AY738" s="18" t="s">
        <v>123</v>
      </c>
      <c r="BE738" s="227">
        <f>IF(N738="základní",J738,0)</f>
        <v>0</v>
      </c>
      <c r="BF738" s="227">
        <f>IF(N738="snížená",J738,0)</f>
        <v>0</v>
      </c>
      <c r="BG738" s="227">
        <f>IF(N738="zákl. přenesená",J738,0)</f>
        <v>0</v>
      </c>
      <c r="BH738" s="227">
        <f>IF(N738="sníž. přenesená",J738,0)</f>
        <v>0</v>
      </c>
      <c r="BI738" s="227">
        <f>IF(N738="nulová",J738,0)</f>
        <v>0</v>
      </c>
      <c r="BJ738" s="18" t="s">
        <v>83</v>
      </c>
      <c r="BK738" s="227">
        <f>ROUND(I738*H738,2)</f>
        <v>0</v>
      </c>
      <c r="BL738" s="18" t="s">
        <v>130</v>
      </c>
      <c r="BM738" s="226" t="s">
        <v>807</v>
      </c>
    </row>
    <row r="739" s="2" customFormat="1">
      <c r="A739" s="39"/>
      <c r="B739" s="40"/>
      <c r="C739" s="41"/>
      <c r="D739" s="228" t="s">
        <v>131</v>
      </c>
      <c r="E739" s="41"/>
      <c r="F739" s="229" t="s">
        <v>808</v>
      </c>
      <c r="G739" s="41"/>
      <c r="H739" s="41"/>
      <c r="I739" s="230"/>
      <c r="J739" s="41"/>
      <c r="K739" s="41"/>
      <c r="L739" s="45"/>
      <c r="M739" s="231"/>
      <c r="N739" s="232"/>
      <c r="O739" s="92"/>
      <c r="P739" s="92"/>
      <c r="Q739" s="92"/>
      <c r="R739" s="92"/>
      <c r="S739" s="92"/>
      <c r="T739" s="93"/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T739" s="18" t="s">
        <v>131</v>
      </c>
      <c r="AU739" s="18" t="s">
        <v>85</v>
      </c>
    </row>
    <row r="740" s="13" customFormat="1">
      <c r="A740" s="13"/>
      <c r="B740" s="233"/>
      <c r="C740" s="234"/>
      <c r="D740" s="228" t="s">
        <v>133</v>
      </c>
      <c r="E740" s="235" t="s">
        <v>1</v>
      </c>
      <c r="F740" s="236" t="s">
        <v>202</v>
      </c>
      <c r="G740" s="234"/>
      <c r="H740" s="235" t="s">
        <v>1</v>
      </c>
      <c r="I740" s="237"/>
      <c r="J740" s="234"/>
      <c r="K740" s="234"/>
      <c r="L740" s="238"/>
      <c r="M740" s="239"/>
      <c r="N740" s="240"/>
      <c r="O740" s="240"/>
      <c r="P740" s="240"/>
      <c r="Q740" s="240"/>
      <c r="R740" s="240"/>
      <c r="S740" s="240"/>
      <c r="T740" s="241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2" t="s">
        <v>133</v>
      </c>
      <c r="AU740" s="242" t="s">
        <v>85</v>
      </c>
      <c r="AV740" s="13" t="s">
        <v>83</v>
      </c>
      <c r="AW740" s="13" t="s">
        <v>32</v>
      </c>
      <c r="AX740" s="13" t="s">
        <v>75</v>
      </c>
      <c r="AY740" s="242" t="s">
        <v>123</v>
      </c>
    </row>
    <row r="741" s="13" customFormat="1">
      <c r="A741" s="13"/>
      <c r="B741" s="233"/>
      <c r="C741" s="234"/>
      <c r="D741" s="228" t="s">
        <v>133</v>
      </c>
      <c r="E741" s="235" t="s">
        <v>1</v>
      </c>
      <c r="F741" s="236" t="s">
        <v>740</v>
      </c>
      <c r="G741" s="234"/>
      <c r="H741" s="235" t="s">
        <v>1</v>
      </c>
      <c r="I741" s="237"/>
      <c r="J741" s="234"/>
      <c r="K741" s="234"/>
      <c r="L741" s="238"/>
      <c r="M741" s="239"/>
      <c r="N741" s="240"/>
      <c r="O741" s="240"/>
      <c r="P741" s="240"/>
      <c r="Q741" s="240"/>
      <c r="R741" s="240"/>
      <c r="S741" s="240"/>
      <c r="T741" s="241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2" t="s">
        <v>133</v>
      </c>
      <c r="AU741" s="242" t="s">
        <v>85</v>
      </c>
      <c r="AV741" s="13" t="s">
        <v>83</v>
      </c>
      <c r="AW741" s="13" t="s">
        <v>32</v>
      </c>
      <c r="AX741" s="13" t="s">
        <v>75</v>
      </c>
      <c r="AY741" s="242" t="s">
        <v>123</v>
      </c>
    </row>
    <row r="742" s="13" customFormat="1">
      <c r="A742" s="13"/>
      <c r="B742" s="233"/>
      <c r="C742" s="234"/>
      <c r="D742" s="228" t="s">
        <v>133</v>
      </c>
      <c r="E742" s="235" t="s">
        <v>1</v>
      </c>
      <c r="F742" s="236" t="s">
        <v>744</v>
      </c>
      <c r="G742" s="234"/>
      <c r="H742" s="235" t="s">
        <v>1</v>
      </c>
      <c r="I742" s="237"/>
      <c r="J742" s="234"/>
      <c r="K742" s="234"/>
      <c r="L742" s="238"/>
      <c r="M742" s="239"/>
      <c r="N742" s="240"/>
      <c r="O742" s="240"/>
      <c r="P742" s="240"/>
      <c r="Q742" s="240"/>
      <c r="R742" s="240"/>
      <c r="S742" s="240"/>
      <c r="T742" s="241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42" t="s">
        <v>133</v>
      </c>
      <c r="AU742" s="242" t="s">
        <v>85</v>
      </c>
      <c r="AV742" s="13" t="s">
        <v>83</v>
      </c>
      <c r="AW742" s="13" t="s">
        <v>32</v>
      </c>
      <c r="AX742" s="13" t="s">
        <v>75</v>
      </c>
      <c r="AY742" s="242" t="s">
        <v>123</v>
      </c>
    </row>
    <row r="743" s="13" customFormat="1">
      <c r="A743" s="13"/>
      <c r="B743" s="233"/>
      <c r="C743" s="234"/>
      <c r="D743" s="228" t="s">
        <v>133</v>
      </c>
      <c r="E743" s="235" t="s">
        <v>1</v>
      </c>
      <c r="F743" s="236" t="s">
        <v>745</v>
      </c>
      <c r="G743" s="234"/>
      <c r="H743" s="235" t="s">
        <v>1</v>
      </c>
      <c r="I743" s="237"/>
      <c r="J743" s="234"/>
      <c r="K743" s="234"/>
      <c r="L743" s="238"/>
      <c r="M743" s="239"/>
      <c r="N743" s="240"/>
      <c r="O743" s="240"/>
      <c r="P743" s="240"/>
      <c r="Q743" s="240"/>
      <c r="R743" s="240"/>
      <c r="S743" s="240"/>
      <c r="T743" s="241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42" t="s">
        <v>133</v>
      </c>
      <c r="AU743" s="242" t="s">
        <v>85</v>
      </c>
      <c r="AV743" s="13" t="s">
        <v>83</v>
      </c>
      <c r="AW743" s="13" t="s">
        <v>32</v>
      </c>
      <c r="AX743" s="13" t="s">
        <v>75</v>
      </c>
      <c r="AY743" s="242" t="s">
        <v>123</v>
      </c>
    </row>
    <row r="744" s="14" customFormat="1">
      <c r="A744" s="14"/>
      <c r="B744" s="243"/>
      <c r="C744" s="244"/>
      <c r="D744" s="228" t="s">
        <v>133</v>
      </c>
      <c r="E744" s="245" t="s">
        <v>1</v>
      </c>
      <c r="F744" s="246" t="s">
        <v>803</v>
      </c>
      <c r="G744" s="244"/>
      <c r="H744" s="247">
        <v>0.12</v>
      </c>
      <c r="I744" s="248"/>
      <c r="J744" s="244"/>
      <c r="K744" s="244"/>
      <c r="L744" s="249"/>
      <c r="M744" s="250"/>
      <c r="N744" s="251"/>
      <c r="O744" s="251"/>
      <c r="P744" s="251"/>
      <c r="Q744" s="251"/>
      <c r="R744" s="251"/>
      <c r="S744" s="251"/>
      <c r="T744" s="252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53" t="s">
        <v>133</v>
      </c>
      <c r="AU744" s="253" t="s">
        <v>85</v>
      </c>
      <c r="AV744" s="14" t="s">
        <v>85</v>
      </c>
      <c r="AW744" s="14" t="s">
        <v>32</v>
      </c>
      <c r="AX744" s="14" t="s">
        <v>75</v>
      </c>
      <c r="AY744" s="253" t="s">
        <v>123</v>
      </c>
    </row>
    <row r="745" s="15" customFormat="1">
      <c r="A745" s="15"/>
      <c r="B745" s="254"/>
      <c r="C745" s="255"/>
      <c r="D745" s="228" t="s">
        <v>133</v>
      </c>
      <c r="E745" s="256" t="s">
        <v>1</v>
      </c>
      <c r="F745" s="257" t="s">
        <v>136</v>
      </c>
      <c r="G745" s="255"/>
      <c r="H745" s="258">
        <v>0.12</v>
      </c>
      <c r="I745" s="259"/>
      <c r="J745" s="255"/>
      <c r="K745" s="255"/>
      <c r="L745" s="260"/>
      <c r="M745" s="261"/>
      <c r="N745" s="262"/>
      <c r="O745" s="262"/>
      <c r="P745" s="262"/>
      <c r="Q745" s="262"/>
      <c r="R745" s="262"/>
      <c r="S745" s="262"/>
      <c r="T745" s="263"/>
      <c r="U745" s="15"/>
      <c r="V745" s="15"/>
      <c r="W745" s="15"/>
      <c r="X745" s="15"/>
      <c r="Y745" s="15"/>
      <c r="Z745" s="15"/>
      <c r="AA745" s="15"/>
      <c r="AB745" s="15"/>
      <c r="AC745" s="15"/>
      <c r="AD745" s="15"/>
      <c r="AE745" s="15"/>
      <c r="AT745" s="264" t="s">
        <v>133</v>
      </c>
      <c r="AU745" s="264" t="s">
        <v>85</v>
      </c>
      <c r="AV745" s="15" t="s">
        <v>130</v>
      </c>
      <c r="AW745" s="15" t="s">
        <v>32</v>
      </c>
      <c r="AX745" s="15" t="s">
        <v>83</v>
      </c>
      <c r="AY745" s="264" t="s">
        <v>123</v>
      </c>
    </row>
    <row r="746" s="2" customFormat="1" ht="16.5" customHeight="1">
      <c r="A746" s="39"/>
      <c r="B746" s="40"/>
      <c r="C746" s="215" t="s">
        <v>503</v>
      </c>
      <c r="D746" s="215" t="s">
        <v>125</v>
      </c>
      <c r="E746" s="216" t="s">
        <v>809</v>
      </c>
      <c r="F746" s="217" t="s">
        <v>810</v>
      </c>
      <c r="G746" s="218" t="s">
        <v>157</v>
      </c>
      <c r="H746" s="219">
        <v>1.3680000000000001</v>
      </c>
      <c r="I746" s="220"/>
      <c r="J746" s="221">
        <f>ROUND(I746*H746,2)</f>
        <v>0</v>
      </c>
      <c r="K746" s="217" t="s">
        <v>129</v>
      </c>
      <c r="L746" s="45"/>
      <c r="M746" s="222" t="s">
        <v>1</v>
      </c>
      <c r="N746" s="223" t="s">
        <v>40</v>
      </c>
      <c r="O746" s="92"/>
      <c r="P746" s="224">
        <f>O746*H746</f>
        <v>0</v>
      </c>
      <c r="Q746" s="224">
        <v>0</v>
      </c>
      <c r="R746" s="224">
        <f>Q746*H746</f>
        <v>0</v>
      </c>
      <c r="S746" s="224">
        <v>0</v>
      </c>
      <c r="T746" s="225">
        <f>S746*H746</f>
        <v>0</v>
      </c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R746" s="226" t="s">
        <v>130</v>
      </c>
      <c r="AT746" s="226" t="s">
        <v>125</v>
      </c>
      <c r="AU746" s="226" t="s">
        <v>85</v>
      </c>
      <c r="AY746" s="18" t="s">
        <v>123</v>
      </c>
      <c r="BE746" s="227">
        <f>IF(N746="základní",J746,0)</f>
        <v>0</v>
      </c>
      <c r="BF746" s="227">
        <f>IF(N746="snížená",J746,0)</f>
        <v>0</v>
      </c>
      <c r="BG746" s="227">
        <f>IF(N746="zákl. přenesená",J746,0)</f>
        <v>0</v>
      </c>
      <c r="BH746" s="227">
        <f>IF(N746="sníž. přenesená",J746,0)</f>
        <v>0</v>
      </c>
      <c r="BI746" s="227">
        <f>IF(N746="nulová",J746,0)</f>
        <v>0</v>
      </c>
      <c r="BJ746" s="18" t="s">
        <v>83</v>
      </c>
      <c r="BK746" s="227">
        <f>ROUND(I746*H746,2)</f>
        <v>0</v>
      </c>
      <c r="BL746" s="18" t="s">
        <v>130</v>
      </c>
      <c r="BM746" s="226" t="s">
        <v>811</v>
      </c>
    </row>
    <row r="747" s="2" customFormat="1">
      <c r="A747" s="39"/>
      <c r="B747" s="40"/>
      <c r="C747" s="41"/>
      <c r="D747" s="228" t="s">
        <v>131</v>
      </c>
      <c r="E747" s="41"/>
      <c r="F747" s="229" t="s">
        <v>812</v>
      </c>
      <c r="G747" s="41"/>
      <c r="H747" s="41"/>
      <c r="I747" s="230"/>
      <c r="J747" s="41"/>
      <c r="K747" s="41"/>
      <c r="L747" s="45"/>
      <c r="M747" s="231"/>
      <c r="N747" s="232"/>
      <c r="O747" s="92"/>
      <c r="P747" s="92"/>
      <c r="Q747" s="92"/>
      <c r="R747" s="92"/>
      <c r="S747" s="92"/>
      <c r="T747" s="93"/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T747" s="18" t="s">
        <v>131</v>
      </c>
      <c r="AU747" s="18" t="s">
        <v>85</v>
      </c>
    </row>
    <row r="748" s="13" customFormat="1">
      <c r="A748" s="13"/>
      <c r="B748" s="233"/>
      <c r="C748" s="234"/>
      <c r="D748" s="228" t="s">
        <v>133</v>
      </c>
      <c r="E748" s="235" t="s">
        <v>1</v>
      </c>
      <c r="F748" s="236" t="s">
        <v>813</v>
      </c>
      <c r="G748" s="234"/>
      <c r="H748" s="235" t="s">
        <v>1</v>
      </c>
      <c r="I748" s="237"/>
      <c r="J748" s="234"/>
      <c r="K748" s="234"/>
      <c r="L748" s="238"/>
      <c r="M748" s="239"/>
      <c r="N748" s="240"/>
      <c r="O748" s="240"/>
      <c r="P748" s="240"/>
      <c r="Q748" s="240"/>
      <c r="R748" s="240"/>
      <c r="S748" s="240"/>
      <c r="T748" s="241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42" t="s">
        <v>133</v>
      </c>
      <c r="AU748" s="242" t="s">
        <v>85</v>
      </c>
      <c r="AV748" s="13" t="s">
        <v>83</v>
      </c>
      <c r="AW748" s="13" t="s">
        <v>32</v>
      </c>
      <c r="AX748" s="13" t="s">
        <v>75</v>
      </c>
      <c r="AY748" s="242" t="s">
        <v>123</v>
      </c>
    </row>
    <row r="749" s="13" customFormat="1">
      <c r="A749" s="13"/>
      <c r="B749" s="233"/>
      <c r="C749" s="234"/>
      <c r="D749" s="228" t="s">
        <v>133</v>
      </c>
      <c r="E749" s="235" t="s">
        <v>1</v>
      </c>
      <c r="F749" s="236" t="s">
        <v>814</v>
      </c>
      <c r="G749" s="234"/>
      <c r="H749" s="235" t="s">
        <v>1</v>
      </c>
      <c r="I749" s="237"/>
      <c r="J749" s="234"/>
      <c r="K749" s="234"/>
      <c r="L749" s="238"/>
      <c r="M749" s="239"/>
      <c r="N749" s="240"/>
      <c r="O749" s="240"/>
      <c r="P749" s="240"/>
      <c r="Q749" s="240"/>
      <c r="R749" s="240"/>
      <c r="S749" s="240"/>
      <c r="T749" s="241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42" t="s">
        <v>133</v>
      </c>
      <c r="AU749" s="242" t="s">
        <v>85</v>
      </c>
      <c r="AV749" s="13" t="s">
        <v>83</v>
      </c>
      <c r="AW749" s="13" t="s">
        <v>32</v>
      </c>
      <c r="AX749" s="13" t="s">
        <v>75</v>
      </c>
      <c r="AY749" s="242" t="s">
        <v>123</v>
      </c>
    </row>
    <row r="750" s="14" customFormat="1">
      <c r="A750" s="14"/>
      <c r="B750" s="243"/>
      <c r="C750" s="244"/>
      <c r="D750" s="228" t="s">
        <v>133</v>
      </c>
      <c r="E750" s="245" t="s">
        <v>1</v>
      </c>
      <c r="F750" s="246" t="s">
        <v>815</v>
      </c>
      <c r="G750" s="244"/>
      <c r="H750" s="247">
        <v>1.3680000000000001</v>
      </c>
      <c r="I750" s="248"/>
      <c r="J750" s="244"/>
      <c r="K750" s="244"/>
      <c r="L750" s="249"/>
      <c r="M750" s="250"/>
      <c r="N750" s="251"/>
      <c r="O750" s="251"/>
      <c r="P750" s="251"/>
      <c r="Q750" s="251"/>
      <c r="R750" s="251"/>
      <c r="S750" s="251"/>
      <c r="T750" s="252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53" t="s">
        <v>133</v>
      </c>
      <c r="AU750" s="253" t="s">
        <v>85</v>
      </c>
      <c r="AV750" s="14" t="s">
        <v>85</v>
      </c>
      <c r="AW750" s="14" t="s">
        <v>32</v>
      </c>
      <c r="AX750" s="14" t="s">
        <v>75</v>
      </c>
      <c r="AY750" s="253" t="s">
        <v>123</v>
      </c>
    </row>
    <row r="751" s="15" customFormat="1">
      <c r="A751" s="15"/>
      <c r="B751" s="254"/>
      <c r="C751" s="255"/>
      <c r="D751" s="228" t="s">
        <v>133</v>
      </c>
      <c r="E751" s="256" t="s">
        <v>1</v>
      </c>
      <c r="F751" s="257" t="s">
        <v>136</v>
      </c>
      <c r="G751" s="255"/>
      <c r="H751" s="258">
        <v>1.3680000000000001</v>
      </c>
      <c r="I751" s="259"/>
      <c r="J751" s="255"/>
      <c r="K751" s="255"/>
      <c r="L751" s="260"/>
      <c r="M751" s="261"/>
      <c r="N751" s="262"/>
      <c r="O751" s="262"/>
      <c r="P751" s="262"/>
      <c r="Q751" s="262"/>
      <c r="R751" s="262"/>
      <c r="S751" s="262"/>
      <c r="T751" s="263"/>
      <c r="U751" s="15"/>
      <c r="V751" s="15"/>
      <c r="W751" s="15"/>
      <c r="X751" s="15"/>
      <c r="Y751" s="15"/>
      <c r="Z751" s="15"/>
      <c r="AA751" s="15"/>
      <c r="AB751" s="15"/>
      <c r="AC751" s="15"/>
      <c r="AD751" s="15"/>
      <c r="AE751" s="15"/>
      <c r="AT751" s="264" t="s">
        <v>133</v>
      </c>
      <c r="AU751" s="264" t="s">
        <v>85</v>
      </c>
      <c r="AV751" s="15" t="s">
        <v>130</v>
      </c>
      <c r="AW751" s="15" t="s">
        <v>32</v>
      </c>
      <c r="AX751" s="15" t="s">
        <v>83</v>
      </c>
      <c r="AY751" s="264" t="s">
        <v>123</v>
      </c>
    </row>
    <row r="752" s="2" customFormat="1" ht="16.5" customHeight="1">
      <c r="A752" s="39"/>
      <c r="B752" s="40"/>
      <c r="C752" s="215" t="s">
        <v>816</v>
      </c>
      <c r="D752" s="215" t="s">
        <v>125</v>
      </c>
      <c r="E752" s="216" t="s">
        <v>817</v>
      </c>
      <c r="F752" s="217" t="s">
        <v>818</v>
      </c>
      <c r="G752" s="218" t="s">
        <v>157</v>
      </c>
      <c r="H752" s="219">
        <v>4.5599999999999996</v>
      </c>
      <c r="I752" s="220"/>
      <c r="J752" s="221">
        <f>ROUND(I752*H752,2)</f>
        <v>0</v>
      </c>
      <c r="K752" s="217" t="s">
        <v>129</v>
      </c>
      <c r="L752" s="45"/>
      <c r="M752" s="222" t="s">
        <v>1</v>
      </c>
      <c r="N752" s="223" t="s">
        <v>40</v>
      </c>
      <c r="O752" s="92"/>
      <c r="P752" s="224">
        <f>O752*H752</f>
        <v>0</v>
      </c>
      <c r="Q752" s="224">
        <v>0</v>
      </c>
      <c r="R752" s="224">
        <f>Q752*H752</f>
        <v>0</v>
      </c>
      <c r="S752" s="224">
        <v>0</v>
      </c>
      <c r="T752" s="225">
        <f>S752*H752</f>
        <v>0</v>
      </c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R752" s="226" t="s">
        <v>130</v>
      </c>
      <c r="AT752" s="226" t="s">
        <v>125</v>
      </c>
      <c r="AU752" s="226" t="s">
        <v>85</v>
      </c>
      <c r="AY752" s="18" t="s">
        <v>123</v>
      </c>
      <c r="BE752" s="227">
        <f>IF(N752="základní",J752,0)</f>
        <v>0</v>
      </c>
      <c r="BF752" s="227">
        <f>IF(N752="snížená",J752,0)</f>
        <v>0</v>
      </c>
      <c r="BG752" s="227">
        <f>IF(N752="zákl. přenesená",J752,0)</f>
        <v>0</v>
      </c>
      <c r="BH752" s="227">
        <f>IF(N752="sníž. přenesená",J752,0)</f>
        <v>0</v>
      </c>
      <c r="BI752" s="227">
        <f>IF(N752="nulová",J752,0)</f>
        <v>0</v>
      </c>
      <c r="BJ752" s="18" t="s">
        <v>83</v>
      </c>
      <c r="BK752" s="227">
        <f>ROUND(I752*H752,2)</f>
        <v>0</v>
      </c>
      <c r="BL752" s="18" t="s">
        <v>130</v>
      </c>
      <c r="BM752" s="226" t="s">
        <v>819</v>
      </c>
    </row>
    <row r="753" s="2" customFormat="1">
      <c r="A753" s="39"/>
      <c r="B753" s="40"/>
      <c r="C753" s="41"/>
      <c r="D753" s="228" t="s">
        <v>131</v>
      </c>
      <c r="E753" s="41"/>
      <c r="F753" s="229" t="s">
        <v>818</v>
      </c>
      <c r="G753" s="41"/>
      <c r="H753" s="41"/>
      <c r="I753" s="230"/>
      <c r="J753" s="41"/>
      <c r="K753" s="41"/>
      <c r="L753" s="45"/>
      <c r="M753" s="231"/>
      <c r="N753" s="232"/>
      <c r="O753" s="92"/>
      <c r="P753" s="92"/>
      <c r="Q753" s="92"/>
      <c r="R753" s="92"/>
      <c r="S753" s="92"/>
      <c r="T753" s="93"/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T753" s="18" t="s">
        <v>131</v>
      </c>
      <c r="AU753" s="18" t="s">
        <v>85</v>
      </c>
    </row>
    <row r="754" s="13" customFormat="1">
      <c r="A754" s="13"/>
      <c r="B754" s="233"/>
      <c r="C754" s="234"/>
      <c r="D754" s="228" t="s">
        <v>133</v>
      </c>
      <c r="E754" s="235" t="s">
        <v>1</v>
      </c>
      <c r="F754" s="236" t="s">
        <v>813</v>
      </c>
      <c r="G754" s="234"/>
      <c r="H754" s="235" t="s">
        <v>1</v>
      </c>
      <c r="I754" s="237"/>
      <c r="J754" s="234"/>
      <c r="K754" s="234"/>
      <c r="L754" s="238"/>
      <c r="M754" s="239"/>
      <c r="N754" s="240"/>
      <c r="O754" s="240"/>
      <c r="P754" s="240"/>
      <c r="Q754" s="240"/>
      <c r="R754" s="240"/>
      <c r="S754" s="240"/>
      <c r="T754" s="241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42" t="s">
        <v>133</v>
      </c>
      <c r="AU754" s="242" t="s">
        <v>85</v>
      </c>
      <c r="AV754" s="13" t="s">
        <v>83</v>
      </c>
      <c r="AW754" s="13" t="s">
        <v>32</v>
      </c>
      <c r="AX754" s="13" t="s">
        <v>75</v>
      </c>
      <c r="AY754" s="242" t="s">
        <v>123</v>
      </c>
    </row>
    <row r="755" s="14" customFormat="1">
      <c r="A755" s="14"/>
      <c r="B755" s="243"/>
      <c r="C755" s="244"/>
      <c r="D755" s="228" t="s">
        <v>133</v>
      </c>
      <c r="E755" s="245" t="s">
        <v>1</v>
      </c>
      <c r="F755" s="246" t="s">
        <v>820</v>
      </c>
      <c r="G755" s="244"/>
      <c r="H755" s="247">
        <v>4.5599999999999996</v>
      </c>
      <c r="I755" s="248"/>
      <c r="J755" s="244"/>
      <c r="K755" s="244"/>
      <c r="L755" s="249"/>
      <c r="M755" s="250"/>
      <c r="N755" s="251"/>
      <c r="O755" s="251"/>
      <c r="P755" s="251"/>
      <c r="Q755" s="251"/>
      <c r="R755" s="251"/>
      <c r="S755" s="251"/>
      <c r="T755" s="252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53" t="s">
        <v>133</v>
      </c>
      <c r="AU755" s="253" t="s">
        <v>85</v>
      </c>
      <c r="AV755" s="14" t="s">
        <v>85</v>
      </c>
      <c r="AW755" s="14" t="s">
        <v>32</v>
      </c>
      <c r="AX755" s="14" t="s">
        <v>75</v>
      </c>
      <c r="AY755" s="253" t="s">
        <v>123</v>
      </c>
    </row>
    <row r="756" s="15" customFormat="1">
      <c r="A756" s="15"/>
      <c r="B756" s="254"/>
      <c r="C756" s="255"/>
      <c r="D756" s="228" t="s">
        <v>133</v>
      </c>
      <c r="E756" s="256" t="s">
        <v>1</v>
      </c>
      <c r="F756" s="257" t="s">
        <v>136</v>
      </c>
      <c r="G756" s="255"/>
      <c r="H756" s="258">
        <v>4.5599999999999996</v>
      </c>
      <c r="I756" s="259"/>
      <c r="J756" s="255"/>
      <c r="K756" s="255"/>
      <c r="L756" s="260"/>
      <c r="M756" s="261"/>
      <c r="N756" s="262"/>
      <c r="O756" s="262"/>
      <c r="P756" s="262"/>
      <c r="Q756" s="262"/>
      <c r="R756" s="262"/>
      <c r="S756" s="262"/>
      <c r="T756" s="263"/>
      <c r="U756" s="15"/>
      <c r="V756" s="15"/>
      <c r="W756" s="15"/>
      <c r="X756" s="15"/>
      <c r="Y756" s="15"/>
      <c r="Z756" s="15"/>
      <c r="AA756" s="15"/>
      <c r="AB756" s="15"/>
      <c r="AC756" s="15"/>
      <c r="AD756" s="15"/>
      <c r="AE756" s="15"/>
      <c r="AT756" s="264" t="s">
        <v>133</v>
      </c>
      <c r="AU756" s="264" t="s">
        <v>85</v>
      </c>
      <c r="AV756" s="15" t="s">
        <v>130</v>
      </c>
      <c r="AW756" s="15" t="s">
        <v>32</v>
      </c>
      <c r="AX756" s="15" t="s">
        <v>83</v>
      </c>
      <c r="AY756" s="264" t="s">
        <v>123</v>
      </c>
    </row>
    <row r="757" s="2" customFormat="1" ht="16.5" customHeight="1">
      <c r="A757" s="39"/>
      <c r="B757" s="40"/>
      <c r="C757" s="215" t="s">
        <v>507</v>
      </c>
      <c r="D757" s="215" t="s">
        <v>125</v>
      </c>
      <c r="E757" s="216" t="s">
        <v>821</v>
      </c>
      <c r="F757" s="217" t="s">
        <v>822</v>
      </c>
      <c r="G757" s="218" t="s">
        <v>722</v>
      </c>
      <c r="H757" s="219">
        <v>1</v>
      </c>
      <c r="I757" s="220"/>
      <c r="J757" s="221">
        <f>ROUND(I757*H757,2)</f>
        <v>0</v>
      </c>
      <c r="K757" s="217" t="s">
        <v>1</v>
      </c>
      <c r="L757" s="45"/>
      <c r="M757" s="222" t="s">
        <v>1</v>
      </c>
      <c r="N757" s="223" t="s">
        <v>40</v>
      </c>
      <c r="O757" s="92"/>
      <c r="P757" s="224">
        <f>O757*H757</f>
        <v>0</v>
      </c>
      <c r="Q757" s="224">
        <v>0</v>
      </c>
      <c r="R757" s="224">
        <f>Q757*H757</f>
        <v>0</v>
      </c>
      <c r="S757" s="224">
        <v>0</v>
      </c>
      <c r="T757" s="225">
        <f>S757*H757</f>
        <v>0</v>
      </c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R757" s="226" t="s">
        <v>130</v>
      </c>
      <c r="AT757" s="226" t="s">
        <v>125</v>
      </c>
      <c r="AU757" s="226" t="s">
        <v>85</v>
      </c>
      <c r="AY757" s="18" t="s">
        <v>123</v>
      </c>
      <c r="BE757" s="227">
        <f>IF(N757="základní",J757,0)</f>
        <v>0</v>
      </c>
      <c r="BF757" s="227">
        <f>IF(N757="snížená",J757,0)</f>
        <v>0</v>
      </c>
      <c r="BG757" s="227">
        <f>IF(N757="zákl. přenesená",J757,0)</f>
        <v>0</v>
      </c>
      <c r="BH757" s="227">
        <f>IF(N757="sníž. přenesená",J757,0)</f>
        <v>0</v>
      </c>
      <c r="BI757" s="227">
        <f>IF(N757="nulová",J757,0)</f>
        <v>0</v>
      </c>
      <c r="BJ757" s="18" t="s">
        <v>83</v>
      </c>
      <c r="BK757" s="227">
        <f>ROUND(I757*H757,2)</f>
        <v>0</v>
      </c>
      <c r="BL757" s="18" t="s">
        <v>130</v>
      </c>
      <c r="BM757" s="226" t="s">
        <v>823</v>
      </c>
    </row>
    <row r="758" s="2" customFormat="1">
      <c r="A758" s="39"/>
      <c r="B758" s="40"/>
      <c r="C758" s="41"/>
      <c r="D758" s="228" t="s">
        <v>131</v>
      </c>
      <c r="E758" s="41"/>
      <c r="F758" s="229" t="s">
        <v>822</v>
      </c>
      <c r="G758" s="41"/>
      <c r="H758" s="41"/>
      <c r="I758" s="230"/>
      <c r="J758" s="41"/>
      <c r="K758" s="41"/>
      <c r="L758" s="45"/>
      <c r="M758" s="231"/>
      <c r="N758" s="232"/>
      <c r="O758" s="92"/>
      <c r="P758" s="92"/>
      <c r="Q758" s="92"/>
      <c r="R758" s="92"/>
      <c r="S758" s="92"/>
      <c r="T758" s="93"/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T758" s="18" t="s">
        <v>131</v>
      </c>
      <c r="AU758" s="18" t="s">
        <v>85</v>
      </c>
    </row>
    <row r="759" s="2" customFormat="1" ht="16.5" customHeight="1">
      <c r="A759" s="39"/>
      <c r="B759" s="40"/>
      <c r="C759" s="215" t="s">
        <v>824</v>
      </c>
      <c r="D759" s="215" t="s">
        <v>125</v>
      </c>
      <c r="E759" s="216" t="s">
        <v>825</v>
      </c>
      <c r="F759" s="217" t="s">
        <v>826</v>
      </c>
      <c r="G759" s="218" t="s">
        <v>157</v>
      </c>
      <c r="H759" s="219">
        <v>10.949</v>
      </c>
      <c r="I759" s="220"/>
      <c r="J759" s="221">
        <f>ROUND(I759*H759,2)</f>
        <v>0</v>
      </c>
      <c r="K759" s="217" t="s">
        <v>129</v>
      </c>
      <c r="L759" s="45"/>
      <c r="M759" s="222" t="s">
        <v>1</v>
      </c>
      <c r="N759" s="223" t="s">
        <v>40</v>
      </c>
      <c r="O759" s="92"/>
      <c r="P759" s="224">
        <f>O759*H759</f>
        <v>0</v>
      </c>
      <c r="Q759" s="224">
        <v>0</v>
      </c>
      <c r="R759" s="224">
        <f>Q759*H759</f>
        <v>0</v>
      </c>
      <c r="S759" s="224">
        <v>0</v>
      </c>
      <c r="T759" s="225">
        <f>S759*H759</f>
        <v>0</v>
      </c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R759" s="226" t="s">
        <v>130</v>
      </c>
      <c r="AT759" s="226" t="s">
        <v>125</v>
      </c>
      <c r="AU759" s="226" t="s">
        <v>85</v>
      </c>
      <c r="AY759" s="18" t="s">
        <v>123</v>
      </c>
      <c r="BE759" s="227">
        <f>IF(N759="základní",J759,0)</f>
        <v>0</v>
      </c>
      <c r="BF759" s="227">
        <f>IF(N759="snížená",J759,0)</f>
        <v>0</v>
      </c>
      <c r="BG759" s="227">
        <f>IF(N759="zákl. přenesená",J759,0)</f>
        <v>0</v>
      </c>
      <c r="BH759" s="227">
        <f>IF(N759="sníž. přenesená",J759,0)</f>
        <v>0</v>
      </c>
      <c r="BI759" s="227">
        <f>IF(N759="nulová",J759,0)</f>
        <v>0</v>
      </c>
      <c r="BJ759" s="18" t="s">
        <v>83</v>
      </c>
      <c r="BK759" s="227">
        <f>ROUND(I759*H759,2)</f>
        <v>0</v>
      </c>
      <c r="BL759" s="18" t="s">
        <v>130</v>
      </c>
      <c r="BM759" s="226" t="s">
        <v>827</v>
      </c>
    </row>
    <row r="760" s="2" customFormat="1">
      <c r="A760" s="39"/>
      <c r="B760" s="40"/>
      <c r="C760" s="41"/>
      <c r="D760" s="228" t="s">
        <v>131</v>
      </c>
      <c r="E760" s="41"/>
      <c r="F760" s="229" t="s">
        <v>828</v>
      </c>
      <c r="G760" s="41"/>
      <c r="H760" s="41"/>
      <c r="I760" s="230"/>
      <c r="J760" s="41"/>
      <c r="K760" s="41"/>
      <c r="L760" s="45"/>
      <c r="M760" s="231"/>
      <c r="N760" s="232"/>
      <c r="O760" s="92"/>
      <c r="P760" s="92"/>
      <c r="Q760" s="92"/>
      <c r="R760" s="92"/>
      <c r="S760" s="92"/>
      <c r="T760" s="93"/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T760" s="18" t="s">
        <v>131</v>
      </c>
      <c r="AU760" s="18" t="s">
        <v>85</v>
      </c>
    </row>
    <row r="761" s="13" customFormat="1">
      <c r="A761" s="13"/>
      <c r="B761" s="233"/>
      <c r="C761" s="234"/>
      <c r="D761" s="228" t="s">
        <v>133</v>
      </c>
      <c r="E761" s="235" t="s">
        <v>1</v>
      </c>
      <c r="F761" s="236" t="s">
        <v>360</v>
      </c>
      <c r="G761" s="234"/>
      <c r="H761" s="235" t="s">
        <v>1</v>
      </c>
      <c r="I761" s="237"/>
      <c r="J761" s="234"/>
      <c r="K761" s="234"/>
      <c r="L761" s="238"/>
      <c r="M761" s="239"/>
      <c r="N761" s="240"/>
      <c r="O761" s="240"/>
      <c r="P761" s="240"/>
      <c r="Q761" s="240"/>
      <c r="R761" s="240"/>
      <c r="S761" s="240"/>
      <c r="T761" s="241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2" t="s">
        <v>133</v>
      </c>
      <c r="AU761" s="242" t="s">
        <v>85</v>
      </c>
      <c r="AV761" s="13" t="s">
        <v>83</v>
      </c>
      <c r="AW761" s="13" t="s">
        <v>32</v>
      </c>
      <c r="AX761" s="13" t="s">
        <v>75</v>
      </c>
      <c r="AY761" s="242" t="s">
        <v>123</v>
      </c>
    </row>
    <row r="762" s="13" customFormat="1">
      <c r="A762" s="13"/>
      <c r="B762" s="233"/>
      <c r="C762" s="234"/>
      <c r="D762" s="228" t="s">
        <v>133</v>
      </c>
      <c r="E762" s="235" t="s">
        <v>1</v>
      </c>
      <c r="F762" s="236" t="s">
        <v>829</v>
      </c>
      <c r="G762" s="234"/>
      <c r="H762" s="235" t="s">
        <v>1</v>
      </c>
      <c r="I762" s="237"/>
      <c r="J762" s="234"/>
      <c r="K762" s="234"/>
      <c r="L762" s="238"/>
      <c r="M762" s="239"/>
      <c r="N762" s="240"/>
      <c r="O762" s="240"/>
      <c r="P762" s="240"/>
      <c r="Q762" s="240"/>
      <c r="R762" s="240"/>
      <c r="S762" s="240"/>
      <c r="T762" s="241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42" t="s">
        <v>133</v>
      </c>
      <c r="AU762" s="242" t="s">
        <v>85</v>
      </c>
      <c r="AV762" s="13" t="s">
        <v>83</v>
      </c>
      <c r="AW762" s="13" t="s">
        <v>32</v>
      </c>
      <c r="AX762" s="13" t="s">
        <v>75</v>
      </c>
      <c r="AY762" s="242" t="s">
        <v>123</v>
      </c>
    </row>
    <row r="763" s="14" customFormat="1">
      <c r="A763" s="14"/>
      <c r="B763" s="243"/>
      <c r="C763" s="244"/>
      <c r="D763" s="228" t="s">
        <v>133</v>
      </c>
      <c r="E763" s="245" t="s">
        <v>1</v>
      </c>
      <c r="F763" s="246" t="s">
        <v>830</v>
      </c>
      <c r="G763" s="244"/>
      <c r="H763" s="247">
        <v>10.949</v>
      </c>
      <c r="I763" s="248"/>
      <c r="J763" s="244"/>
      <c r="K763" s="244"/>
      <c r="L763" s="249"/>
      <c r="M763" s="250"/>
      <c r="N763" s="251"/>
      <c r="O763" s="251"/>
      <c r="P763" s="251"/>
      <c r="Q763" s="251"/>
      <c r="R763" s="251"/>
      <c r="S763" s="251"/>
      <c r="T763" s="252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53" t="s">
        <v>133</v>
      </c>
      <c r="AU763" s="253" t="s">
        <v>85</v>
      </c>
      <c r="AV763" s="14" t="s">
        <v>85</v>
      </c>
      <c r="AW763" s="14" t="s">
        <v>32</v>
      </c>
      <c r="AX763" s="14" t="s">
        <v>75</v>
      </c>
      <c r="AY763" s="253" t="s">
        <v>123</v>
      </c>
    </row>
    <row r="764" s="15" customFormat="1">
      <c r="A764" s="15"/>
      <c r="B764" s="254"/>
      <c r="C764" s="255"/>
      <c r="D764" s="228" t="s">
        <v>133</v>
      </c>
      <c r="E764" s="256" t="s">
        <v>1</v>
      </c>
      <c r="F764" s="257" t="s">
        <v>136</v>
      </c>
      <c r="G764" s="255"/>
      <c r="H764" s="258">
        <v>10.949</v>
      </c>
      <c r="I764" s="259"/>
      <c r="J764" s="255"/>
      <c r="K764" s="255"/>
      <c r="L764" s="260"/>
      <c r="M764" s="261"/>
      <c r="N764" s="262"/>
      <c r="O764" s="262"/>
      <c r="P764" s="262"/>
      <c r="Q764" s="262"/>
      <c r="R764" s="262"/>
      <c r="S764" s="262"/>
      <c r="T764" s="263"/>
      <c r="U764" s="15"/>
      <c r="V764" s="15"/>
      <c r="W764" s="15"/>
      <c r="X764" s="15"/>
      <c r="Y764" s="15"/>
      <c r="Z764" s="15"/>
      <c r="AA764" s="15"/>
      <c r="AB764" s="15"/>
      <c r="AC764" s="15"/>
      <c r="AD764" s="15"/>
      <c r="AE764" s="15"/>
      <c r="AT764" s="264" t="s">
        <v>133</v>
      </c>
      <c r="AU764" s="264" t="s">
        <v>85</v>
      </c>
      <c r="AV764" s="15" t="s">
        <v>130</v>
      </c>
      <c r="AW764" s="15" t="s">
        <v>32</v>
      </c>
      <c r="AX764" s="15" t="s">
        <v>83</v>
      </c>
      <c r="AY764" s="264" t="s">
        <v>123</v>
      </c>
    </row>
    <row r="765" s="12" customFormat="1" ht="22.8" customHeight="1">
      <c r="A765" s="12"/>
      <c r="B765" s="199"/>
      <c r="C765" s="200"/>
      <c r="D765" s="201" t="s">
        <v>74</v>
      </c>
      <c r="E765" s="213" t="s">
        <v>831</v>
      </c>
      <c r="F765" s="213" t="s">
        <v>832</v>
      </c>
      <c r="G765" s="200"/>
      <c r="H765" s="200"/>
      <c r="I765" s="203"/>
      <c r="J765" s="214">
        <f>BK765</f>
        <v>0</v>
      </c>
      <c r="K765" s="200"/>
      <c r="L765" s="205"/>
      <c r="M765" s="206"/>
      <c r="N765" s="207"/>
      <c r="O765" s="207"/>
      <c r="P765" s="208">
        <f>SUM(P766:P805)</f>
        <v>0</v>
      </c>
      <c r="Q765" s="207"/>
      <c r="R765" s="208">
        <f>SUM(R766:R805)</f>
        <v>0</v>
      </c>
      <c r="S765" s="207"/>
      <c r="T765" s="209">
        <f>SUM(T766:T805)</f>
        <v>0</v>
      </c>
      <c r="U765" s="12"/>
      <c r="V765" s="12"/>
      <c r="W765" s="12"/>
      <c r="X765" s="12"/>
      <c r="Y765" s="12"/>
      <c r="Z765" s="12"/>
      <c r="AA765" s="12"/>
      <c r="AB765" s="12"/>
      <c r="AC765" s="12"/>
      <c r="AD765" s="12"/>
      <c r="AE765" s="12"/>
      <c r="AR765" s="210" t="s">
        <v>83</v>
      </c>
      <c r="AT765" s="211" t="s">
        <v>74</v>
      </c>
      <c r="AU765" s="211" t="s">
        <v>83</v>
      </c>
      <c r="AY765" s="210" t="s">
        <v>123</v>
      </c>
      <c r="BK765" s="212">
        <f>SUM(BK766:BK805)</f>
        <v>0</v>
      </c>
    </row>
    <row r="766" s="2" customFormat="1" ht="16.5" customHeight="1">
      <c r="A766" s="39"/>
      <c r="B766" s="40"/>
      <c r="C766" s="215" t="s">
        <v>512</v>
      </c>
      <c r="D766" s="215" t="s">
        <v>125</v>
      </c>
      <c r="E766" s="216" t="s">
        <v>833</v>
      </c>
      <c r="F766" s="217" t="s">
        <v>834</v>
      </c>
      <c r="G766" s="218" t="s">
        <v>251</v>
      </c>
      <c r="H766" s="219">
        <v>23.748000000000001</v>
      </c>
      <c r="I766" s="220"/>
      <c r="J766" s="221">
        <f>ROUND(I766*H766,2)</f>
        <v>0</v>
      </c>
      <c r="K766" s="217" t="s">
        <v>129</v>
      </c>
      <c r="L766" s="45"/>
      <c r="M766" s="222" t="s">
        <v>1</v>
      </c>
      <c r="N766" s="223" t="s">
        <v>40</v>
      </c>
      <c r="O766" s="92"/>
      <c r="P766" s="224">
        <f>O766*H766</f>
        <v>0</v>
      </c>
      <c r="Q766" s="224">
        <v>0</v>
      </c>
      <c r="R766" s="224">
        <f>Q766*H766</f>
        <v>0</v>
      </c>
      <c r="S766" s="224">
        <v>0</v>
      </c>
      <c r="T766" s="225">
        <f>S766*H766</f>
        <v>0</v>
      </c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R766" s="226" t="s">
        <v>130</v>
      </c>
      <c r="AT766" s="226" t="s">
        <v>125</v>
      </c>
      <c r="AU766" s="226" t="s">
        <v>85</v>
      </c>
      <c r="AY766" s="18" t="s">
        <v>123</v>
      </c>
      <c r="BE766" s="227">
        <f>IF(N766="základní",J766,0)</f>
        <v>0</v>
      </c>
      <c r="BF766" s="227">
        <f>IF(N766="snížená",J766,0)</f>
        <v>0</v>
      </c>
      <c r="BG766" s="227">
        <f>IF(N766="zákl. přenesená",J766,0)</f>
        <v>0</v>
      </c>
      <c r="BH766" s="227">
        <f>IF(N766="sníž. přenesená",J766,0)</f>
        <v>0</v>
      </c>
      <c r="BI766" s="227">
        <f>IF(N766="nulová",J766,0)</f>
        <v>0</v>
      </c>
      <c r="BJ766" s="18" t="s">
        <v>83</v>
      </c>
      <c r="BK766" s="227">
        <f>ROUND(I766*H766,2)</f>
        <v>0</v>
      </c>
      <c r="BL766" s="18" t="s">
        <v>130</v>
      </c>
      <c r="BM766" s="226" t="s">
        <v>835</v>
      </c>
    </row>
    <row r="767" s="2" customFormat="1">
      <c r="A767" s="39"/>
      <c r="B767" s="40"/>
      <c r="C767" s="41"/>
      <c r="D767" s="228" t="s">
        <v>131</v>
      </c>
      <c r="E767" s="41"/>
      <c r="F767" s="229" t="s">
        <v>836</v>
      </c>
      <c r="G767" s="41"/>
      <c r="H767" s="41"/>
      <c r="I767" s="230"/>
      <c r="J767" s="41"/>
      <c r="K767" s="41"/>
      <c r="L767" s="45"/>
      <c r="M767" s="231"/>
      <c r="N767" s="232"/>
      <c r="O767" s="92"/>
      <c r="P767" s="92"/>
      <c r="Q767" s="92"/>
      <c r="R767" s="92"/>
      <c r="S767" s="92"/>
      <c r="T767" s="93"/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T767" s="18" t="s">
        <v>131</v>
      </c>
      <c r="AU767" s="18" t="s">
        <v>85</v>
      </c>
    </row>
    <row r="768" s="13" customFormat="1">
      <c r="A768" s="13"/>
      <c r="B768" s="233"/>
      <c r="C768" s="234"/>
      <c r="D768" s="228" t="s">
        <v>133</v>
      </c>
      <c r="E768" s="235" t="s">
        <v>1</v>
      </c>
      <c r="F768" s="236" t="s">
        <v>837</v>
      </c>
      <c r="G768" s="234"/>
      <c r="H768" s="235" t="s">
        <v>1</v>
      </c>
      <c r="I768" s="237"/>
      <c r="J768" s="234"/>
      <c r="K768" s="234"/>
      <c r="L768" s="238"/>
      <c r="M768" s="239"/>
      <c r="N768" s="240"/>
      <c r="O768" s="240"/>
      <c r="P768" s="240"/>
      <c r="Q768" s="240"/>
      <c r="R768" s="240"/>
      <c r="S768" s="240"/>
      <c r="T768" s="241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42" t="s">
        <v>133</v>
      </c>
      <c r="AU768" s="242" t="s">
        <v>85</v>
      </c>
      <c r="AV768" s="13" t="s">
        <v>83</v>
      </c>
      <c r="AW768" s="13" t="s">
        <v>32</v>
      </c>
      <c r="AX768" s="13" t="s">
        <v>75</v>
      </c>
      <c r="AY768" s="242" t="s">
        <v>123</v>
      </c>
    </row>
    <row r="769" s="14" customFormat="1">
      <c r="A769" s="14"/>
      <c r="B769" s="243"/>
      <c r="C769" s="244"/>
      <c r="D769" s="228" t="s">
        <v>133</v>
      </c>
      <c r="E769" s="245" t="s">
        <v>1</v>
      </c>
      <c r="F769" s="246" t="s">
        <v>838</v>
      </c>
      <c r="G769" s="244"/>
      <c r="H769" s="247">
        <v>0.97199999999999998</v>
      </c>
      <c r="I769" s="248"/>
      <c r="J769" s="244"/>
      <c r="K769" s="244"/>
      <c r="L769" s="249"/>
      <c r="M769" s="250"/>
      <c r="N769" s="251"/>
      <c r="O769" s="251"/>
      <c r="P769" s="251"/>
      <c r="Q769" s="251"/>
      <c r="R769" s="251"/>
      <c r="S769" s="251"/>
      <c r="T769" s="252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53" t="s">
        <v>133</v>
      </c>
      <c r="AU769" s="253" t="s">
        <v>85</v>
      </c>
      <c r="AV769" s="14" t="s">
        <v>85</v>
      </c>
      <c r="AW769" s="14" t="s">
        <v>32</v>
      </c>
      <c r="AX769" s="14" t="s">
        <v>75</v>
      </c>
      <c r="AY769" s="253" t="s">
        <v>123</v>
      </c>
    </row>
    <row r="770" s="13" customFormat="1">
      <c r="A770" s="13"/>
      <c r="B770" s="233"/>
      <c r="C770" s="234"/>
      <c r="D770" s="228" t="s">
        <v>133</v>
      </c>
      <c r="E770" s="235" t="s">
        <v>1</v>
      </c>
      <c r="F770" s="236" t="s">
        <v>839</v>
      </c>
      <c r="G770" s="234"/>
      <c r="H770" s="235" t="s">
        <v>1</v>
      </c>
      <c r="I770" s="237"/>
      <c r="J770" s="234"/>
      <c r="K770" s="234"/>
      <c r="L770" s="238"/>
      <c r="M770" s="239"/>
      <c r="N770" s="240"/>
      <c r="O770" s="240"/>
      <c r="P770" s="240"/>
      <c r="Q770" s="240"/>
      <c r="R770" s="240"/>
      <c r="S770" s="240"/>
      <c r="T770" s="241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42" t="s">
        <v>133</v>
      </c>
      <c r="AU770" s="242" t="s">
        <v>85</v>
      </c>
      <c r="AV770" s="13" t="s">
        <v>83</v>
      </c>
      <c r="AW770" s="13" t="s">
        <v>32</v>
      </c>
      <c r="AX770" s="13" t="s">
        <v>75</v>
      </c>
      <c r="AY770" s="242" t="s">
        <v>123</v>
      </c>
    </row>
    <row r="771" s="14" customFormat="1">
      <c r="A771" s="14"/>
      <c r="B771" s="243"/>
      <c r="C771" s="244"/>
      <c r="D771" s="228" t="s">
        <v>133</v>
      </c>
      <c r="E771" s="245" t="s">
        <v>1</v>
      </c>
      <c r="F771" s="246" t="s">
        <v>840</v>
      </c>
      <c r="G771" s="244"/>
      <c r="H771" s="247">
        <v>18.305</v>
      </c>
      <c r="I771" s="248"/>
      <c r="J771" s="244"/>
      <c r="K771" s="244"/>
      <c r="L771" s="249"/>
      <c r="M771" s="250"/>
      <c r="N771" s="251"/>
      <c r="O771" s="251"/>
      <c r="P771" s="251"/>
      <c r="Q771" s="251"/>
      <c r="R771" s="251"/>
      <c r="S771" s="251"/>
      <c r="T771" s="252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53" t="s">
        <v>133</v>
      </c>
      <c r="AU771" s="253" t="s">
        <v>85</v>
      </c>
      <c r="AV771" s="14" t="s">
        <v>85</v>
      </c>
      <c r="AW771" s="14" t="s">
        <v>32</v>
      </c>
      <c r="AX771" s="14" t="s">
        <v>75</v>
      </c>
      <c r="AY771" s="253" t="s">
        <v>123</v>
      </c>
    </row>
    <row r="772" s="13" customFormat="1">
      <c r="A772" s="13"/>
      <c r="B772" s="233"/>
      <c r="C772" s="234"/>
      <c r="D772" s="228" t="s">
        <v>133</v>
      </c>
      <c r="E772" s="235" t="s">
        <v>1</v>
      </c>
      <c r="F772" s="236" t="s">
        <v>841</v>
      </c>
      <c r="G772" s="234"/>
      <c r="H772" s="235" t="s">
        <v>1</v>
      </c>
      <c r="I772" s="237"/>
      <c r="J772" s="234"/>
      <c r="K772" s="234"/>
      <c r="L772" s="238"/>
      <c r="M772" s="239"/>
      <c r="N772" s="240"/>
      <c r="O772" s="240"/>
      <c r="P772" s="240"/>
      <c r="Q772" s="240"/>
      <c r="R772" s="240"/>
      <c r="S772" s="240"/>
      <c r="T772" s="241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42" t="s">
        <v>133</v>
      </c>
      <c r="AU772" s="242" t="s">
        <v>85</v>
      </c>
      <c r="AV772" s="13" t="s">
        <v>83</v>
      </c>
      <c r="AW772" s="13" t="s">
        <v>32</v>
      </c>
      <c r="AX772" s="13" t="s">
        <v>75</v>
      </c>
      <c r="AY772" s="242" t="s">
        <v>123</v>
      </c>
    </row>
    <row r="773" s="14" customFormat="1">
      <c r="A773" s="14"/>
      <c r="B773" s="243"/>
      <c r="C773" s="244"/>
      <c r="D773" s="228" t="s">
        <v>133</v>
      </c>
      <c r="E773" s="245" t="s">
        <v>1</v>
      </c>
      <c r="F773" s="246" t="s">
        <v>842</v>
      </c>
      <c r="G773" s="244"/>
      <c r="H773" s="247">
        <v>3.2949999999999999</v>
      </c>
      <c r="I773" s="248"/>
      <c r="J773" s="244"/>
      <c r="K773" s="244"/>
      <c r="L773" s="249"/>
      <c r="M773" s="250"/>
      <c r="N773" s="251"/>
      <c r="O773" s="251"/>
      <c r="P773" s="251"/>
      <c r="Q773" s="251"/>
      <c r="R773" s="251"/>
      <c r="S773" s="251"/>
      <c r="T773" s="252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53" t="s">
        <v>133</v>
      </c>
      <c r="AU773" s="253" t="s">
        <v>85</v>
      </c>
      <c r="AV773" s="14" t="s">
        <v>85</v>
      </c>
      <c r="AW773" s="14" t="s">
        <v>32</v>
      </c>
      <c r="AX773" s="14" t="s">
        <v>75</v>
      </c>
      <c r="AY773" s="253" t="s">
        <v>123</v>
      </c>
    </row>
    <row r="774" s="13" customFormat="1">
      <c r="A774" s="13"/>
      <c r="B774" s="233"/>
      <c r="C774" s="234"/>
      <c r="D774" s="228" t="s">
        <v>133</v>
      </c>
      <c r="E774" s="235" t="s">
        <v>1</v>
      </c>
      <c r="F774" s="236" t="s">
        <v>843</v>
      </c>
      <c r="G774" s="234"/>
      <c r="H774" s="235" t="s">
        <v>1</v>
      </c>
      <c r="I774" s="237"/>
      <c r="J774" s="234"/>
      <c r="K774" s="234"/>
      <c r="L774" s="238"/>
      <c r="M774" s="239"/>
      <c r="N774" s="240"/>
      <c r="O774" s="240"/>
      <c r="P774" s="240"/>
      <c r="Q774" s="240"/>
      <c r="R774" s="240"/>
      <c r="S774" s="240"/>
      <c r="T774" s="241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42" t="s">
        <v>133</v>
      </c>
      <c r="AU774" s="242" t="s">
        <v>85</v>
      </c>
      <c r="AV774" s="13" t="s">
        <v>83</v>
      </c>
      <c r="AW774" s="13" t="s">
        <v>32</v>
      </c>
      <c r="AX774" s="13" t="s">
        <v>75</v>
      </c>
      <c r="AY774" s="242" t="s">
        <v>123</v>
      </c>
    </row>
    <row r="775" s="14" customFormat="1">
      <c r="A775" s="14"/>
      <c r="B775" s="243"/>
      <c r="C775" s="244"/>
      <c r="D775" s="228" t="s">
        <v>133</v>
      </c>
      <c r="E775" s="245" t="s">
        <v>1</v>
      </c>
      <c r="F775" s="246" t="s">
        <v>844</v>
      </c>
      <c r="G775" s="244"/>
      <c r="H775" s="247">
        <v>0.97599999999999998</v>
      </c>
      <c r="I775" s="248"/>
      <c r="J775" s="244"/>
      <c r="K775" s="244"/>
      <c r="L775" s="249"/>
      <c r="M775" s="250"/>
      <c r="N775" s="251"/>
      <c r="O775" s="251"/>
      <c r="P775" s="251"/>
      <c r="Q775" s="251"/>
      <c r="R775" s="251"/>
      <c r="S775" s="251"/>
      <c r="T775" s="252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53" t="s">
        <v>133</v>
      </c>
      <c r="AU775" s="253" t="s">
        <v>85</v>
      </c>
      <c r="AV775" s="14" t="s">
        <v>85</v>
      </c>
      <c r="AW775" s="14" t="s">
        <v>32</v>
      </c>
      <c r="AX775" s="14" t="s">
        <v>75</v>
      </c>
      <c r="AY775" s="253" t="s">
        <v>123</v>
      </c>
    </row>
    <row r="776" s="16" customFormat="1">
      <c r="A776" s="16"/>
      <c r="B776" s="265"/>
      <c r="C776" s="266"/>
      <c r="D776" s="228" t="s">
        <v>133</v>
      </c>
      <c r="E776" s="267" t="s">
        <v>1</v>
      </c>
      <c r="F776" s="268" t="s">
        <v>265</v>
      </c>
      <c r="G776" s="266"/>
      <c r="H776" s="269">
        <v>23.548000000000002</v>
      </c>
      <c r="I776" s="270"/>
      <c r="J776" s="266"/>
      <c r="K776" s="266"/>
      <c r="L776" s="271"/>
      <c r="M776" s="272"/>
      <c r="N776" s="273"/>
      <c r="O776" s="273"/>
      <c r="P776" s="273"/>
      <c r="Q776" s="273"/>
      <c r="R776" s="273"/>
      <c r="S776" s="273"/>
      <c r="T776" s="274"/>
      <c r="U776" s="16"/>
      <c r="V776" s="16"/>
      <c r="W776" s="16"/>
      <c r="X776" s="16"/>
      <c r="Y776" s="16"/>
      <c r="Z776" s="16"/>
      <c r="AA776" s="16"/>
      <c r="AB776" s="16"/>
      <c r="AC776" s="16"/>
      <c r="AD776" s="16"/>
      <c r="AE776" s="16"/>
      <c r="AT776" s="275" t="s">
        <v>133</v>
      </c>
      <c r="AU776" s="275" t="s">
        <v>85</v>
      </c>
      <c r="AV776" s="16" t="s">
        <v>141</v>
      </c>
      <c r="AW776" s="16" t="s">
        <v>32</v>
      </c>
      <c r="AX776" s="16" t="s">
        <v>75</v>
      </c>
      <c r="AY776" s="275" t="s">
        <v>123</v>
      </c>
    </row>
    <row r="777" s="13" customFormat="1">
      <c r="A777" s="13"/>
      <c r="B777" s="233"/>
      <c r="C777" s="234"/>
      <c r="D777" s="228" t="s">
        <v>133</v>
      </c>
      <c r="E777" s="235" t="s">
        <v>1</v>
      </c>
      <c r="F777" s="236" t="s">
        <v>845</v>
      </c>
      <c r="G777" s="234"/>
      <c r="H777" s="235" t="s">
        <v>1</v>
      </c>
      <c r="I777" s="237"/>
      <c r="J777" s="234"/>
      <c r="K777" s="234"/>
      <c r="L777" s="238"/>
      <c r="M777" s="239"/>
      <c r="N777" s="240"/>
      <c r="O777" s="240"/>
      <c r="P777" s="240"/>
      <c r="Q777" s="240"/>
      <c r="R777" s="240"/>
      <c r="S777" s="240"/>
      <c r="T777" s="241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42" t="s">
        <v>133</v>
      </c>
      <c r="AU777" s="242" t="s">
        <v>85</v>
      </c>
      <c r="AV777" s="13" t="s">
        <v>83</v>
      </c>
      <c r="AW777" s="13" t="s">
        <v>32</v>
      </c>
      <c r="AX777" s="13" t="s">
        <v>75</v>
      </c>
      <c r="AY777" s="242" t="s">
        <v>123</v>
      </c>
    </row>
    <row r="778" s="14" customFormat="1">
      <c r="A778" s="14"/>
      <c r="B778" s="243"/>
      <c r="C778" s="244"/>
      <c r="D778" s="228" t="s">
        <v>133</v>
      </c>
      <c r="E778" s="245" t="s">
        <v>1</v>
      </c>
      <c r="F778" s="246" t="s">
        <v>846</v>
      </c>
      <c r="G778" s="244"/>
      <c r="H778" s="247">
        <v>0.20000000000000001</v>
      </c>
      <c r="I778" s="248"/>
      <c r="J778" s="244"/>
      <c r="K778" s="244"/>
      <c r="L778" s="249"/>
      <c r="M778" s="250"/>
      <c r="N778" s="251"/>
      <c r="O778" s="251"/>
      <c r="P778" s="251"/>
      <c r="Q778" s="251"/>
      <c r="R778" s="251"/>
      <c r="S778" s="251"/>
      <c r="T778" s="252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53" t="s">
        <v>133</v>
      </c>
      <c r="AU778" s="253" t="s">
        <v>85</v>
      </c>
      <c r="AV778" s="14" t="s">
        <v>85</v>
      </c>
      <c r="AW778" s="14" t="s">
        <v>32</v>
      </c>
      <c r="AX778" s="14" t="s">
        <v>75</v>
      </c>
      <c r="AY778" s="253" t="s">
        <v>123</v>
      </c>
    </row>
    <row r="779" s="15" customFormat="1">
      <c r="A779" s="15"/>
      <c r="B779" s="254"/>
      <c r="C779" s="255"/>
      <c r="D779" s="228" t="s">
        <v>133</v>
      </c>
      <c r="E779" s="256" t="s">
        <v>1</v>
      </c>
      <c r="F779" s="257" t="s">
        <v>136</v>
      </c>
      <c r="G779" s="255"/>
      <c r="H779" s="258">
        <v>23.748000000000001</v>
      </c>
      <c r="I779" s="259"/>
      <c r="J779" s="255"/>
      <c r="K779" s="255"/>
      <c r="L779" s="260"/>
      <c r="M779" s="261"/>
      <c r="N779" s="262"/>
      <c r="O779" s="262"/>
      <c r="P779" s="262"/>
      <c r="Q779" s="262"/>
      <c r="R779" s="262"/>
      <c r="S779" s="262"/>
      <c r="T779" s="263"/>
      <c r="U779" s="15"/>
      <c r="V779" s="15"/>
      <c r="W779" s="15"/>
      <c r="X779" s="15"/>
      <c r="Y779" s="15"/>
      <c r="Z779" s="15"/>
      <c r="AA779" s="15"/>
      <c r="AB779" s="15"/>
      <c r="AC779" s="15"/>
      <c r="AD779" s="15"/>
      <c r="AE779" s="15"/>
      <c r="AT779" s="264" t="s">
        <v>133</v>
      </c>
      <c r="AU779" s="264" t="s">
        <v>85</v>
      </c>
      <c r="AV779" s="15" t="s">
        <v>130</v>
      </c>
      <c r="AW779" s="15" t="s">
        <v>32</v>
      </c>
      <c r="AX779" s="15" t="s">
        <v>83</v>
      </c>
      <c r="AY779" s="264" t="s">
        <v>123</v>
      </c>
    </row>
    <row r="780" s="2" customFormat="1" ht="16.5" customHeight="1">
      <c r="A780" s="39"/>
      <c r="B780" s="40"/>
      <c r="C780" s="215" t="s">
        <v>847</v>
      </c>
      <c r="D780" s="215" t="s">
        <v>125</v>
      </c>
      <c r="E780" s="216" t="s">
        <v>848</v>
      </c>
      <c r="F780" s="217" t="s">
        <v>849</v>
      </c>
      <c r="G780" s="218" t="s">
        <v>251</v>
      </c>
      <c r="H780" s="219">
        <v>166.23599999999999</v>
      </c>
      <c r="I780" s="220"/>
      <c r="J780" s="221">
        <f>ROUND(I780*H780,2)</f>
        <v>0</v>
      </c>
      <c r="K780" s="217" t="s">
        <v>129</v>
      </c>
      <c r="L780" s="45"/>
      <c r="M780" s="222" t="s">
        <v>1</v>
      </c>
      <c r="N780" s="223" t="s">
        <v>40</v>
      </c>
      <c r="O780" s="92"/>
      <c r="P780" s="224">
        <f>O780*H780</f>
        <v>0</v>
      </c>
      <c r="Q780" s="224">
        <v>0</v>
      </c>
      <c r="R780" s="224">
        <f>Q780*H780</f>
        <v>0</v>
      </c>
      <c r="S780" s="224">
        <v>0</v>
      </c>
      <c r="T780" s="225">
        <f>S780*H780</f>
        <v>0</v>
      </c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R780" s="226" t="s">
        <v>130</v>
      </c>
      <c r="AT780" s="226" t="s">
        <v>125</v>
      </c>
      <c r="AU780" s="226" t="s">
        <v>85</v>
      </c>
      <c r="AY780" s="18" t="s">
        <v>123</v>
      </c>
      <c r="BE780" s="227">
        <f>IF(N780="základní",J780,0)</f>
        <v>0</v>
      </c>
      <c r="BF780" s="227">
        <f>IF(N780="snížená",J780,0)</f>
        <v>0</v>
      </c>
      <c r="BG780" s="227">
        <f>IF(N780="zákl. přenesená",J780,0)</f>
        <v>0</v>
      </c>
      <c r="BH780" s="227">
        <f>IF(N780="sníž. přenesená",J780,0)</f>
        <v>0</v>
      </c>
      <c r="BI780" s="227">
        <f>IF(N780="nulová",J780,0)</f>
        <v>0</v>
      </c>
      <c r="BJ780" s="18" t="s">
        <v>83</v>
      </c>
      <c r="BK780" s="227">
        <f>ROUND(I780*H780,2)</f>
        <v>0</v>
      </c>
      <c r="BL780" s="18" t="s">
        <v>130</v>
      </c>
      <c r="BM780" s="226" t="s">
        <v>850</v>
      </c>
    </row>
    <row r="781" s="2" customFormat="1">
      <c r="A781" s="39"/>
      <c r="B781" s="40"/>
      <c r="C781" s="41"/>
      <c r="D781" s="228" t="s">
        <v>131</v>
      </c>
      <c r="E781" s="41"/>
      <c r="F781" s="229" t="s">
        <v>851</v>
      </c>
      <c r="G781" s="41"/>
      <c r="H781" s="41"/>
      <c r="I781" s="230"/>
      <c r="J781" s="41"/>
      <c r="K781" s="41"/>
      <c r="L781" s="45"/>
      <c r="M781" s="231"/>
      <c r="N781" s="232"/>
      <c r="O781" s="92"/>
      <c r="P781" s="92"/>
      <c r="Q781" s="92"/>
      <c r="R781" s="92"/>
      <c r="S781" s="92"/>
      <c r="T781" s="93"/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T781" s="18" t="s">
        <v>131</v>
      </c>
      <c r="AU781" s="18" t="s">
        <v>85</v>
      </c>
    </row>
    <row r="782" s="13" customFormat="1">
      <c r="A782" s="13"/>
      <c r="B782" s="233"/>
      <c r="C782" s="234"/>
      <c r="D782" s="228" t="s">
        <v>133</v>
      </c>
      <c r="E782" s="235" t="s">
        <v>1</v>
      </c>
      <c r="F782" s="236" t="s">
        <v>837</v>
      </c>
      <c r="G782" s="234"/>
      <c r="H782" s="235" t="s">
        <v>1</v>
      </c>
      <c r="I782" s="237"/>
      <c r="J782" s="234"/>
      <c r="K782" s="234"/>
      <c r="L782" s="238"/>
      <c r="M782" s="239"/>
      <c r="N782" s="240"/>
      <c r="O782" s="240"/>
      <c r="P782" s="240"/>
      <c r="Q782" s="240"/>
      <c r="R782" s="240"/>
      <c r="S782" s="240"/>
      <c r="T782" s="241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42" t="s">
        <v>133</v>
      </c>
      <c r="AU782" s="242" t="s">
        <v>85</v>
      </c>
      <c r="AV782" s="13" t="s">
        <v>83</v>
      </c>
      <c r="AW782" s="13" t="s">
        <v>32</v>
      </c>
      <c r="AX782" s="13" t="s">
        <v>75</v>
      </c>
      <c r="AY782" s="242" t="s">
        <v>123</v>
      </c>
    </row>
    <row r="783" s="14" customFormat="1">
      <c r="A783" s="14"/>
      <c r="B783" s="243"/>
      <c r="C783" s="244"/>
      <c r="D783" s="228" t="s">
        <v>133</v>
      </c>
      <c r="E783" s="245" t="s">
        <v>1</v>
      </c>
      <c r="F783" s="246" t="s">
        <v>838</v>
      </c>
      <c r="G783" s="244"/>
      <c r="H783" s="247">
        <v>0.97199999999999998</v>
      </c>
      <c r="I783" s="248"/>
      <c r="J783" s="244"/>
      <c r="K783" s="244"/>
      <c r="L783" s="249"/>
      <c r="M783" s="250"/>
      <c r="N783" s="251"/>
      <c r="O783" s="251"/>
      <c r="P783" s="251"/>
      <c r="Q783" s="251"/>
      <c r="R783" s="251"/>
      <c r="S783" s="251"/>
      <c r="T783" s="252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53" t="s">
        <v>133</v>
      </c>
      <c r="AU783" s="253" t="s">
        <v>85</v>
      </c>
      <c r="AV783" s="14" t="s">
        <v>85</v>
      </c>
      <c r="AW783" s="14" t="s">
        <v>32</v>
      </c>
      <c r="AX783" s="14" t="s">
        <v>75</v>
      </c>
      <c r="AY783" s="253" t="s">
        <v>123</v>
      </c>
    </row>
    <row r="784" s="13" customFormat="1">
      <c r="A784" s="13"/>
      <c r="B784" s="233"/>
      <c r="C784" s="234"/>
      <c r="D784" s="228" t="s">
        <v>133</v>
      </c>
      <c r="E784" s="235" t="s">
        <v>1</v>
      </c>
      <c r="F784" s="236" t="s">
        <v>839</v>
      </c>
      <c r="G784" s="234"/>
      <c r="H784" s="235" t="s">
        <v>1</v>
      </c>
      <c r="I784" s="237"/>
      <c r="J784" s="234"/>
      <c r="K784" s="234"/>
      <c r="L784" s="238"/>
      <c r="M784" s="239"/>
      <c r="N784" s="240"/>
      <c r="O784" s="240"/>
      <c r="P784" s="240"/>
      <c r="Q784" s="240"/>
      <c r="R784" s="240"/>
      <c r="S784" s="240"/>
      <c r="T784" s="241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42" t="s">
        <v>133</v>
      </c>
      <c r="AU784" s="242" t="s">
        <v>85</v>
      </c>
      <c r="AV784" s="13" t="s">
        <v>83</v>
      </c>
      <c r="AW784" s="13" t="s">
        <v>32</v>
      </c>
      <c r="AX784" s="13" t="s">
        <v>75</v>
      </c>
      <c r="AY784" s="242" t="s">
        <v>123</v>
      </c>
    </row>
    <row r="785" s="14" customFormat="1">
      <c r="A785" s="14"/>
      <c r="B785" s="243"/>
      <c r="C785" s="244"/>
      <c r="D785" s="228" t="s">
        <v>133</v>
      </c>
      <c r="E785" s="245" t="s">
        <v>1</v>
      </c>
      <c r="F785" s="246" t="s">
        <v>840</v>
      </c>
      <c r="G785" s="244"/>
      <c r="H785" s="247">
        <v>18.305</v>
      </c>
      <c r="I785" s="248"/>
      <c r="J785" s="244"/>
      <c r="K785" s="244"/>
      <c r="L785" s="249"/>
      <c r="M785" s="250"/>
      <c r="N785" s="251"/>
      <c r="O785" s="251"/>
      <c r="P785" s="251"/>
      <c r="Q785" s="251"/>
      <c r="R785" s="251"/>
      <c r="S785" s="251"/>
      <c r="T785" s="252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53" t="s">
        <v>133</v>
      </c>
      <c r="AU785" s="253" t="s">
        <v>85</v>
      </c>
      <c r="AV785" s="14" t="s">
        <v>85</v>
      </c>
      <c r="AW785" s="14" t="s">
        <v>32</v>
      </c>
      <c r="AX785" s="14" t="s">
        <v>75</v>
      </c>
      <c r="AY785" s="253" t="s">
        <v>123</v>
      </c>
    </row>
    <row r="786" s="13" customFormat="1">
      <c r="A786" s="13"/>
      <c r="B786" s="233"/>
      <c r="C786" s="234"/>
      <c r="D786" s="228" t="s">
        <v>133</v>
      </c>
      <c r="E786" s="235" t="s">
        <v>1</v>
      </c>
      <c r="F786" s="236" t="s">
        <v>841</v>
      </c>
      <c r="G786" s="234"/>
      <c r="H786" s="235" t="s">
        <v>1</v>
      </c>
      <c r="I786" s="237"/>
      <c r="J786" s="234"/>
      <c r="K786" s="234"/>
      <c r="L786" s="238"/>
      <c r="M786" s="239"/>
      <c r="N786" s="240"/>
      <c r="O786" s="240"/>
      <c r="P786" s="240"/>
      <c r="Q786" s="240"/>
      <c r="R786" s="240"/>
      <c r="S786" s="240"/>
      <c r="T786" s="241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42" t="s">
        <v>133</v>
      </c>
      <c r="AU786" s="242" t="s">
        <v>85</v>
      </c>
      <c r="AV786" s="13" t="s">
        <v>83</v>
      </c>
      <c r="AW786" s="13" t="s">
        <v>32</v>
      </c>
      <c r="AX786" s="13" t="s">
        <v>75</v>
      </c>
      <c r="AY786" s="242" t="s">
        <v>123</v>
      </c>
    </row>
    <row r="787" s="14" customFormat="1">
      <c r="A787" s="14"/>
      <c r="B787" s="243"/>
      <c r="C787" s="244"/>
      <c r="D787" s="228" t="s">
        <v>133</v>
      </c>
      <c r="E787" s="245" t="s">
        <v>1</v>
      </c>
      <c r="F787" s="246" t="s">
        <v>842</v>
      </c>
      <c r="G787" s="244"/>
      <c r="H787" s="247">
        <v>3.2949999999999999</v>
      </c>
      <c r="I787" s="248"/>
      <c r="J787" s="244"/>
      <c r="K787" s="244"/>
      <c r="L787" s="249"/>
      <c r="M787" s="250"/>
      <c r="N787" s="251"/>
      <c r="O787" s="251"/>
      <c r="P787" s="251"/>
      <c r="Q787" s="251"/>
      <c r="R787" s="251"/>
      <c r="S787" s="251"/>
      <c r="T787" s="252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53" t="s">
        <v>133</v>
      </c>
      <c r="AU787" s="253" t="s">
        <v>85</v>
      </c>
      <c r="AV787" s="14" t="s">
        <v>85</v>
      </c>
      <c r="AW787" s="14" t="s">
        <v>32</v>
      </c>
      <c r="AX787" s="14" t="s">
        <v>75</v>
      </c>
      <c r="AY787" s="253" t="s">
        <v>123</v>
      </c>
    </row>
    <row r="788" s="13" customFormat="1">
      <c r="A788" s="13"/>
      <c r="B788" s="233"/>
      <c r="C788" s="234"/>
      <c r="D788" s="228" t="s">
        <v>133</v>
      </c>
      <c r="E788" s="235" t="s">
        <v>1</v>
      </c>
      <c r="F788" s="236" t="s">
        <v>843</v>
      </c>
      <c r="G788" s="234"/>
      <c r="H788" s="235" t="s">
        <v>1</v>
      </c>
      <c r="I788" s="237"/>
      <c r="J788" s="234"/>
      <c r="K788" s="234"/>
      <c r="L788" s="238"/>
      <c r="M788" s="239"/>
      <c r="N788" s="240"/>
      <c r="O788" s="240"/>
      <c r="P788" s="240"/>
      <c r="Q788" s="240"/>
      <c r="R788" s="240"/>
      <c r="S788" s="240"/>
      <c r="T788" s="241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42" t="s">
        <v>133</v>
      </c>
      <c r="AU788" s="242" t="s">
        <v>85</v>
      </c>
      <c r="AV788" s="13" t="s">
        <v>83</v>
      </c>
      <c r="AW788" s="13" t="s">
        <v>32</v>
      </c>
      <c r="AX788" s="13" t="s">
        <v>75</v>
      </c>
      <c r="AY788" s="242" t="s">
        <v>123</v>
      </c>
    </row>
    <row r="789" s="14" customFormat="1">
      <c r="A789" s="14"/>
      <c r="B789" s="243"/>
      <c r="C789" s="244"/>
      <c r="D789" s="228" t="s">
        <v>133</v>
      </c>
      <c r="E789" s="245" t="s">
        <v>1</v>
      </c>
      <c r="F789" s="246" t="s">
        <v>844</v>
      </c>
      <c r="G789" s="244"/>
      <c r="H789" s="247">
        <v>0.97599999999999998</v>
      </c>
      <c r="I789" s="248"/>
      <c r="J789" s="244"/>
      <c r="K789" s="244"/>
      <c r="L789" s="249"/>
      <c r="M789" s="250"/>
      <c r="N789" s="251"/>
      <c r="O789" s="251"/>
      <c r="P789" s="251"/>
      <c r="Q789" s="251"/>
      <c r="R789" s="251"/>
      <c r="S789" s="251"/>
      <c r="T789" s="252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3" t="s">
        <v>133</v>
      </c>
      <c r="AU789" s="253" t="s">
        <v>85</v>
      </c>
      <c r="AV789" s="14" t="s">
        <v>85</v>
      </c>
      <c r="AW789" s="14" t="s">
        <v>32</v>
      </c>
      <c r="AX789" s="14" t="s">
        <v>75</v>
      </c>
      <c r="AY789" s="253" t="s">
        <v>123</v>
      </c>
    </row>
    <row r="790" s="16" customFormat="1">
      <c r="A790" s="16"/>
      <c r="B790" s="265"/>
      <c r="C790" s="266"/>
      <c r="D790" s="228" t="s">
        <v>133</v>
      </c>
      <c r="E790" s="267" t="s">
        <v>1</v>
      </c>
      <c r="F790" s="268" t="s">
        <v>265</v>
      </c>
      <c r="G790" s="266"/>
      <c r="H790" s="269">
        <v>23.548000000000002</v>
      </c>
      <c r="I790" s="270"/>
      <c r="J790" s="266"/>
      <c r="K790" s="266"/>
      <c r="L790" s="271"/>
      <c r="M790" s="272"/>
      <c r="N790" s="273"/>
      <c r="O790" s="273"/>
      <c r="P790" s="273"/>
      <c r="Q790" s="273"/>
      <c r="R790" s="273"/>
      <c r="S790" s="273"/>
      <c r="T790" s="274"/>
      <c r="U790" s="16"/>
      <c r="V790" s="16"/>
      <c r="W790" s="16"/>
      <c r="X790" s="16"/>
      <c r="Y790" s="16"/>
      <c r="Z790" s="16"/>
      <c r="AA790" s="16"/>
      <c r="AB790" s="16"/>
      <c r="AC790" s="16"/>
      <c r="AD790" s="16"/>
      <c r="AE790" s="16"/>
      <c r="AT790" s="275" t="s">
        <v>133</v>
      </c>
      <c r="AU790" s="275" t="s">
        <v>85</v>
      </c>
      <c r="AV790" s="16" t="s">
        <v>141</v>
      </c>
      <c r="AW790" s="16" t="s">
        <v>32</v>
      </c>
      <c r="AX790" s="16" t="s">
        <v>75</v>
      </c>
      <c r="AY790" s="275" t="s">
        <v>123</v>
      </c>
    </row>
    <row r="791" s="13" customFormat="1">
      <c r="A791" s="13"/>
      <c r="B791" s="233"/>
      <c r="C791" s="234"/>
      <c r="D791" s="228" t="s">
        <v>133</v>
      </c>
      <c r="E791" s="235" t="s">
        <v>1</v>
      </c>
      <c r="F791" s="236" t="s">
        <v>845</v>
      </c>
      <c r="G791" s="234"/>
      <c r="H791" s="235" t="s">
        <v>1</v>
      </c>
      <c r="I791" s="237"/>
      <c r="J791" s="234"/>
      <c r="K791" s="234"/>
      <c r="L791" s="238"/>
      <c r="M791" s="239"/>
      <c r="N791" s="240"/>
      <c r="O791" s="240"/>
      <c r="P791" s="240"/>
      <c r="Q791" s="240"/>
      <c r="R791" s="240"/>
      <c r="S791" s="240"/>
      <c r="T791" s="241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42" t="s">
        <v>133</v>
      </c>
      <c r="AU791" s="242" t="s">
        <v>85</v>
      </c>
      <c r="AV791" s="13" t="s">
        <v>83</v>
      </c>
      <c r="AW791" s="13" t="s">
        <v>32</v>
      </c>
      <c r="AX791" s="13" t="s">
        <v>75</v>
      </c>
      <c r="AY791" s="242" t="s">
        <v>123</v>
      </c>
    </row>
    <row r="792" s="14" customFormat="1">
      <c r="A792" s="14"/>
      <c r="B792" s="243"/>
      <c r="C792" s="244"/>
      <c r="D792" s="228" t="s">
        <v>133</v>
      </c>
      <c r="E792" s="245" t="s">
        <v>1</v>
      </c>
      <c r="F792" s="246" t="s">
        <v>846</v>
      </c>
      <c r="G792" s="244"/>
      <c r="H792" s="247">
        <v>0.20000000000000001</v>
      </c>
      <c r="I792" s="248"/>
      <c r="J792" s="244"/>
      <c r="K792" s="244"/>
      <c r="L792" s="249"/>
      <c r="M792" s="250"/>
      <c r="N792" s="251"/>
      <c r="O792" s="251"/>
      <c r="P792" s="251"/>
      <c r="Q792" s="251"/>
      <c r="R792" s="251"/>
      <c r="S792" s="251"/>
      <c r="T792" s="252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53" t="s">
        <v>133</v>
      </c>
      <c r="AU792" s="253" t="s">
        <v>85</v>
      </c>
      <c r="AV792" s="14" t="s">
        <v>85</v>
      </c>
      <c r="AW792" s="14" t="s">
        <v>32</v>
      </c>
      <c r="AX792" s="14" t="s">
        <v>75</v>
      </c>
      <c r="AY792" s="253" t="s">
        <v>123</v>
      </c>
    </row>
    <row r="793" s="15" customFormat="1">
      <c r="A793" s="15"/>
      <c r="B793" s="254"/>
      <c r="C793" s="255"/>
      <c r="D793" s="228" t="s">
        <v>133</v>
      </c>
      <c r="E793" s="256" t="s">
        <v>1</v>
      </c>
      <c r="F793" s="257" t="s">
        <v>136</v>
      </c>
      <c r="G793" s="255"/>
      <c r="H793" s="258">
        <v>23.748000000000001</v>
      </c>
      <c r="I793" s="259"/>
      <c r="J793" s="255"/>
      <c r="K793" s="255"/>
      <c r="L793" s="260"/>
      <c r="M793" s="261"/>
      <c r="N793" s="262"/>
      <c r="O793" s="262"/>
      <c r="P793" s="262"/>
      <c r="Q793" s="262"/>
      <c r="R793" s="262"/>
      <c r="S793" s="262"/>
      <c r="T793" s="263"/>
      <c r="U793" s="15"/>
      <c r="V793" s="15"/>
      <c r="W793" s="15"/>
      <c r="X793" s="15"/>
      <c r="Y793" s="15"/>
      <c r="Z793" s="15"/>
      <c r="AA793" s="15"/>
      <c r="AB793" s="15"/>
      <c r="AC793" s="15"/>
      <c r="AD793" s="15"/>
      <c r="AE793" s="15"/>
      <c r="AT793" s="264" t="s">
        <v>133</v>
      </c>
      <c r="AU793" s="264" t="s">
        <v>85</v>
      </c>
      <c r="AV793" s="15" t="s">
        <v>130</v>
      </c>
      <c r="AW793" s="15" t="s">
        <v>32</v>
      </c>
      <c r="AX793" s="15" t="s">
        <v>75</v>
      </c>
      <c r="AY793" s="264" t="s">
        <v>123</v>
      </c>
    </row>
    <row r="794" s="14" customFormat="1">
      <c r="A794" s="14"/>
      <c r="B794" s="243"/>
      <c r="C794" s="244"/>
      <c r="D794" s="228" t="s">
        <v>133</v>
      </c>
      <c r="E794" s="245" t="s">
        <v>1</v>
      </c>
      <c r="F794" s="246" t="s">
        <v>852</v>
      </c>
      <c r="G794" s="244"/>
      <c r="H794" s="247">
        <v>166.23599999999999</v>
      </c>
      <c r="I794" s="248"/>
      <c r="J794" s="244"/>
      <c r="K794" s="244"/>
      <c r="L794" s="249"/>
      <c r="M794" s="250"/>
      <c r="N794" s="251"/>
      <c r="O794" s="251"/>
      <c r="P794" s="251"/>
      <c r="Q794" s="251"/>
      <c r="R794" s="251"/>
      <c r="S794" s="251"/>
      <c r="T794" s="252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3" t="s">
        <v>133</v>
      </c>
      <c r="AU794" s="253" t="s">
        <v>85</v>
      </c>
      <c r="AV794" s="14" t="s">
        <v>85</v>
      </c>
      <c r="AW794" s="14" t="s">
        <v>32</v>
      </c>
      <c r="AX794" s="14" t="s">
        <v>75</v>
      </c>
      <c r="AY794" s="253" t="s">
        <v>123</v>
      </c>
    </row>
    <row r="795" s="15" customFormat="1">
      <c r="A795" s="15"/>
      <c r="B795" s="254"/>
      <c r="C795" s="255"/>
      <c r="D795" s="228" t="s">
        <v>133</v>
      </c>
      <c r="E795" s="256" t="s">
        <v>1</v>
      </c>
      <c r="F795" s="257" t="s">
        <v>136</v>
      </c>
      <c r="G795" s="255"/>
      <c r="H795" s="258">
        <v>166.23599999999999</v>
      </c>
      <c r="I795" s="259"/>
      <c r="J795" s="255"/>
      <c r="K795" s="255"/>
      <c r="L795" s="260"/>
      <c r="M795" s="261"/>
      <c r="N795" s="262"/>
      <c r="O795" s="262"/>
      <c r="P795" s="262"/>
      <c r="Q795" s="262"/>
      <c r="R795" s="262"/>
      <c r="S795" s="262"/>
      <c r="T795" s="263"/>
      <c r="U795" s="15"/>
      <c r="V795" s="15"/>
      <c r="W795" s="15"/>
      <c r="X795" s="15"/>
      <c r="Y795" s="15"/>
      <c r="Z795" s="15"/>
      <c r="AA795" s="15"/>
      <c r="AB795" s="15"/>
      <c r="AC795" s="15"/>
      <c r="AD795" s="15"/>
      <c r="AE795" s="15"/>
      <c r="AT795" s="264" t="s">
        <v>133</v>
      </c>
      <c r="AU795" s="264" t="s">
        <v>85</v>
      </c>
      <c r="AV795" s="15" t="s">
        <v>130</v>
      </c>
      <c r="AW795" s="15" t="s">
        <v>32</v>
      </c>
      <c r="AX795" s="15" t="s">
        <v>83</v>
      </c>
      <c r="AY795" s="264" t="s">
        <v>123</v>
      </c>
    </row>
    <row r="796" s="2" customFormat="1" ht="21.75" customHeight="1">
      <c r="A796" s="39"/>
      <c r="B796" s="40"/>
      <c r="C796" s="215" t="s">
        <v>516</v>
      </c>
      <c r="D796" s="215" t="s">
        <v>125</v>
      </c>
      <c r="E796" s="216" t="s">
        <v>853</v>
      </c>
      <c r="F796" s="217" t="s">
        <v>854</v>
      </c>
      <c r="G796" s="218" t="s">
        <v>251</v>
      </c>
      <c r="H796" s="219">
        <v>18.305</v>
      </c>
      <c r="I796" s="220"/>
      <c r="J796" s="221">
        <f>ROUND(I796*H796,2)</f>
        <v>0</v>
      </c>
      <c r="K796" s="217" t="s">
        <v>129</v>
      </c>
      <c r="L796" s="45"/>
      <c r="M796" s="222" t="s">
        <v>1</v>
      </c>
      <c r="N796" s="223" t="s">
        <v>40</v>
      </c>
      <c r="O796" s="92"/>
      <c r="P796" s="224">
        <f>O796*H796</f>
        <v>0</v>
      </c>
      <c r="Q796" s="224">
        <v>0</v>
      </c>
      <c r="R796" s="224">
        <f>Q796*H796</f>
        <v>0</v>
      </c>
      <c r="S796" s="224">
        <v>0</v>
      </c>
      <c r="T796" s="225">
        <f>S796*H796</f>
        <v>0</v>
      </c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R796" s="226" t="s">
        <v>130</v>
      </c>
      <c r="AT796" s="226" t="s">
        <v>125</v>
      </c>
      <c r="AU796" s="226" t="s">
        <v>85</v>
      </c>
      <c r="AY796" s="18" t="s">
        <v>123</v>
      </c>
      <c r="BE796" s="227">
        <f>IF(N796="základní",J796,0)</f>
        <v>0</v>
      </c>
      <c r="BF796" s="227">
        <f>IF(N796="snížená",J796,0)</f>
        <v>0</v>
      </c>
      <c r="BG796" s="227">
        <f>IF(N796="zákl. přenesená",J796,0)</f>
        <v>0</v>
      </c>
      <c r="BH796" s="227">
        <f>IF(N796="sníž. přenesená",J796,0)</f>
        <v>0</v>
      </c>
      <c r="BI796" s="227">
        <f>IF(N796="nulová",J796,0)</f>
        <v>0</v>
      </c>
      <c r="BJ796" s="18" t="s">
        <v>83</v>
      </c>
      <c r="BK796" s="227">
        <f>ROUND(I796*H796,2)</f>
        <v>0</v>
      </c>
      <c r="BL796" s="18" t="s">
        <v>130</v>
      </c>
      <c r="BM796" s="226" t="s">
        <v>855</v>
      </c>
    </row>
    <row r="797" s="2" customFormat="1">
      <c r="A797" s="39"/>
      <c r="B797" s="40"/>
      <c r="C797" s="41"/>
      <c r="D797" s="228" t="s">
        <v>131</v>
      </c>
      <c r="E797" s="41"/>
      <c r="F797" s="229" t="s">
        <v>856</v>
      </c>
      <c r="G797" s="41"/>
      <c r="H797" s="41"/>
      <c r="I797" s="230"/>
      <c r="J797" s="41"/>
      <c r="K797" s="41"/>
      <c r="L797" s="45"/>
      <c r="M797" s="231"/>
      <c r="N797" s="232"/>
      <c r="O797" s="92"/>
      <c r="P797" s="92"/>
      <c r="Q797" s="92"/>
      <c r="R797" s="92"/>
      <c r="S797" s="92"/>
      <c r="T797" s="93"/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T797" s="18" t="s">
        <v>131</v>
      </c>
      <c r="AU797" s="18" t="s">
        <v>85</v>
      </c>
    </row>
    <row r="798" s="14" customFormat="1">
      <c r="A798" s="14"/>
      <c r="B798" s="243"/>
      <c r="C798" s="244"/>
      <c r="D798" s="228" t="s">
        <v>133</v>
      </c>
      <c r="E798" s="245" t="s">
        <v>1</v>
      </c>
      <c r="F798" s="246" t="s">
        <v>840</v>
      </c>
      <c r="G798" s="244"/>
      <c r="H798" s="247">
        <v>18.305</v>
      </c>
      <c r="I798" s="248"/>
      <c r="J798" s="244"/>
      <c r="K798" s="244"/>
      <c r="L798" s="249"/>
      <c r="M798" s="250"/>
      <c r="N798" s="251"/>
      <c r="O798" s="251"/>
      <c r="P798" s="251"/>
      <c r="Q798" s="251"/>
      <c r="R798" s="251"/>
      <c r="S798" s="251"/>
      <c r="T798" s="252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3" t="s">
        <v>133</v>
      </c>
      <c r="AU798" s="253" t="s">
        <v>85</v>
      </c>
      <c r="AV798" s="14" t="s">
        <v>85</v>
      </c>
      <c r="AW798" s="14" t="s">
        <v>32</v>
      </c>
      <c r="AX798" s="14" t="s">
        <v>75</v>
      </c>
      <c r="AY798" s="253" t="s">
        <v>123</v>
      </c>
    </row>
    <row r="799" s="15" customFormat="1">
      <c r="A799" s="15"/>
      <c r="B799" s="254"/>
      <c r="C799" s="255"/>
      <c r="D799" s="228" t="s">
        <v>133</v>
      </c>
      <c r="E799" s="256" t="s">
        <v>1</v>
      </c>
      <c r="F799" s="257" t="s">
        <v>136</v>
      </c>
      <c r="G799" s="255"/>
      <c r="H799" s="258">
        <v>18.305</v>
      </c>
      <c r="I799" s="259"/>
      <c r="J799" s="255"/>
      <c r="K799" s="255"/>
      <c r="L799" s="260"/>
      <c r="M799" s="261"/>
      <c r="N799" s="262"/>
      <c r="O799" s="262"/>
      <c r="P799" s="262"/>
      <c r="Q799" s="262"/>
      <c r="R799" s="262"/>
      <c r="S799" s="262"/>
      <c r="T799" s="263"/>
      <c r="U799" s="15"/>
      <c r="V799" s="15"/>
      <c r="W799" s="15"/>
      <c r="X799" s="15"/>
      <c r="Y799" s="15"/>
      <c r="Z799" s="15"/>
      <c r="AA799" s="15"/>
      <c r="AB799" s="15"/>
      <c r="AC799" s="15"/>
      <c r="AD799" s="15"/>
      <c r="AE799" s="15"/>
      <c r="AT799" s="264" t="s">
        <v>133</v>
      </c>
      <c r="AU799" s="264" t="s">
        <v>85</v>
      </c>
      <c r="AV799" s="15" t="s">
        <v>130</v>
      </c>
      <c r="AW799" s="15" t="s">
        <v>32</v>
      </c>
      <c r="AX799" s="15" t="s">
        <v>83</v>
      </c>
      <c r="AY799" s="264" t="s">
        <v>123</v>
      </c>
    </row>
    <row r="800" s="2" customFormat="1" ht="21.75" customHeight="1">
      <c r="A800" s="39"/>
      <c r="B800" s="40"/>
      <c r="C800" s="215" t="s">
        <v>857</v>
      </c>
      <c r="D800" s="215" t="s">
        <v>125</v>
      </c>
      <c r="E800" s="216" t="s">
        <v>858</v>
      </c>
      <c r="F800" s="217" t="s">
        <v>859</v>
      </c>
      <c r="G800" s="218" t="s">
        <v>251</v>
      </c>
      <c r="H800" s="219">
        <v>0.97199999999999998</v>
      </c>
      <c r="I800" s="220"/>
      <c r="J800" s="221">
        <f>ROUND(I800*H800,2)</f>
        <v>0</v>
      </c>
      <c r="K800" s="217" t="s">
        <v>129</v>
      </c>
      <c r="L800" s="45"/>
      <c r="M800" s="222" t="s">
        <v>1</v>
      </c>
      <c r="N800" s="223" t="s">
        <v>40</v>
      </c>
      <c r="O800" s="92"/>
      <c r="P800" s="224">
        <f>O800*H800</f>
        <v>0</v>
      </c>
      <c r="Q800" s="224">
        <v>0</v>
      </c>
      <c r="R800" s="224">
        <f>Q800*H800</f>
        <v>0</v>
      </c>
      <c r="S800" s="224">
        <v>0</v>
      </c>
      <c r="T800" s="225">
        <f>S800*H800</f>
        <v>0</v>
      </c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R800" s="226" t="s">
        <v>130</v>
      </c>
      <c r="AT800" s="226" t="s">
        <v>125</v>
      </c>
      <c r="AU800" s="226" t="s">
        <v>85</v>
      </c>
      <c r="AY800" s="18" t="s">
        <v>123</v>
      </c>
      <c r="BE800" s="227">
        <f>IF(N800="základní",J800,0)</f>
        <v>0</v>
      </c>
      <c r="BF800" s="227">
        <f>IF(N800="snížená",J800,0)</f>
        <v>0</v>
      </c>
      <c r="BG800" s="227">
        <f>IF(N800="zákl. přenesená",J800,0)</f>
        <v>0</v>
      </c>
      <c r="BH800" s="227">
        <f>IF(N800="sníž. přenesená",J800,0)</f>
        <v>0</v>
      </c>
      <c r="BI800" s="227">
        <f>IF(N800="nulová",J800,0)</f>
        <v>0</v>
      </c>
      <c r="BJ800" s="18" t="s">
        <v>83</v>
      </c>
      <c r="BK800" s="227">
        <f>ROUND(I800*H800,2)</f>
        <v>0</v>
      </c>
      <c r="BL800" s="18" t="s">
        <v>130</v>
      </c>
      <c r="BM800" s="226" t="s">
        <v>860</v>
      </c>
    </row>
    <row r="801" s="2" customFormat="1">
      <c r="A801" s="39"/>
      <c r="B801" s="40"/>
      <c r="C801" s="41"/>
      <c r="D801" s="228" t="s">
        <v>131</v>
      </c>
      <c r="E801" s="41"/>
      <c r="F801" s="229" t="s">
        <v>861</v>
      </c>
      <c r="G801" s="41"/>
      <c r="H801" s="41"/>
      <c r="I801" s="230"/>
      <c r="J801" s="41"/>
      <c r="K801" s="41"/>
      <c r="L801" s="45"/>
      <c r="M801" s="231"/>
      <c r="N801" s="232"/>
      <c r="O801" s="92"/>
      <c r="P801" s="92"/>
      <c r="Q801" s="92"/>
      <c r="R801" s="92"/>
      <c r="S801" s="92"/>
      <c r="T801" s="93"/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T801" s="18" t="s">
        <v>131</v>
      </c>
      <c r="AU801" s="18" t="s">
        <v>85</v>
      </c>
    </row>
    <row r="802" s="2" customFormat="1" ht="21.75" customHeight="1">
      <c r="A802" s="39"/>
      <c r="B802" s="40"/>
      <c r="C802" s="215" t="s">
        <v>520</v>
      </c>
      <c r="D802" s="215" t="s">
        <v>125</v>
      </c>
      <c r="E802" s="216" t="s">
        <v>862</v>
      </c>
      <c r="F802" s="217" t="s">
        <v>863</v>
      </c>
      <c r="G802" s="218" t="s">
        <v>251</v>
      </c>
      <c r="H802" s="219">
        <v>3.2949999999999999</v>
      </c>
      <c r="I802" s="220"/>
      <c r="J802" s="221">
        <f>ROUND(I802*H802,2)</f>
        <v>0</v>
      </c>
      <c r="K802" s="217" t="s">
        <v>129</v>
      </c>
      <c r="L802" s="45"/>
      <c r="M802" s="222" t="s">
        <v>1</v>
      </c>
      <c r="N802" s="223" t="s">
        <v>40</v>
      </c>
      <c r="O802" s="92"/>
      <c r="P802" s="224">
        <f>O802*H802</f>
        <v>0</v>
      </c>
      <c r="Q802" s="224">
        <v>0</v>
      </c>
      <c r="R802" s="224">
        <f>Q802*H802</f>
        <v>0</v>
      </c>
      <c r="S802" s="224">
        <v>0</v>
      </c>
      <c r="T802" s="225">
        <f>S802*H802</f>
        <v>0</v>
      </c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R802" s="226" t="s">
        <v>130</v>
      </c>
      <c r="AT802" s="226" t="s">
        <v>125</v>
      </c>
      <c r="AU802" s="226" t="s">
        <v>85</v>
      </c>
      <c r="AY802" s="18" t="s">
        <v>123</v>
      </c>
      <c r="BE802" s="227">
        <f>IF(N802="základní",J802,0)</f>
        <v>0</v>
      </c>
      <c r="BF802" s="227">
        <f>IF(N802="snížená",J802,0)</f>
        <v>0</v>
      </c>
      <c r="BG802" s="227">
        <f>IF(N802="zákl. přenesená",J802,0)</f>
        <v>0</v>
      </c>
      <c r="BH802" s="227">
        <f>IF(N802="sníž. přenesená",J802,0)</f>
        <v>0</v>
      </c>
      <c r="BI802" s="227">
        <f>IF(N802="nulová",J802,0)</f>
        <v>0</v>
      </c>
      <c r="BJ802" s="18" t="s">
        <v>83</v>
      </c>
      <c r="BK802" s="227">
        <f>ROUND(I802*H802,2)</f>
        <v>0</v>
      </c>
      <c r="BL802" s="18" t="s">
        <v>130</v>
      </c>
      <c r="BM802" s="226" t="s">
        <v>864</v>
      </c>
    </row>
    <row r="803" s="2" customFormat="1">
      <c r="A803" s="39"/>
      <c r="B803" s="40"/>
      <c r="C803" s="41"/>
      <c r="D803" s="228" t="s">
        <v>131</v>
      </c>
      <c r="E803" s="41"/>
      <c r="F803" s="229" t="s">
        <v>865</v>
      </c>
      <c r="G803" s="41"/>
      <c r="H803" s="41"/>
      <c r="I803" s="230"/>
      <c r="J803" s="41"/>
      <c r="K803" s="41"/>
      <c r="L803" s="45"/>
      <c r="M803" s="231"/>
      <c r="N803" s="232"/>
      <c r="O803" s="92"/>
      <c r="P803" s="92"/>
      <c r="Q803" s="92"/>
      <c r="R803" s="92"/>
      <c r="S803" s="92"/>
      <c r="T803" s="93"/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T803" s="18" t="s">
        <v>131</v>
      </c>
      <c r="AU803" s="18" t="s">
        <v>85</v>
      </c>
    </row>
    <row r="804" s="2" customFormat="1" ht="16.5" customHeight="1">
      <c r="A804" s="39"/>
      <c r="B804" s="40"/>
      <c r="C804" s="215" t="s">
        <v>866</v>
      </c>
      <c r="D804" s="215" t="s">
        <v>125</v>
      </c>
      <c r="E804" s="216" t="s">
        <v>867</v>
      </c>
      <c r="F804" s="217" t="s">
        <v>868</v>
      </c>
      <c r="G804" s="218" t="s">
        <v>251</v>
      </c>
      <c r="H804" s="219">
        <v>0.97599999999999998</v>
      </c>
      <c r="I804" s="220"/>
      <c r="J804" s="221">
        <f>ROUND(I804*H804,2)</f>
        <v>0</v>
      </c>
      <c r="K804" s="217" t="s">
        <v>129</v>
      </c>
      <c r="L804" s="45"/>
      <c r="M804" s="222" t="s">
        <v>1</v>
      </c>
      <c r="N804" s="223" t="s">
        <v>40</v>
      </c>
      <c r="O804" s="92"/>
      <c r="P804" s="224">
        <f>O804*H804</f>
        <v>0</v>
      </c>
      <c r="Q804" s="224">
        <v>0</v>
      </c>
      <c r="R804" s="224">
        <f>Q804*H804</f>
        <v>0</v>
      </c>
      <c r="S804" s="224">
        <v>0</v>
      </c>
      <c r="T804" s="225">
        <f>S804*H804</f>
        <v>0</v>
      </c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R804" s="226" t="s">
        <v>130</v>
      </c>
      <c r="AT804" s="226" t="s">
        <v>125</v>
      </c>
      <c r="AU804" s="226" t="s">
        <v>85</v>
      </c>
      <c r="AY804" s="18" t="s">
        <v>123</v>
      </c>
      <c r="BE804" s="227">
        <f>IF(N804="základní",J804,0)</f>
        <v>0</v>
      </c>
      <c r="BF804" s="227">
        <f>IF(N804="snížená",J804,0)</f>
        <v>0</v>
      </c>
      <c r="BG804" s="227">
        <f>IF(N804="zákl. přenesená",J804,0)</f>
        <v>0</v>
      </c>
      <c r="BH804" s="227">
        <f>IF(N804="sníž. přenesená",J804,0)</f>
        <v>0</v>
      </c>
      <c r="BI804" s="227">
        <f>IF(N804="nulová",J804,0)</f>
        <v>0</v>
      </c>
      <c r="BJ804" s="18" t="s">
        <v>83</v>
      </c>
      <c r="BK804" s="227">
        <f>ROUND(I804*H804,2)</f>
        <v>0</v>
      </c>
      <c r="BL804" s="18" t="s">
        <v>130</v>
      </c>
      <c r="BM804" s="226" t="s">
        <v>869</v>
      </c>
    </row>
    <row r="805" s="2" customFormat="1">
      <c r="A805" s="39"/>
      <c r="B805" s="40"/>
      <c r="C805" s="41"/>
      <c r="D805" s="228" t="s">
        <v>131</v>
      </c>
      <c r="E805" s="41"/>
      <c r="F805" s="229" t="s">
        <v>870</v>
      </c>
      <c r="G805" s="41"/>
      <c r="H805" s="41"/>
      <c r="I805" s="230"/>
      <c r="J805" s="41"/>
      <c r="K805" s="41"/>
      <c r="L805" s="45"/>
      <c r="M805" s="231"/>
      <c r="N805" s="232"/>
      <c r="O805" s="92"/>
      <c r="P805" s="92"/>
      <c r="Q805" s="92"/>
      <c r="R805" s="92"/>
      <c r="S805" s="92"/>
      <c r="T805" s="93"/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T805" s="18" t="s">
        <v>131</v>
      </c>
      <c r="AU805" s="18" t="s">
        <v>85</v>
      </c>
    </row>
    <row r="806" s="12" customFormat="1" ht="22.8" customHeight="1">
      <c r="A806" s="12"/>
      <c r="B806" s="199"/>
      <c r="C806" s="200"/>
      <c r="D806" s="201" t="s">
        <v>74</v>
      </c>
      <c r="E806" s="213" t="s">
        <v>871</v>
      </c>
      <c r="F806" s="213" t="s">
        <v>872</v>
      </c>
      <c r="G806" s="200"/>
      <c r="H806" s="200"/>
      <c r="I806" s="203"/>
      <c r="J806" s="214">
        <f>BK806</f>
        <v>0</v>
      </c>
      <c r="K806" s="200"/>
      <c r="L806" s="205"/>
      <c r="M806" s="206"/>
      <c r="N806" s="207"/>
      <c r="O806" s="207"/>
      <c r="P806" s="208">
        <f>SUM(P807:P808)</f>
        <v>0</v>
      </c>
      <c r="Q806" s="207"/>
      <c r="R806" s="208">
        <f>SUM(R807:R808)</f>
        <v>0</v>
      </c>
      <c r="S806" s="207"/>
      <c r="T806" s="209">
        <f>SUM(T807:T808)</f>
        <v>0</v>
      </c>
      <c r="U806" s="12"/>
      <c r="V806" s="12"/>
      <c r="W806" s="12"/>
      <c r="X806" s="12"/>
      <c r="Y806" s="12"/>
      <c r="Z806" s="12"/>
      <c r="AA806" s="12"/>
      <c r="AB806" s="12"/>
      <c r="AC806" s="12"/>
      <c r="AD806" s="12"/>
      <c r="AE806" s="12"/>
      <c r="AR806" s="210" t="s">
        <v>83</v>
      </c>
      <c r="AT806" s="211" t="s">
        <v>74</v>
      </c>
      <c r="AU806" s="211" t="s">
        <v>83</v>
      </c>
      <c r="AY806" s="210" t="s">
        <v>123</v>
      </c>
      <c r="BK806" s="212">
        <f>SUM(BK807:BK808)</f>
        <v>0</v>
      </c>
    </row>
    <row r="807" s="2" customFormat="1" ht="16.5" customHeight="1">
      <c r="A807" s="39"/>
      <c r="B807" s="40"/>
      <c r="C807" s="215" t="s">
        <v>524</v>
      </c>
      <c r="D807" s="215" t="s">
        <v>125</v>
      </c>
      <c r="E807" s="216" t="s">
        <v>873</v>
      </c>
      <c r="F807" s="217" t="s">
        <v>874</v>
      </c>
      <c r="G807" s="218" t="s">
        <v>251</v>
      </c>
      <c r="H807" s="219">
        <v>21.315000000000001</v>
      </c>
      <c r="I807" s="220"/>
      <c r="J807" s="221">
        <f>ROUND(I807*H807,2)</f>
        <v>0</v>
      </c>
      <c r="K807" s="217" t="s">
        <v>129</v>
      </c>
      <c r="L807" s="45"/>
      <c r="M807" s="222" t="s">
        <v>1</v>
      </c>
      <c r="N807" s="223" t="s">
        <v>40</v>
      </c>
      <c r="O807" s="92"/>
      <c r="P807" s="224">
        <f>O807*H807</f>
        <v>0</v>
      </c>
      <c r="Q807" s="224">
        <v>0</v>
      </c>
      <c r="R807" s="224">
        <f>Q807*H807</f>
        <v>0</v>
      </c>
      <c r="S807" s="224">
        <v>0</v>
      </c>
      <c r="T807" s="225">
        <f>S807*H807</f>
        <v>0</v>
      </c>
      <c r="U807" s="39"/>
      <c r="V807" s="39"/>
      <c r="W807" s="39"/>
      <c r="X807" s="39"/>
      <c r="Y807" s="39"/>
      <c r="Z807" s="39"/>
      <c r="AA807" s="39"/>
      <c r="AB807" s="39"/>
      <c r="AC807" s="39"/>
      <c r="AD807" s="39"/>
      <c r="AE807" s="39"/>
      <c r="AR807" s="226" t="s">
        <v>130</v>
      </c>
      <c r="AT807" s="226" t="s">
        <v>125</v>
      </c>
      <c r="AU807" s="226" t="s">
        <v>85</v>
      </c>
      <c r="AY807" s="18" t="s">
        <v>123</v>
      </c>
      <c r="BE807" s="227">
        <f>IF(N807="základní",J807,0)</f>
        <v>0</v>
      </c>
      <c r="BF807" s="227">
        <f>IF(N807="snížená",J807,0)</f>
        <v>0</v>
      </c>
      <c r="BG807" s="227">
        <f>IF(N807="zákl. přenesená",J807,0)</f>
        <v>0</v>
      </c>
      <c r="BH807" s="227">
        <f>IF(N807="sníž. přenesená",J807,0)</f>
        <v>0</v>
      </c>
      <c r="BI807" s="227">
        <f>IF(N807="nulová",J807,0)</f>
        <v>0</v>
      </c>
      <c r="BJ807" s="18" t="s">
        <v>83</v>
      </c>
      <c r="BK807" s="227">
        <f>ROUND(I807*H807,2)</f>
        <v>0</v>
      </c>
      <c r="BL807" s="18" t="s">
        <v>130</v>
      </c>
      <c r="BM807" s="226" t="s">
        <v>875</v>
      </c>
    </row>
    <row r="808" s="2" customFormat="1">
      <c r="A808" s="39"/>
      <c r="B808" s="40"/>
      <c r="C808" s="41"/>
      <c r="D808" s="228" t="s">
        <v>131</v>
      </c>
      <c r="E808" s="41"/>
      <c r="F808" s="229" t="s">
        <v>876</v>
      </c>
      <c r="G808" s="41"/>
      <c r="H808" s="41"/>
      <c r="I808" s="230"/>
      <c r="J808" s="41"/>
      <c r="K808" s="41"/>
      <c r="L808" s="45"/>
      <c r="M808" s="231"/>
      <c r="N808" s="232"/>
      <c r="O808" s="92"/>
      <c r="P808" s="92"/>
      <c r="Q808" s="92"/>
      <c r="R808" s="92"/>
      <c r="S808" s="92"/>
      <c r="T808" s="93"/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T808" s="18" t="s">
        <v>131</v>
      </c>
      <c r="AU808" s="18" t="s">
        <v>85</v>
      </c>
    </row>
    <row r="809" s="12" customFormat="1" ht="25.92" customHeight="1">
      <c r="A809" s="12"/>
      <c r="B809" s="199"/>
      <c r="C809" s="200"/>
      <c r="D809" s="201" t="s">
        <v>74</v>
      </c>
      <c r="E809" s="202" t="s">
        <v>877</v>
      </c>
      <c r="F809" s="202" t="s">
        <v>878</v>
      </c>
      <c r="G809" s="200"/>
      <c r="H809" s="200"/>
      <c r="I809" s="203"/>
      <c r="J809" s="204">
        <f>BK809</f>
        <v>0</v>
      </c>
      <c r="K809" s="200"/>
      <c r="L809" s="205"/>
      <c r="M809" s="206"/>
      <c r="N809" s="207"/>
      <c r="O809" s="207"/>
      <c r="P809" s="208">
        <f>P810</f>
        <v>0</v>
      </c>
      <c r="Q809" s="207"/>
      <c r="R809" s="208">
        <f>R810</f>
        <v>0</v>
      </c>
      <c r="S809" s="207"/>
      <c r="T809" s="209">
        <f>T810</f>
        <v>0</v>
      </c>
      <c r="U809" s="12"/>
      <c r="V809" s="12"/>
      <c r="W809" s="12"/>
      <c r="X809" s="12"/>
      <c r="Y809" s="12"/>
      <c r="Z809" s="12"/>
      <c r="AA809" s="12"/>
      <c r="AB809" s="12"/>
      <c r="AC809" s="12"/>
      <c r="AD809" s="12"/>
      <c r="AE809" s="12"/>
      <c r="AR809" s="210" t="s">
        <v>85</v>
      </c>
      <c r="AT809" s="211" t="s">
        <v>74</v>
      </c>
      <c r="AU809" s="211" t="s">
        <v>75</v>
      </c>
      <c r="AY809" s="210" t="s">
        <v>123</v>
      </c>
      <c r="BK809" s="212">
        <f>BK810</f>
        <v>0</v>
      </c>
    </row>
    <row r="810" s="12" customFormat="1" ht="22.8" customHeight="1">
      <c r="A810" s="12"/>
      <c r="B810" s="199"/>
      <c r="C810" s="200"/>
      <c r="D810" s="201" t="s">
        <v>74</v>
      </c>
      <c r="E810" s="213" t="s">
        <v>879</v>
      </c>
      <c r="F810" s="213" t="s">
        <v>880</v>
      </c>
      <c r="G810" s="200"/>
      <c r="H810" s="200"/>
      <c r="I810" s="203"/>
      <c r="J810" s="214">
        <f>BK810</f>
        <v>0</v>
      </c>
      <c r="K810" s="200"/>
      <c r="L810" s="205"/>
      <c r="M810" s="206"/>
      <c r="N810" s="207"/>
      <c r="O810" s="207"/>
      <c r="P810" s="208">
        <f>SUM(P811:P823)</f>
        <v>0</v>
      </c>
      <c r="Q810" s="207"/>
      <c r="R810" s="208">
        <f>SUM(R811:R823)</f>
        <v>0</v>
      </c>
      <c r="S810" s="207"/>
      <c r="T810" s="209">
        <f>SUM(T811:T823)</f>
        <v>0</v>
      </c>
      <c r="U810" s="12"/>
      <c r="V810" s="12"/>
      <c r="W810" s="12"/>
      <c r="X810" s="12"/>
      <c r="Y810" s="12"/>
      <c r="Z810" s="12"/>
      <c r="AA810" s="12"/>
      <c r="AB810" s="12"/>
      <c r="AC810" s="12"/>
      <c r="AD810" s="12"/>
      <c r="AE810" s="12"/>
      <c r="AR810" s="210" t="s">
        <v>85</v>
      </c>
      <c r="AT810" s="211" t="s">
        <v>74</v>
      </c>
      <c r="AU810" s="211" t="s">
        <v>83</v>
      </c>
      <c r="AY810" s="210" t="s">
        <v>123</v>
      </c>
      <c r="BK810" s="212">
        <f>SUM(BK811:BK823)</f>
        <v>0</v>
      </c>
    </row>
    <row r="811" s="2" customFormat="1" ht="16.5" customHeight="1">
      <c r="A811" s="39"/>
      <c r="B811" s="40"/>
      <c r="C811" s="215" t="s">
        <v>881</v>
      </c>
      <c r="D811" s="215" t="s">
        <v>125</v>
      </c>
      <c r="E811" s="216" t="s">
        <v>882</v>
      </c>
      <c r="F811" s="217" t="s">
        <v>883</v>
      </c>
      <c r="G811" s="218" t="s">
        <v>157</v>
      </c>
      <c r="H811" s="219">
        <v>0.95999999999999996</v>
      </c>
      <c r="I811" s="220"/>
      <c r="J811" s="221">
        <f>ROUND(I811*H811,2)</f>
        <v>0</v>
      </c>
      <c r="K811" s="217" t="s">
        <v>129</v>
      </c>
      <c r="L811" s="45"/>
      <c r="M811" s="222" t="s">
        <v>1</v>
      </c>
      <c r="N811" s="223" t="s">
        <v>40</v>
      </c>
      <c r="O811" s="92"/>
      <c r="P811" s="224">
        <f>O811*H811</f>
        <v>0</v>
      </c>
      <c r="Q811" s="224">
        <v>0</v>
      </c>
      <c r="R811" s="224">
        <f>Q811*H811</f>
        <v>0</v>
      </c>
      <c r="S811" s="224">
        <v>0</v>
      </c>
      <c r="T811" s="225">
        <f>S811*H811</f>
        <v>0</v>
      </c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R811" s="226" t="s">
        <v>200</v>
      </c>
      <c r="AT811" s="226" t="s">
        <v>125</v>
      </c>
      <c r="AU811" s="226" t="s">
        <v>85</v>
      </c>
      <c r="AY811" s="18" t="s">
        <v>123</v>
      </c>
      <c r="BE811" s="227">
        <f>IF(N811="základní",J811,0)</f>
        <v>0</v>
      </c>
      <c r="BF811" s="227">
        <f>IF(N811="snížená",J811,0)</f>
        <v>0</v>
      </c>
      <c r="BG811" s="227">
        <f>IF(N811="zákl. přenesená",J811,0)</f>
        <v>0</v>
      </c>
      <c r="BH811" s="227">
        <f>IF(N811="sníž. přenesená",J811,0)</f>
        <v>0</v>
      </c>
      <c r="BI811" s="227">
        <f>IF(N811="nulová",J811,0)</f>
        <v>0</v>
      </c>
      <c r="BJ811" s="18" t="s">
        <v>83</v>
      </c>
      <c r="BK811" s="227">
        <f>ROUND(I811*H811,2)</f>
        <v>0</v>
      </c>
      <c r="BL811" s="18" t="s">
        <v>200</v>
      </c>
      <c r="BM811" s="226" t="s">
        <v>884</v>
      </c>
    </row>
    <row r="812" s="2" customFormat="1">
      <c r="A812" s="39"/>
      <c r="B812" s="40"/>
      <c r="C812" s="41"/>
      <c r="D812" s="228" t="s">
        <v>131</v>
      </c>
      <c r="E812" s="41"/>
      <c r="F812" s="229" t="s">
        <v>885</v>
      </c>
      <c r="G812" s="41"/>
      <c r="H812" s="41"/>
      <c r="I812" s="230"/>
      <c r="J812" s="41"/>
      <c r="K812" s="41"/>
      <c r="L812" s="45"/>
      <c r="M812" s="231"/>
      <c r="N812" s="232"/>
      <c r="O812" s="92"/>
      <c r="P812" s="92"/>
      <c r="Q812" s="92"/>
      <c r="R812" s="92"/>
      <c r="S812" s="92"/>
      <c r="T812" s="93"/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  <c r="AE812" s="39"/>
      <c r="AT812" s="18" t="s">
        <v>131</v>
      </c>
      <c r="AU812" s="18" t="s">
        <v>85</v>
      </c>
    </row>
    <row r="813" s="13" customFormat="1">
      <c r="A813" s="13"/>
      <c r="B813" s="233"/>
      <c r="C813" s="234"/>
      <c r="D813" s="228" t="s">
        <v>133</v>
      </c>
      <c r="E813" s="235" t="s">
        <v>1</v>
      </c>
      <c r="F813" s="236" t="s">
        <v>813</v>
      </c>
      <c r="G813" s="234"/>
      <c r="H813" s="235" t="s">
        <v>1</v>
      </c>
      <c r="I813" s="237"/>
      <c r="J813" s="234"/>
      <c r="K813" s="234"/>
      <c r="L813" s="238"/>
      <c r="M813" s="239"/>
      <c r="N813" s="240"/>
      <c r="O813" s="240"/>
      <c r="P813" s="240"/>
      <c r="Q813" s="240"/>
      <c r="R813" s="240"/>
      <c r="S813" s="240"/>
      <c r="T813" s="241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42" t="s">
        <v>133</v>
      </c>
      <c r="AU813" s="242" t="s">
        <v>85</v>
      </c>
      <c r="AV813" s="13" t="s">
        <v>83</v>
      </c>
      <c r="AW813" s="13" t="s">
        <v>32</v>
      </c>
      <c r="AX813" s="13" t="s">
        <v>75</v>
      </c>
      <c r="AY813" s="242" t="s">
        <v>123</v>
      </c>
    </row>
    <row r="814" s="13" customFormat="1">
      <c r="A814" s="13"/>
      <c r="B814" s="233"/>
      <c r="C814" s="234"/>
      <c r="D814" s="228" t="s">
        <v>133</v>
      </c>
      <c r="E814" s="235" t="s">
        <v>1</v>
      </c>
      <c r="F814" s="236" t="s">
        <v>886</v>
      </c>
      <c r="G814" s="234"/>
      <c r="H814" s="235" t="s">
        <v>1</v>
      </c>
      <c r="I814" s="237"/>
      <c r="J814" s="234"/>
      <c r="K814" s="234"/>
      <c r="L814" s="238"/>
      <c r="M814" s="239"/>
      <c r="N814" s="240"/>
      <c r="O814" s="240"/>
      <c r="P814" s="240"/>
      <c r="Q814" s="240"/>
      <c r="R814" s="240"/>
      <c r="S814" s="240"/>
      <c r="T814" s="241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42" t="s">
        <v>133</v>
      </c>
      <c r="AU814" s="242" t="s">
        <v>85</v>
      </c>
      <c r="AV814" s="13" t="s">
        <v>83</v>
      </c>
      <c r="AW814" s="13" t="s">
        <v>32</v>
      </c>
      <c r="AX814" s="13" t="s">
        <v>75</v>
      </c>
      <c r="AY814" s="242" t="s">
        <v>123</v>
      </c>
    </row>
    <row r="815" s="14" customFormat="1">
      <c r="A815" s="14"/>
      <c r="B815" s="243"/>
      <c r="C815" s="244"/>
      <c r="D815" s="228" t="s">
        <v>133</v>
      </c>
      <c r="E815" s="245" t="s">
        <v>1</v>
      </c>
      <c r="F815" s="246" t="s">
        <v>887</v>
      </c>
      <c r="G815" s="244"/>
      <c r="H815" s="247">
        <v>0.95999999999999996</v>
      </c>
      <c r="I815" s="248"/>
      <c r="J815" s="244"/>
      <c r="K815" s="244"/>
      <c r="L815" s="249"/>
      <c r="M815" s="250"/>
      <c r="N815" s="251"/>
      <c r="O815" s="251"/>
      <c r="P815" s="251"/>
      <c r="Q815" s="251"/>
      <c r="R815" s="251"/>
      <c r="S815" s="251"/>
      <c r="T815" s="252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53" t="s">
        <v>133</v>
      </c>
      <c r="AU815" s="253" t="s">
        <v>85</v>
      </c>
      <c r="AV815" s="14" t="s">
        <v>85</v>
      </c>
      <c r="AW815" s="14" t="s">
        <v>32</v>
      </c>
      <c r="AX815" s="14" t="s">
        <v>75</v>
      </c>
      <c r="AY815" s="253" t="s">
        <v>123</v>
      </c>
    </row>
    <row r="816" s="15" customFormat="1">
      <c r="A816" s="15"/>
      <c r="B816" s="254"/>
      <c r="C816" s="255"/>
      <c r="D816" s="228" t="s">
        <v>133</v>
      </c>
      <c r="E816" s="256" t="s">
        <v>1</v>
      </c>
      <c r="F816" s="257" t="s">
        <v>136</v>
      </c>
      <c r="G816" s="255"/>
      <c r="H816" s="258">
        <v>0.95999999999999996</v>
      </c>
      <c r="I816" s="259"/>
      <c r="J816" s="255"/>
      <c r="K816" s="255"/>
      <c r="L816" s="260"/>
      <c r="M816" s="261"/>
      <c r="N816" s="262"/>
      <c r="O816" s="262"/>
      <c r="P816" s="262"/>
      <c r="Q816" s="262"/>
      <c r="R816" s="262"/>
      <c r="S816" s="262"/>
      <c r="T816" s="263"/>
      <c r="U816" s="15"/>
      <c r="V816" s="15"/>
      <c r="W816" s="15"/>
      <c r="X816" s="15"/>
      <c r="Y816" s="15"/>
      <c r="Z816" s="15"/>
      <c r="AA816" s="15"/>
      <c r="AB816" s="15"/>
      <c r="AC816" s="15"/>
      <c r="AD816" s="15"/>
      <c r="AE816" s="15"/>
      <c r="AT816" s="264" t="s">
        <v>133</v>
      </c>
      <c r="AU816" s="264" t="s">
        <v>85</v>
      </c>
      <c r="AV816" s="15" t="s">
        <v>130</v>
      </c>
      <c r="AW816" s="15" t="s">
        <v>32</v>
      </c>
      <c r="AX816" s="15" t="s">
        <v>83</v>
      </c>
      <c r="AY816" s="264" t="s">
        <v>123</v>
      </c>
    </row>
    <row r="817" s="2" customFormat="1" ht="16.5" customHeight="1">
      <c r="A817" s="39"/>
      <c r="B817" s="40"/>
      <c r="C817" s="215" t="s">
        <v>530</v>
      </c>
      <c r="D817" s="215" t="s">
        <v>125</v>
      </c>
      <c r="E817" s="216" t="s">
        <v>888</v>
      </c>
      <c r="F817" s="217" t="s">
        <v>889</v>
      </c>
      <c r="G817" s="218" t="s">
        <v>157</v>
      </c>
      <c r="H817" s="219">
        <v>1.9199999999999999</v>
      </c>
      <c r="I817" s="220"/>
      <c r="J817" s="221">
        <f>ROUND(I817*H817,2)</f>
        <v>0</v>
      </c>
      <c r="K817" s="217" t="s">
        <v>129</v>
      </c>
      <c r="L817" s="45"/>
      <c r="M817" s="222" t="s">
        <v>1</v>
      </c>
      <c r="N817" s="223" t="s">
        <v>40</v>
      </c>
      <c r="O817" s="92"/>
      <c r="P817" s="224">
        <f>O817*H817</f>
        <v>0</v>
      </c>
      <c r="Q817" s="224">
        <v>0</v>
      </c>
      <c r="R817" s="224">
        <f>Q817*H817</f>
        <v>0</v>
      </c>
      <c r="S817" s="224">
        <v>0</v>
      </c>
      <c r="T817" s="225">
        <f>S817*H817</f>
        <v>0</v>
      </c>
      <c r="U817" s="39"/>
      <c r="V817" s="39"/>
      <c r="W817" s="39"/>
      <c r="X817" s="39"/>
      <c r="Y817" s="39"/>
      <c r="Z817" s="39"/>
      <c r="AA817" s="39"/>
      <c r="AB817" s="39"/>
      <c r="AC817" s="39"/>
      <c r="AD817" s="39"/>
      <c r="AE817" s="39"/>
      <c r="AR817" s="226" t="s">
        <v>200</v>
      </c>
      <c r="AT817" s="226" t="s">
        <v>125</v>
      </c>
      <c r="AU817" s="226" t="s">
        <v>85</v>
      </c>
      <c r="AY817" s="18" t="s">
        <v>123</v>
      </c>
      <c r="BE817" s="227">
        <f>IF(N817="základní",J817,0)</f>
        <v>0</v>
      </c>
      <c r="BF817" s="227">
        <f>IF(N817="snížená",J817,0)</f>
        <v>0</v>
      </c>
      <c r="BG817" s="227">
        <f>IF(N817="zákl. přenesená",J817,0)</f>
        <v>0</v>
      </c>
      <c r="BH817" s="227">
        <f>IF(N817="sníž. přenesená",J817,0)</f>
        <v>0</v>
      </c>
      <c r="BI817" s="227">
        <f>IF(N817="nulová",J817,0)</f>
        <v>0</v>
      </c>
      <c r="BJ817" s="18" t="s">
        <v>83</v>
      </c>
      <c r="BK817" s="227">
        <f>ROUND(I817*H817,2)</f>
        <v>0</v>
      </c>
      <c r="BL817" s="18" t="s">
        <v>200</v>
      </c>
      <c r="BM817" s="226" t="s">
        <v>890</v>
      </c>
    </row>
    <row r="818" s="2" customFormat="1">
      <c r="A818" s="39"/>
      <c r="B818" s="40"/>
      <c r="C818" s="41"/>
      <c r="D818" s="228" t="s">
        <v>131</v>
      </c>
      <c r="E818" s="41"/>
      <c r="F818" s="229" t="s">
        <v>891</v>
      </c>
      <c r="G818" s="41"/>
      <c r="H818" s="41"/>
      <c r="I818" s="230"/>
      <c r="J818" s="41"/>
      <c r="K818" s="41"/>
      <c r="L818" s="45"/>
      <c r="M818" s="231"/>
      <c r="N818" s="232"/>
      <c r="O818" s="92"/>
      <c r="P818" s="92"/>
      <c r="Q818" s="92"/>
      <c r="R818" s="92"/>
      <c r="S818" s="92"/>
      <c r="T818" s="93"/>
      <c r="U818" s="39"/>
      <c r="V818" s="39"/>
      <c r="W818" s="39"/>
      <c r="X818" s="39"/>
      <c r="Y818" s="39"/>
      <c r="Z818" s="39"/>
      <c r="AA818" s="39"/>
      <c r="AB818" s="39"/>
      <c r="AC818" s="39"/>
      <c r="AD818" s="39"/>
      <c r="AE818" s="39"/>
      <c r="AT818" s="18" t="s">
        <v>131</v>
      </c>
      <c r="AU818" s="18" t="s">
        <v>85</v>
      </c>
    </row>
    <row r="819" s="2" customFormat="1" ht="16.5" customHeight="1">
      <c r="A819" s="39"/>
      <c r="B819" s="40"/>
      <c r="C819" s="215" t="s">
        <v>892</v>
      </c>
      <c r="D819" s="215" t="s">
        <v>125</v>
      </c>
      <c r="E819" s="216" t="s">
        <v>893</v>
      </c>
      <c r="F819" s="217" t="s">
        <v>894</v>
      </c>
      <c r="G819" s="218" t="s">
        <v>157</v>
      </c>
      <c r="H819" s="219">
        <v>1.9199999999999999</v>
      </c>
      <c r="I819" s="220"/>
      <c r="J819" s="221">
        <f>ROUND(I819*H819,2)</f>
        <v>0</v>
      </c>
      <c r="K819" s="217" t="s">
        <v>129</v>
      </c>
      <c r="L819" s="45"/>
      <c r="M819" s="222" t="s">
        <v>1</v>
      </c>
      <c r="N819" s="223" t="s">
        <v>40</v>
      </c>
      <c r="O819" s="92"/>
      <c r="P819" s="224">
        <f>O819*H819</f>
        <v>0</v>
      </c>
      <c r="Q819" s="224">
        <v>0</v>
      </c>
      <c r="R819" s="224">
        <f>Q819*H819</f>
        <v>0</v>
      </c>
      <c r="S819" s="224">
        <v>0</v>
      </c>
      <c r="T819" s="225">
        <f>S819*H819</f>
        <v>0</v>
      </c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R819" s="226" t="s">
        <v>200</v>
      </c>
      <c r="AT819" s="226" t="s">
        <v>125</v>
      </c>
      <c r="AU819" s="226" t="s">
        <v>85</v>
      </c>
      <c r="AY819" s="18" t="s">
        <v>123</v>
      </c>
      <c r="BE819" s="227">
        <f>IF(N819="základní",J819,0)</f>
        <v>0</v>
      </c>
      <c r="BF819" s="227">
        <f>IF(N819="snížená",J819,0)</f>
        <v>0</v>
      </c>
      <c r="BG819" s="227">
        <f>IF(N819="zákl. přenesená",J819,0)</f>
        <v>0</v>
      </c>
      <c r="BH819" s="227">
        <f>IF(N819="sníž. přenesená",J819,0)</f>
        <v>0</v>
      </c>
      <c r="BI819" s="227">
        <f>IF(N819="nulová",J819,0)</f>
        <v>0</v>
      </c>
      <c r="BJ819" s="18" t="s">
        <v>83</v>
      </c>
      <c r="BK819" s="227">
        <f>ROUND(I819*H819,2)</f>
        <v>0</v>
      </c>
      <c r="BL819" s="18" t="s">
        <v>200</v>
      </c>
      <c r="BM819" s="226" t="s">
        <v>895</v>
      </c>
    </row>
    <row r="820" s="2" customFormat="1">
      <c r="A820" s="39"/>
      <c r="B820" s="40"/>
      <c r="C820" s="41"/>
      <c r="D820" s="228" t="s">
        <v>131</v>
      </c>
      <c r="E820" s="41"/>
      <c r="F820" s="229" t="s">
        <v>896</v>
      </c>
      <c r="G820" s="41"/>
      <c r="H820" s="41"/>
      <c r="I820" s="230"/>
      <c r="J820" s="41"/>
      <c r="K820" s="41"/>
      <c r="L820" s="45"/>
      <c r="M820" s="231"/>
      <c r="N820" s="232"/>
      <c r="O820" s="92"/>
      <c r="P820" s="92"/>
      <c r="Q820" s="92"/>
      <c r="R820" s="92"/>
      <c r="S820" s="92"/>
      <c r="T820" s="93"/>
      <c r="U820" s="39"/>
      <c r="V820" s="39"/>
      <c r="W820" s="39"/>
      <c r="X820" s="39"/>
      <c r="Y820" s="39"/>
      <c r="Z820" s="39"/>
      <c r="AA820" s="39"/>
      <c r="AB820" s="39"/>
      <c r="AC820" s="39"/>
      <c r="AD820" s="39"/>
      <c r="AE820" s="39"/>
      <c r="AT820" s="18" t="s">
        <v>131</v>
      </c>
      <c r="AU820" s="18" t="s">
        <v>85</v>
      </c>
    </row>
    <row r="821" s="13" customFormat="1">
      <c r="A821" s="13"/>
      <c r="B821" s="233"/>
      <c r="C821" s="234"/>
      <c r="D821" s="228" t="s">
        <v>133</v>
      </c>
      <c r="E821" s="235" t="s">
        <v>1</v>
      </c>
      <c r="F821" s="236" t="s">
        <v>897</v>
      </c>
      <c r="G821" s="234"/>
      <c r="H821" s="235" t="s">
        <v>1</v>
      </c>
      <c r="I821" s="237"/>
      <c r="J821" s="234"/>
      <c r="K821" s="234"/>
      <c r="L821" s="238"/>
      <c r="M821" s="239"/>
      <c r="N821" s="240"/>
      <c r="O821" s="240"/>
      <c r="P821" s="240"/>
      <c r="Q821" s="240"/>
      <c r="R821" s="240"/>
      <c r="S821" s="240"/>
      <c r="T821" s="241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42" t="s">
        <v>133</v>
      </c>
      <c r="AU821" s="242" t="s">
        <v>85</v>
      </c>
      <c r="AV821" s="13" t="s">
        <v>83</v>
      </c>
      <c r="AW821" s="13" t="s">
        <v>32</v>
      </c>
      <c r="AX821" s="13" t="s">
        <v>75</v>
      </c>
      <c r="AY821" s="242" t="s">
        <v>123</v>
      </c>
    </row>
    <row r="822" s="14" customFormat="1">
      <c r="A822" s="14"/>
      <c r="B822" s="243"/>
      <c r="C822" s="244"/>
      <c r="D822" s="228" t="s">
        <v>133</v>
      </c>
      <c r="E822" s="245" t="s">
        <v>1</v>
      </c>
      <c r="F822" s="246" t="s">
        <v>898</v>
      </c>
      <c r="G822" s="244"/>
      <c r="H822" s="247">
        <v>1.9199999999999999</v>
      </c>
      <c r="I822" s="248"/>
      <c r="J822" s="244"/>
      <c r="K822" s="244"/>
      <c r="L822" s="249"/>
      <c r="M822" s="250"/>
      <c r="N822" s="251"/>
      <c r="O822" s="251"/>
      <c r="P822" s="251"/>
      <c r="Q822" s="251"/>
      <c r="R822" s="251"/>
      <c r="S822" s="251"/>
      <c r="T822" s="252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53" t="s">
        <v>133</v>
      </c>
      <c r="AU822" s="253" t="s">
        <v>85</v>
      </c>
      <c r="AV822" s="14" t="s">
        <v>85</v>
      </c>
      <c r="AW822" s="14" t="s">
        <v>32</v>
      </c>
      <c r="AX822" s="14" t="s">
        <v>75</v>
      </c>
      <c r="AY822" s="253" t="s">
        <v>123</v>
      </c>
    </row>
    <row r="823" s="15" customFormat="1">
      <c r="A823" s="15"/>
      <c r="B823" s="254"/>
      <c r="C823" s="255"/>
      <c r="D823" s="228" t="s">
        <v>133</v>
      </c>
      <c r="E823" s="256" t="s">
        <v>1</v>
      </c>
      <c r="F823" s="257" t="s">
        <v>136</v>
      </c>
      <c r="G823" s="255"/>
      <c r="H823" s="258">
        <v>1.9199999999999999</v>
      </c>
      <c r="I823" s="259"/>
      <c r="J823" s="255"/>
      <c r="K823" s="255"/>
      <c r="L823" s="260"/>
      <c r="M823" s="261"/>
      <c r="N823" s="262"/>
      <c r="O823" s="262"/>
      <c r="P823" s="262"/>
      <c r="Q823" s="262"/>
      <c r="R823" s="262"/>
      <c r="S823" s="262"/>
      <c r="T823" s="263"/>
      <c r="U823" s="15"/>
      <c r="V823" s="15"/>
      <c r="W823" s="15"/>
      <c r="X823" s="15"/>
      <c r="Y823" s="15"/>
      <c r="Z823" s="15"/>
      <c r="AA823" s="15"/>
      <c r="AB823" s="15"/>
      <c r="AC823" s="15"/>
      <c r="AD823" s="15"/>
      <c r="AE823" s="15"/>
      <c r="AT823" s="264" t="s">
        <v>133</v>
      </c>
      <c r="AU823" s="264" t="s">
        <v>85</v>
      </c>
      <c r="AV823" s="15" t="s">
        <v>130</v>
      </c>
      <c r="AW823" s="15" t="s">
        <v>32</v>
      </c>
      <c r="AX823" s="15" t="s">
        <v>83</v>
      </c>
      <c r="AY823" s="264" t="s">
        <v>123</v>
      </c>
    </row>
    <row r="824" s="12" customFormat="1" ht="25.92" customHeight="1">
      <c r="A824" s="12"/>
      <c r="B824" s="199"/>
      <c r="C824" s="200"/>
      <c r="D824" s="201" t="s">
        <v>74</v>
      </c>
      <c r="E824" s="202" t="s">
        <v>899</v>
      </c>
      <c r="F824" s="202" t="s">
        <v>900</v>
      </c>
      <c r="G824" s="200"/>
      <c r="H824" s="200"/>
      <c r="I824" s="203"/>
      <c r="J824" s="204">
        <f>BK824</f>
        <v>0</v>
      </c>
      <c r="K824" s="200"/>
      <c r="L824" s="205"/>
      <c r="M824" s="206"/>
      <c r="N824" s="207"/>
      <c r="O824" s="207"/>
      <c r="P824" s="208">
        <f>P825+P831</f>
        <v>0</v>
      </c>
      <c r="Q824" s="207"/>
      <c r="R824" s="208">
        <f>R825+R831</f>
        <v>0</v>
      </c>
      <c r="S824" s="207"/>
      <c r="T824" s="209">
        <f>T825+T831</f>
        <v>0</v>
      </c>
      <c r="U824" s="12"/>
      <c r="V824" s="12"/>
      <c r="W824" s="12"/>
      <c r="X824" s="12"/>
      <c r="Y824" s="12"/>
      <c r="Z824" s="12"/>
      <c r="AA824" s="12"/>
      <c r="AB824" s="12"/>
      <c r="AC824" s="12"/>
      <c r="AD824" s="12"/>
      <c r="AE824" s="12"/>
      <c r="AR824" s="210" t="s">
        <v>154</v>
      </c>
      <c r="AT824" s="211" t="s">
        <v>74</v>
      </c>
      <c r="AU824" s="211" t="s">
        <v>75</v>
      </c>
      <c r="AY824" s="210" t="s">
        <v>123</v>
      </c>
      <c r="BK824" s="212">
        <f>BK825+BK831</f>
        <v>0</v>
      </c>
    </row>
    <row r="825" s="12" customFormat="1" ht="22.8" customHeight="1">
      <c r="A825" s="12"/>
      <c r="B825" s="199"/>
      <c r="C825" s="200"/>
      <c r="D825" s="201" t="s">
        <v>74</v>
      </c>
      <c r="E825" s="213" t="s">
        <v>901</v>
      </c>
      <c r="F825" s="213" t="s">
        <v>902</v>
      </c>
      <c r="G825" s="200"/>
      <c r="H825" s="200"/>
      <c r="I825" s="203"/>
      <c r="J825" s="214">
        <f>BK825</f>
        <v>0</v>
      </c>
      <c r="K825" s="200"/>
      <c r="L825" s="205"/>
      <c r="M825" s="206"/>
      <c r="N825" s="207"/>
      <c r="O825" s="207"/>
      <c r="P825" s="208">
        <f>SUM(P826:P830)</f>
        <v>0</v>
      </c>
      <c r="Q825" s="207"/>
      <c r="R825" s="208">
        <f>SUM(R826:R830)</f>
        <v>0</v>
      </c>
      <c r="S825" s="207"/>
      <c r="T825" s="209">
        <f>SUM(T826:T830)</f>
        <v>0</v>
      </c>
      <c r="U825" s="12"/>
      <c r="V825" s="12"/>
      <c r="W825" s="12"/>
      <c r="X825" s="12"/>
      <c r="Y825" s="12"/>
      <c r="Z825" s="12"/>
      <c r="AA825" s="12"/>
      <c r="AB825" s="12"/>
      <c r="AC825" s="12"/>
      <c r="AD825" s="12"/>
      <c r="AE825" s="12"/>
      <c r="AR825" s="210" t="s">
        <v>154</v>
      </c>
      <c r="AT825" s="211" t="s">
        <v>74</v>
      </c>
      <c r="AU825" s="211" t="s">
        <v>83</v>
      </c>
      <c r="AY825" s="210" t="s">
        <v>123</v>
      </c>
      <c r="BK825" s="212">
        <f>SUM(BK826:BK830)</f>
        <v>0</v>
      </c>
    </row>
    <row r="826" s="2" customFormat="1" ht="16.5" customHeight="1">
      <c r="A826" s="39"/>
      <c r="B826" s="40"/>
      <c r="C826" s="215" t="s">
        <v>538</v>
      </c>
      <c r="D826" s="215" t="s">
        <v>125</v>
      </c>
      <c r="E826" s="216" t="s">
        <v>903</v>
      </c>
      <c r="F826" s="217" t="s">
        <v>904</v>
      </c>
      <c r="G826" s="218" t="s">
        <v>722</v>
      </c>
      <c r="H826" s="219">
        <v>1</v>
      </c>
      <c r="I826" s="220"/>
      <c r="J826" s="221">
        <f>ROUND(I826*H826,2)</f>
        <v>0</v>
      </c>
      <c r="K826" s="217" t="s">
        <v>129</v>
      </c>
      <c r="L826" s="45"/>
      <c r="M826" s="222" t="s">
        <v>1</v>
      </c>
      <c r="N826" s="223" t="s">
        <v>40</v>
      </c>
      <c r="O826" s="92"/>
      <c r="P826" s="224">
        <f>O826*H826</f>
        <v>0</v>
      </c>
      <c r="Q826" s="224">
        <v>0</v>
      </c>
      <c r="R826" s="224">
        <f>Q826*H826</f>
        <v>0</v>
      </c>
      <c r="S826" s="224">
        <v>0</v>
      </c>
      <c r="T826" s="225">
        <f>S826*H826</f>
        <v>0</v>
      </c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R826" s="226" t="s">
        <v>130</v>
      </c>
      <c r="AT826" s="226" t="s">
        <v>125</v>
      </c>
      <c r="AU826" s="226" t="s">
        <v>85</v>
      </c>
      <c r="AY826" s="18" t="s">
        <v>123</v>
      </c>
      <c r="BE826" s="227">
        <f>IF(N826="základní",J826,0)</f>
        <v>0</v>
      </c>
      <c r="BF826" s="227">
        <f>IF(N826="snížená",J826,0)</f>
        <v>0</v>
      </c>
      <c r="BG826" s="227">
        <f>IF(N826="zákl. přenesená",J826,0)</f>
        <v>0</v>
      </c>
      <c r="BH826" s="227">
        <f>IF(N826="sníž. přenesená",J826,0)</f>
        <v>0</v>
      </c>
      <c r="BI826" s="227">
        <f>IF(N826="nulová",J826,0)</f>
        <v>0</v>
      </c>
      <c r="BJ826" s="18" t="s">
        <v>83</v>
      </c>
      <c r="BK826" s="227">
        <f>ROUND(I826*H826,2)</f>
        <v>0</v>
      </c>
      <c r="BL826" s="18" t="s">
        <v>130</v>
      </c>
      <c r="BM826" s="226" t="s">
        <v>905</v>
      </c>
    </row>
    <row r="827" s="2" customFormat="1">
      <c r="A827" s="39"/>
      <c r="B827" s="40"/>
      <c r="C827" s="41"/>
      <c r="D827" s="228" t="s">
        <v>131</v>
      </c>
      <c r="E827" s="41"/>
      <c r="F827" s="229" t="s">
        <v>904</v>
      </c>
      <c r="G827" s="41"/>
      <c r="H827" s="41"/>
      <c r="I827" s="230"/>
      <c r="J827" s="41"/>
      <c r="K827" s="41"/>
      <c r="L827" s="45"/>
      <c r="M827" s="231"/>
      <c r="N827" s="232"/>
      <c r="O827" s="92"/>
      <c r="P827" s="92"/>
      <c r="Q827" s="92"/>
      <c r="R827" s="92"/>
      <c r="S827" s="92"/>
      <c r="T827" s="93"/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T827" s="18" t="s">
        <v>131</v>
      </c>
      <c r="AU827" s="18" t="s">
        <v>85</v>
      </c>
    </row>
    <row r="828" s="13" customFormat="1">
      <c r="A828" s="13"/>
      <c r="B828" s="233"/>
      <c r="C828" s="234"/>
      <c r="D828" s="228" t="s">
        <v>133</v>
      </c>
      <c r="E828" s="235" t="s">
        <v>1</v>
      </c>
      <c r="F828" s="236" t="s">
        <v>906</v>
      </c>
      <c r="G828" s="234"/>
      <c r="H828" s="235" t="s">
        <v>1</v>
      </c>
      <c r="I828" s="237"/>
      <c r="J828" s="234"/>
      <c r="K828" s="234"/>
      <c r="L828" s="238"/>
      <c r="M828" s="239"/>
      <c r="N828" s="240"/>
      <c r="O828" s="240"/>
      <c r="P828" s="240"/>
      <c r="Q828" s="240"/>
      <c r="R828" s="240"/>
      <c r="S828" s="240"/>
      <c r="T828" s="241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42" t="s">
        <v>133</v>
      </c>
      <c r="AU828" s="242" t="s">
        <v>85</v>
      </c>
      <c r="AV828" s="13" t="s">
        <v>83</v>
      </c>
      <c r="AW828" s="13" t="s">
        <v>32</v>
      </c>
      <c r="AX828" s="13" t="s">
        <v>75</v>
      </c>
      <c r="AY828" s="242" t="s">
        <v>123</v>
      </c>
    </row>
    <row r="829" s="14" customFormat="1">
      <c r="A829" s="14"/>
      <c r="B829" s="243"/>
      <c r="C829" s="244"/>
      <c r="D829" s="228" t="s">
        <v>133</v>
      </c>
      <c r="E829" s="245" t="s">
        <v>1</v>
      </c>
      <c r="F829" s="246" t="s">
        <v>83</v>
      </c>
      <c r="G829" s="244"/>
      <c r="H829" s="247">
        <v>1</v>
      </c>
      <c r="I829" s="248"/>
      <c r="J829" s="244"/>
      <c r="K829" s="244"/>
      <c r="L829" s="249"/>
      <c r="M829" s="250"/>
      <c r="N829" s="251"/>
      <c r="O829" s="251"/>
      <c r="P829" s="251"/>
      <c r="Q829" s="251"/>
      <c r="R829" s="251"/>
      <c r="S829" s="251"/>
      <c r="T829" s="252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3" t="s">
        <v>133</v>
      </c>
      <c r="AU829" s="253" t="s">
        <v>85</v>
      </c>
      <c r="AV829" s="14" t="s">
        <v>85</v>
      </c>
      <c r="AW829" s="14" t="s">
        <v>32</v>
      </c>
      <c r="AX829" s="14" t="s">
        <v>75</v>
      </c>
      <c r="AY829" s="253" t="s">
        <v>123</v>
      </c>
    </row>
    <row r="830" s="15" customFormat="1">
      <c r="A830" s="15"/>
      <c r="B830" s="254"/>
      <c r="C830" s="255"/>
      <c r="D830" s="228" t="s">
        <v>133</v>
      </c>
      <c r="E830" s="256" t="s">
        <v>1</v>
      </c>
      <c r="F830" s="257" t="s">
        <v>136</v>
      </c>
      <c r="G830" s="255"/>
      <c r="H830" s="258">
        <v>1</v>
      </c>
      <c r="I830" s="259"/>
      <c r="J830" s="255"/>
      <c r="K830" s="255"/>
      <c r="L830" s="260"/>
      <c r="M830" s="261"/>
      <c r="N830" s="262"/>
      <c r="O830" s="262"/>
      <c r="P830" s="262"/>
      <c r="Q830" s="262"/>
      <c r="R830" s="262"/>
      <c r="S830" s="262"/>
      <c r="T830" s="263"/>
      <c r="U830" s="15"/>
      <c r="V830" s="15"/>
      <c r="W830" s="15"/>
      <c r="X830" s="15"/>
      <c r="Y830" s="15"/>
      <c r="Z830" s="15"/>
      <c r="AA830" s="15"/>
      <c r="AB830" s="15"/>
      <c r="AC830" s="15"/>
      <c r="AD830" s="15"/>
      <c r="AE830" s="15"/>
      <c r="AT830" s="264" t="s">
        <v>133</v>
      </c>
      <c r="AU830" s="264" t="s">
        <v>85</v>
      </c>
      <c r="AV830" s="15" t="s">
        <v>130</v>
      </c>
      <c r="AW830" s="15" t="s">
        <v>32</v>
      </c>
      <c r="AX830" s="15" t="s">
        <v>83</v>
      </c>
      <c r="AY830" s="264" t="s">
        <v>123</v>
      </c>
    </row>
    <row r="831" s="12" customFormat="1" ht="22.8" customHeight="1">
      <c r="A831" s="12"/>
      <c r="B831" s="199"/>
      <c r="C831" s="200"/>
      <c r="D831" s="201" t="s">
        <v>74</v>
      </c>
      <c r="E831" s="213" t="s">
        <v>907</v>
      </c>
      <c r="F831" s="213" t="s">
        <v>908</v>
      </c>
      <c r="G831" s="200"/>
      <c r="H831" s="200"/>
      <c r="I831" s="203"/>
      <c r="J831" s="214">
        <f>BK831</f>
        <v>0</v>
      </c>
      <c r="K831" s="200"/>
      <c r="L831" s="205"/>
      <c r="M831" s="206"/>
      <c r="N831" s="207"/>
      <c r="O831" s="207"/>
      <c r="P831" s="208">
        <f>SUM(P832:P836)</f>
        <v>0</v>
      </c>
      <c r="Q831" s="207"/>
      <c r="R831" s="208">
        <f>SUM(R832:R836)</f>
        <v>0</v>
      </c>
      <c r="S831" s="207"/>
      <c r="T831" s="209">
        <f>SUM(T832:T836)</f>
        <v>0</v>
      </c>
      <c r="U831" s="12"/>
      <c r="V831" s="12"/>
      <c r="W831" s="12"/>
      <c r="X831" s="12"/>
      <c r="Y831" s="12"/>
      <c r="Z831" s="12"/>
      <c r="AA831" s="12"/>
      <c r="AB831" s="12"/>
      <c r="AC831" s="12"/>
      <c r="AD831" s="12"/>
      <c r="AE831" s="12"/>
      <c r="AR831" s="210" t="s">
        <v>154</v>
      </c>
      <c r="AT831" s="211" t="s">
        <v>74</v>
      </c>
      <c r="AU831" s="211" t="s">
        <v>83</v>
      </c>
      <c r="AY831" s="210" t="s">
        <v>123</v>
      </c>
      <c r="BK831" s="212">
        <f>SUM(BK832:BK836)</f>
        <v>0</v>
      </c>
    </row>
    <row r="832" s="2" customFormat="1" ht="16.5" customHeight="1">
      <c r="A832" s="39"/>
      <c r="B832" s="40"/>
      <c r="C832" s="215" t="s">
        <v>909</v>
      </c>
      <c r="D832" s="215" t="s">
        <v>125</v>
      </c>
      <c r="E832" s="216" t="s">
        <v>910</v>
      </c>
      <c r="F832" s="217" t="s">
        <v>908</v>
      </c>
      <c r="G832" s="218" t="s">
        <v>722</v>
      </c>
      <c r="H832" s="219">
        <v>1</v>
      </c>
      <c r="I832" s="220"/>
      <c r="J832" s="221">
        <f>ROUND(I832*H832,2)</f>
        <v>0</v>
      </c>
      <c r="K832" s="217" t="s">
        <v>129</v>
      </c>
      <c r="L832" s="45"/>
      <c r="M832" s="222" t="s">
        <v>1</v>
      </c>
      <c r="N832" s="223" t="s">
        <v>40</v>
      </c>
      <c r="O832" s="92"/>
      <c r="P832" s="224">
        <f>O832*H832</f>
        <v>0</v>
      </c>
      <c r="Q832" s="224">
        <v>0</v>
      </c>
      <c r="R832" s="224">
        <f>Q832*H832</f>
        <v>0</v>
      </c>
      <c r="S832" s="224">
        <v>0</v>
      </c>
      <c r="T832" s="225">
        <f>S832*H832</f>
        <v>0</v>
      </c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R832" s="226" t="s">
        <v>130</v>
      </c>
      <c r="AT832" s="226" t="s">
        <v>125</v>
      </c>
      <c r="AU832" s="226" t="s">
        <v>85</v>
      </c>
      <c r="AY832" s="18" t="s">
        <v>123</v>
      </c>
      <c r="BE832" s="227">
        <f>IF(N832="základní",J832,0)</f>
        <v>0</v>
      </c>
      <c r="BF832" s="227">
        <f>IF(N832="snížená",J832,0)</f>
        <v>0</v>
      </c>
      <c r="BG832" s="227">
        <f>IF(N832="zákl. přenesená",J832,0)</f>
        <v>0</v>
      </c>
      <c r="BH832" s="227">
        <f>IF(N832="sníž. přenesená",J832,0)</f>
        <v>0</v>
      </c>
      <c r="BI832" s="227">
        <f>IF(N832="nulová",J832,0)</f>
        <v>0</v>
      </c>
      <c r="BJ832" s="18" t="s">
        <v>83</v>
      </c>
      <c r="BK832" s="227">
        <f>ROUND(I832*H832,2)</f>
        <v>0</v>
      </c>
      <c r="BL832" s="18" t="s">
        <v>130</v>
      </c>
      <c r="BM832" s="226" t="s">
        <v>911</v>
      </c>
    </row>
    <row r="833" s="2" customFormat="1">
      <c r="A833" s="39"/>
      <c r="B833" s="40"/>
      <c r="C833" s="41"/>
      <c r="D833" s="228" t="s">
        <v>131</v>
      </c>
      <c r="E833" s="41"/>
      <c r="F833" s="229" t="s">
        <v>908</v>
      </c>
      <c r="G833" s="41"/>
      <c r="H833" s="41"/>
      <c r="I833" s="230"/>
      <c r="J833" s="41"/>
      <c r="K833" s="41"/>
      <c r="L833" s="45"/>
      <c r="M833" s="231"/>
      <c r="N833" s="232"/>
      <c r="O833" s="92"/>
      <c r="P833" s="92"/>
      <c r="Q833" s="92"/>
      <c r="R833" s="92"/>
      <c r="S833" s="92"/>
      <c r="T833" s="93"/>
      <c r="U833" s="39"/>
      <c r="V833" s="39"/>
      <c r="W833" s="39"/>
      <c r="X833" s="39"/>
      <c r="Y833" s="39"/>
      <c r="Z833" s="39"/>
      <c r="AA833" s="39"/>
      <c r="AB833" s="39"/>
      <c r="AC833" s="39"/>
      <c r="AD833" s="39"/>
      <c r="AE833" s="39"/>
      <c r="AT833" s="18" t="s">
        <v>131</v>
      </c>
      <c r="AU833" s="18" t="s">
        <v>85</v>
      </c>
    </row>
    <row r="834" s="13" customFormat="1">
      <c r="A834" s="13"/>
      <c r="B834" s="233"/>
      <c r="C834" s="234"/>
      <c r="D834" s="228" t="s">
        <v>133</v>
      </c>
      <c r="E834" s="235" t="s">
        <v>1</v>
      </c>
      <c r="F834" s="236" t="s">
        <v>912</v>
      </c>
      <c r="G834" s="234"/>
      <c r="H834" s="235" t="s">
        <v>1</v>
      </c>
      <c r="I834" s="237"/>
      <c r="J834" s="234"/>
      <c r="K834" s="234"/>
      <c r="L834" s="238"/>
      <c r="M834" s="239"/>
      <c r="N834" s="240"/>
      <c r="O834" s="240"/>
      <c r="P834" s="240"/>
      <c r="Q834" s="240"/>
      <c r="R834" s="240"/>
      <c r="S834" s="240"/>
      <c r="T834" s="241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42" t="s">
        <v>133</v>
      </c>
      <c r="AU834" s="242" t="s">
        <v>85</v>
      </c>
      <c r="AV834" s="13" t="s">
        <v>83</v>
      </c>
      <c r="AW834" s="13" t="s">
        <v>32</v>
      </c>
      <c r="AX834" s="13" t="s">
        <v>75</v>
      </c>
      <c r="AY834" s="242" t="s">
        <v>123</v>
      </c>
    </row>
    <row r="835" s="14" customFormat="1">
      <c r="A835" s="14"/>
      <c r="B835" s="243"/>
      <c r="C835" s="244"/>
      <c r="D835" s="228" t="s">
        <v>133</v>
      </c>
      <c r="E835" s="245" t="s">
        <v>1</v>
      </c>
      <c r="F835" s="246" t="s">
        <v>83</v>
      </c>
      <c r="G835" s="244"/>
      <c r="H835" s="247">
        <v>1</v>
      </c>
      <c r="I835" s="248"/>
      <c r="J835" s="244"/>
      <c r="K835" s="244"/>
      <c r="L835" s="249"/>
      <c r="M835" s="250"/>
      <c r="N835" s="251"/>
      <c r="O835" s="251"/>
      <c r="P835" s="251"/>
      <c r="Q835" s="251"/>
      <c r="R835" s="251"/>
      <c r="S835" s="251"/>
      <c r="T835" s="252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53" t="s">
        <v>133</v>
      </c>
      <c r="AU835" s="253" t="s">
        <v>85</v>
      </c>
      <c r="AV835" s="14" t="s">
        <v>85</v>
      </c>
      <c r="AW835" s="14" t="s">
        <v>32</v>
      </c>
      <c r="AX835" s="14" t="s">
        <v>75</v>
      </c>
      <c r="AY835" s="253" t="s">
        <v>123</v>
      </c>
    </row>
    <row r="836" s="15" customFormat="1">
      <c r="A836" s="15"/>
      <c r="B836" s="254"/>
      <c r="C836" s="255"/>
      <c r="D836" s="228" t="s">
        <v>133</v>
      </c>
      <c r="E836" s="256" t="s">
        <v>1</v>
      </c>
      <c r="F836" s="257" t="s">
        <v>136</v>
      </c>
      <c r="G836" s="255"/>
      <c r="H836" s="258">
        <v>1</v>
      </c>
      <c r="I836" s="259"/>
      <c r="J836" s="255"/>
      <c r="K836" s="255"/>
      <c r="L836" s="260"/>
      <c r="M836" s="286"/>
      <c r="N836" s="287"/>
      <c r="O836" s="287"/>
      <c r="P836" s="287"/>
      <c r="Q836" s="287"/>
      <c r="R836" s="287"/>
      <c r="S836" s="287"/>
      <c r="T836" s="288"/>
      <c r="U836" s="15"/>
      <c r="V836" s="15"/>
      <c r="W836" s="15"/>
      <c r="X836" s="15"/>
      <c r="Y836" s="15"/>
      <c r="Z836" s="15"/>
      <c r="AA836" s="15"/>
      <c r="AB836" s="15"/>
      <c r="AC836" s="15"/>
      <c r="AD836" s="15"/>
      <c r="AE836" s="15"/>
      <c r="AT836" s="264" t="s">
        <v>133</v>
      </c>
      <c r="AU836" s="264" t="s">
        <v>85</v>
      </c>
      <c r="AV836" s="15" t="s">
        <v>130</v>
      </c>
      <c r="AW836" s="15" t="s">
        <v>32</v>
      </c>
      <c r="AX836" s="15" t="s">
        <v>83</v>
      </c>
      <c r="AY836" s="264" t="s">
        <v>123</v>
      </c>
    </row>
    <row r="837" s="2" customFormat="1" ht="6.96" customHeight="1">
      <c r="A837" s="39"/>
      <c r="B837" s="67"/>
      <c r="C837" s="68"/>
      <c r="D837" s="68"/>
      <c r="E837" s="68"/>
      <c r="F837" s="68"/>
      <c r="G837" s="68"/>
      <c r="H837" s="68"/>
      <c r="I837" s="68"/>
      <c r="J837" s="68"/>
      <c r="K837" s="68"/>
      <c r="L837" s="45"/>
      <c r="M837" s="39"/>
      <c r="O837" s="39"/>
      <c r="P837" s="39"/>
      <c r="Q837" s="39"/>
      <c r="R837" s="39"/>
      <c r="S837" s="39"/>
      <c r="T837" s="39"/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</row>
  </sheetData>
  <sheetProtection sheet="1" autoFilter="0" formatColumns="0" formatRows="0" objects="1" scenarios="1" spinCount="100000" saltValue="aspsKVO3GlsthrFcafUu3UfRj+M5WRIPewpOldw+STsyc+0bRGurirdDyqiRF5twDiiShLOa7fMPXvhU/gNWLw==" hashValue="lO71eF+Qf49TfvINsiH0CqZn/8ycjY9vySOpE0Kc7co1gEeNZrRAYcMgMhg8mD6FBwTUSVDwie9MiPnJ9WxVGw==" algorithmName="SHA-512" password="CC35"/>
  <autoFilter ref="C129:K836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Zítka Jakub</dc:creator>
  <cp:lastModifiedBy>Zítka Jakub</cp:lastModifiedBy>
  <dcterms:created xsi:type="dcterms:W3CDTF">2024-01-26T13:28:29Z</dcterms:created>
  <dcterms:modified xsi:type="dcterms:W3CDTF">2024-01-26T13:28:33Z</dcterms:modified>
</cp:coreProperties>
</file>