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431 - Nasvětlení přech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431 - Nasvětlení přech...'!$C$124:$K$440</definedName>
    <definedName name="_xlnm.Print_Area" localSheetId="1">'SO 431 - Nasvětlení přech...'!$C$4:$J$76,'SO 431 - Nasvětlení přech...'!$C$82:$J$106,'SO 431 - Nasvětlení přech...'!$C$112:$K$440</definedName>
    <definedName name="_xlnm.Print_Titles" localSheetId="1">'SO 431 - Nasvětlení přech...'!$124:$124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2"/>
  <c r="BH422"/>
  <c r="BG422"/>
  <c r="BF422"/>
  <c r="T422"/>
  <c r="R422"/>
  <c r="P422"/>
  <c r="BI419"/>
  <c r="BH419"/>
  <c r="BG419"/>
  <c r="BF419"/>
  <c r="T419"/>
  <c r="R419"/>
  <c r="P419"/>
  <c r="BI413"/>
  <c r="BH413"/>
  <c r="BG413"/>
  <c r="BF413"/>
  <c r="T413"/>
  <c r="R413"/>
  <c r="P413"/>
  <c r="BI408"/>
  <c r="BH408"/>
  <c r="BG408"/>
  <c r="BF408"/>
  <c r="T408"/>
  <c r="R408"/>
  <c r="P408"/>
  <c r="BI402"/>
  <c r="BH402"/>
  <c r="BG402"/>
  <c r="BF402"/>
  <c r="T402"/>
  <c r="R402"/>
  <c r="P402"/>
  <c r="BI397"/>
  <c r="BH397"/>
  <c r="BG397"/>
  <c r="BF397"/>
  <c r="T397"/>
  <c r="R397"/>
  <c r="P397"/>
  <c r="BI393"/>
  <c r="BH393"/>
  <c r="BG393"/>
  <c r="BF393"/>
  <c r="T393"/>
  <c r="R393"/>
  <c r="P393"/>
  <c r="BI388"/>
  <c r="BH388"/>
  <c r="BG388"/>
  <c r="BF388"/>
  <c r="T388"/>
  <c r="R388"/>
  <c r="P388"/>
  <c r="BI384"/>
  <c r="BH384"/>
  <c r="BG384"/>
  <c r="BF384"/>
  <c r="T384"/>
  <c r="R384"/>
  <c r="P384"/>
  <c r="BI379"/>
  <c r="BH379"/>
  <c r="BG379"/>
  <c r="BF379"/>
  <c r="T379"/>
  <c r="R379"/>
  <c r="P379"/>
  <c r="BI375"/>
  <c r="BH375"/>
  <c r="BG375"/>
  <c r="BF375"/>
  <c r="T375"/>
  <c r="R375"/>
  <c r="P375"/>
  <c r="BI370"/>
  <c r="BH370"/>
  <c r="BG370"/>
  <c r="BF370"/>
  <c r="T370"/>
  <c r="R370"/>
  <c r="P370"/>
  <c r="BI365"/>
  <c r="BH365"/>
  <c r="BG365"/>
  <c r="BF365"/>
  <c r="T365"/>
  <c r="R365"/>
  <c r="P365"/>
  <c r="BI361"/>
  <c r="BH361"/>
  <c r="BG361"/>
  <c r="BF361"/>
  <c r="T361"/>
  <c r="R361"/>
  <c r="P361"/>
  <c r="BI355"/>
  <c r="BH355"/>
  <c r="BG355"/>
  <c r="BF355"/>
  <c r="T355"/>
  <c r="R355"/>
  <c r="P355"/>
  <c r="BI350"/>
  <c r="BH350"/>
  <c r="BG350"/>
  <c r="BF350"/>
  <c r="T350"/>
  <c r="R350"/>
  <c r="P350"/>
  <c r="BI344"/>
  <c r="BH344"/>
  <c r="BG344"/>
  <c r="BF344"/>
  <c r="T344"/>
  <c r="R344"/>
  <c r="P344"/>
  <c r="BI340"/>
  <c r="BH340"/>
  <c r="BG340"/>
  <c r="BF340"/>
  <c r="T340"/>
  <c r="R340"/>
  <c r="P340"/>
  <c r="BI335"/>
  <c r="BH335"/>
  <c r="BG335"/>
  <c r="BF335"/>
  <c r="T335"/>
  <c r="R335"/>
  <c r="P335"/>
  <c r="BI330"/>
  <c r="BH330"/>
  <c r="BG330"/>
  <c r="BF330"/>
  <c r="T330"/>
  <c r="R330"/>
  <c r="P330"/>
  <c r="BI327"/>
  <c r="BH327"/>
  <c r="BG327"/>
  <c r="BF327"/>
  <c r="T327"/>
  <c r="T326"/>
  <c r="R327"/>
  <c r="R326"/>
  <c r="P327"/>
  <c r="P326"/>
  <c r="BI323"/>
  <c r="BH323"/>
  <c r="BG323"/>
  <c r="BF323"/>
  <c r="T323"/>
  <c r="R323"/>
  <c r="P323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3"/>
  <c r="BH273"/>
  <c r="BG273"/>
  <c r="BF273"/>
  <c r="T273"/>
  <c r="R273"/>
  <c r="P273"/>
  <c r="BI268"/>
  <c r="BH268"/>
  <c r="BG268"/>
  <c r="BF268"/>
  <c r="T268"/>
  <c r="R268"/>
  <c r="P268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6"/>
  <c r="BH246"/>
  <c r="BG246"/>
  <c r="BF246"/>
  <c r="T246"/>
  <c r="R246"/>
  <c r="P246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R235"/>
  <c r="P235"/>
  <c r="BI227"/>
  <c r="BH227"/>
  <c r="BG227"/>
  <c r="BF227"/>
  <c r="T227"/>
  <c r="R227"/>
  <c r="P227"/>
  <c r="BI223"/>
  <c r="BH223"/>
  <c r="BG223"/>
  <c r="BF223"/>
  <c r="T223"/>
  <c r="R223"/>
  <c r="P223"/>
  <c r="BI218"/>
  <c r="BH218"/>
  <c r="BG218"/>
  <c r="BF218"/>
  <c r="T218"/>
  <c r="R218"/>
  <c r="P218"/>
  <c r="BI216"/>
  <c r="BH216"/>
  <c r="BG216"/>
  <c r="BF216"/>
  <c r="T216"/>
  <c r="R216"/>
  <c r="P216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T179"/>
  <c r="R180"/>
  <c r="R179"/>
  <c r="P180"/>
  <c r="P179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3"/>
  <c r="BH133"/>
  <c r="BG133"/>
  <c r="BF133"/>
  <c r="T133"/>
  <c r="T127"/>
  <c r="R133"/>
  <c r="R127"/>
  <c r="P133"/>
  <c r="P127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91"/>
  <c r="J20"/>
  <c r="J18"/>
  <c r="E18"/>
  <c r="F122"/>
  <c r="J17"/>
  <c r="J15"/>
  <c r="E15"/>
  <c r="F91"/>
  <c r="J14"/>
  <c r="J12"/>
  <c r="J119"/>
  <c r="E7"/>
  <c r="E85"/>
  <c i="1" r="L90"/>
  <c r="AM90"/>
  <c r="AM89"/>
  <c r="L89"/>
  <c r="AM87"/>
  <c r="L87"/>
  <c r="L85"/>
  <c r="L84"/>
  <c i="2" r="BK422"/>
  <c r="J365"/>
  <c r="J268"/>
  <c r="BK159"/>
  <c r="BK397"/>
  <c r="J323"/>
  <c r="J294"/>
  <c r="BK413"/>
  <c r="J335"/>
  <c r="J265"/>
  <c r="J314"/>
  <c r="BK180"/>
  <c r="BK323"/>
  <c r="BK255"/>
  <c r="J199"/>
  <c r="BK207"/>
  <c r="J223"/>
  <c r="J144"/>
  <c r="J427"/>
  <c r="BK388"/>
  <c r="J330"/>
  <c r="J149"/>
  <c r="BK393"/>
  <c r="BK327"/>
  <c r="BK303"/>
  <c r="BK139"/>
  <c r="J384"/>
  <c r="J282"/>
  <c r="J218"/>
  <c r="J154"/>
  <c r="BK239"/>
  <c r="J340"/>
  <c r="BK282"/>
  <c r="J216"/>
  <c r="J139"/>
  <c r="BK250"/>
  <c r="J361"/>
  <c r="J408"/>
  <c r="BK384"/>
  <c r="BK335"/>
  <c r="BK218"/>
  <c r="J413"/>
  <c r="BK330"/>
  <c r="BK299"/>
  <c r="BK164"/>
  <c r="BK365"/>
  <c r="BK278"/>
  <c r="J202"/>
  <c r="BK361"/>
  <c r="BK216"/>
  <c r="J303"/>
  <c r="BK235"/>
  <c r="BK128"/>
  <c r="J235"/>
  <c r="BK195"/>
  <c r="J433"/>
  <c r="J379"/>
  <c r="J250"/>
  <c r="BK419"/>
  <c r="BK355"/>
  <c r="BK307"/>
  <c i="1" r="AS94"/>
  <c i="2" r="J370"/>
  <c r="BK268"/>
  <c r="J133"/>
  <c r="J307"/>
  <c r="J309"/>
  <c r="BK227"/>
  <c r="BK149"/>
  <c r="BK174"/>
  <c r="BK154"/>
  <c r="J419"/>
  <c r="BK340"/>
  <c r="BK190"/>
  <c r="J430"/>
  <c r="BK344"/>
  <c r="BK202"/>
  <c r="BK375"/>
  <c r="BK246"/>
  <c r="J355"/>
  <c r="J169"/>
  <c r="BK265"/>
  <c r="J159"/>
  <c r="BK260"/>
  <c r="J227"/>
  <c r="BK433"/>
  <c r="J393"/>
  <c r="BK319"/>
  <c r="J207"/>
  <c r="J422"/>
  <c r="BK379"/>
  <c r="J319"/>
  <c r="BK211"/>
  <c r="BK408"/>
  <c r="BK294"/>
  <c r="BK169"/>
  <c r="J260"/>
  <c r="BK350"/>
  <c r="J286"/>
  <c r="J239"/>
  <c r="BK133"/>
  <c r="J255"/>
  <c r="J190"/>
  <c r="BK430"/>
  <c r="J375"/>
  <c r="J299"/>
  <c r="J185"/>
  <c r="BK402"/>
  <c r="J350"/>
  <c r="BK309"/>
  <c r="BK223"/>
  <c r="J388"/>
  <c r="BK286"/>
  <c r="BK199"/>
  <c r="J273"/>
  <c r="J327"/>
  <c r="J246"/>
  <c r="J180"/>
  <c r="J278"/>
  <c r="J164"/>
  <c r="J436"/>
  <c r="J397"/>
  <c r="J344"/>
  <c r="BK241"/>
  <c r="BK427"/>
  <c r="BK370"/>
  <c r="BK314"/>
  <c r="J195"/>
  <c r="J402"/>
  <c r="BK273"/>
  <c r="BK436"/>
  <c r="BK290"/>
  <c r="BK144"/>
  <c r="J290"/>
  <c r="J241"/>
  <c r="J174"/>
  <c r="BK185"/>
  <c r="J211"/>
  <c r="J128"/>
  <c l="1" r="BK184"/>
  <c r="P138"/>
  <c r="P126"/>
  <c r="R184"/>
  <c r="BK158"/>
  <c r="J158"/>
  <c r="J100"/>
  <c r="T184"/>
  <c r="R138"/>
  <c r="R126"/>
  <c r="P184"/>
  <c r="T138"/>
  <c r="T126"/>
  <c r="R329"/>
  <c r="BK138"/>
  <c r="J138"/>
  <c r="J99"/>
  <c r="P158"/>
  <c r="BK329"/>
  <c r="J329"/>
  <c r="J105"/>
  <c r="T158"/>
  <c r="P329"/>
  <c r="R158"/>
  <c r="T329"/>
  <c r="BK127"/>
  <c r="BK326"/>
  <c r="J326"/>
  <c r="J104"/>
  <c r="BK179"/>
  <c r="J179"/>
  <c r="J101"/>
  <c r="J92"/>
  <c r="BE154"/>
  <c r="BE202"/>
  <c r="F92"/>
  <c r="BE174"/>
  <c r="BE195"/>
  <c r="BE199"/>
  <c r="BE239"/>
  <c r="F121"/>
  <c r="BE139"/>
  <c r="BE149"/>
  <c r="BE159"/>
  <c r="BE164"/>
  <c r="BE180"/>
  <c r="BE216"/>
  <c r="BE218"/>
  <c r="BE223"/>
  <c r="BE227"/>
  <c r="BE241"/>
  <c r="BE273"/>
  <c r="BE290"/>
  <c r="BE294"/>
  <c r="E115"/>
  <c r="J121"/>
  <c r="BE190"/>
  <c r="BE260"/>
  <c r="BE278"/>
  <c r="BE299"/>
  <c r="BE307"/>
  <c r="BE319"/>
  <c r="BE330"/>
  <c r="BE335"/>
  <c r="BE344"/>
  <c r="BE427"/>
  <c r="J89"/>
  <c r="BE128"/>
  <c r="BE207"/>
  <c r="BE211"/>
  <c r="BE235"/>
  <c r="BE246"/>
  <c r="BE250"/>
  <c r="BE268"/>
  <c r="BE323"/>
  <c r="BE340"/>
  <c r="BE350"/>
  <c r="BE309"/>
  <c r="BE327"/>
  <c r="BE365"/>
  <c r="BE370"/>
  <c r="BE379"/>
  <c r="BE384"/>
  <c r="BE393"/>
  <c r="BE402"/>
  <c r="BE144"/>
  <c r="BE265"/>
  <c r="BE282"/>
  <c r="BE286"/>
  <c r="BE361"/>
  <c r="BE375"/>
  <c r="BE388"/>
  <c r="BE408"/>
  <c r="BE133"/>
  <c r="BE169"/>
  <c r="BE185"/>
  <c r="BE255"/>
  <c r="BE303"/>
  <c r="BE314"/>
  <c r="BE355"/>
  <c r="BE397"/>
  <c r="BE413"/>
  <c r="BE419"/>
  <c r="BE422"/>
  <c r="BE430"/>
  <c r="BE433"/>
  <c r="BE436"/>
  <c r="F34"/>
  <c i="1" r="BA95"/>
  <c r="BA94"/>
  <c r="W30"/>
  <c i="2" r="J34"/>
  <c i="1" r="AW95"/>
  <c i="2" r="F36"/>
  <c i="1" r="BC95"/>
  <c r="BC94"/>
  <c r="AY94"/>
  <c i="2" r="F35"/>
  <c i="1" r="BB95"/>
  <c r="BB94"/>
  <c r="AX94"/>
  <c i="2" r="F37"/>
  <c i="1" r="BD95"/>
  <c r="BD94"/>
  <c r="W33"/>
  <c i="2" l="1" r="T183"/>
  <c r="T125"/>
  <c r="R183"/>
  <c r="R125"/>
  <c r="P183"/>
  <c r="P125"/>
  <c i="1" r="AU95"/>
  <c i="2" r="BK126"/>
  <c r="J126"/>
  <c r="J97"/>
  <c r="BK183"/>
  <c r="J183"/>
  <c r="J102"/>
  <c r="J184"/>
  <c r="J103"/>
  <c r="J127"/>
  <c r="J98"/>
  <c r="J33"/>
  <c i="1" r="AV95"/>
  <c r="AT95"/>
  <c r="W32"/>
  <c r="AW94"/>
  <c r="AK30"/>
  <c r="W31"/>
  <c i="2" r="F33"/>
  <c i="1" r="AZ95"/>
  <c r="AZ94"/>
  <c r="W29"/>
  <c r="AU94"/>
  <c i="2" l="1" r="BK125"/>
  <c r="J125"/>
  <c r="J30"/>
  <c i="1" r="AG95"/>
  <c r="AG94"/>
  <c r="AK26"/>
  <c r="AV94"/>
  <c r="AK29"/>
  <c r="AK35"/>
  <c i="2" l="1" r="J39"/>
  <c r="J96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<sst xmlns="http://schemas.openxmlformats.org/spreadsheetml/2006/main">
  <si>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</si>
  <si>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</si>
  <si>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</si>
  <si>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</si>
  <si>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</si>
  <si>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{0eb1969d-7a18-4dab-8b41-b56327e8e883}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</si>
  <si>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</si>
  <si>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</si>
  <si>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</si>
  <si>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</si>
  <si>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</si>
  <si>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</si>
  <si>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</si>
  <si>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</si>
  <si>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01042023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</si>
  <si>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</si>
  <si>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</si>
  <si>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 Ostřešany - křižovatka silnic III-34026 a III-34030 se SSZ</t>
  </si>
  <si>
    <t>KSO:</t>
  </si>
  <si>
    <t>CC-CZ:</t>
  </si>
  <si>
    <t>Místo:</t>
  </si>
  <si>
    <t xml:space="preserve"> </t>
  </si>
  <si>
    <t>Datum:</t>
  </si>
  <si>
    <t>1. 4. 2023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</si>
  <si>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</si>
  <si>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</si>
  <si>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</si>
  <si>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</si>
  <si>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</si>
  <si>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</si>
  <si>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</si>
  <si>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</si>
  <si>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</si>
  <si>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</si>
  <si>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</si>
  <si>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</si>
  <si>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</si>
  <si>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</si>
  <si>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</si>
  <si>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</si>
  <si>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</si>
  <si>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</si>
  <si>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</si>
  <si>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</si>
  <si>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</si>
  <si>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</si>
  <si>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</si>
  <si>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</si>
  <si>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</si>
  <si>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</si>
  <si>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</si>
  <si>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</si>
  <si>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</si>
  <si>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</si>
  <si>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</si>
  <si>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</si>
  <si>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</si>
  <si>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</si>
  <si>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</si>
  <si>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</si>
  <si>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</si>
  <si>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</si>
  <si>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</si>
  <si>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</si>
  <si>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</si>
  <si>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</si>
  <si>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</si>
  <si>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</si>
  <si>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</si>
  <si>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</si>
  <si>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</si>
  <si>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</si>
  <si>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</si>
  <si>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</si>
  <si>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</si>
  <si>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</si>
  <si>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</si>
  <si>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</si>
  <si>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431</t>
  </si>
  <si>
    <t>Nasvětlení přech...</t>
  </si>
  <si>
    <t>STA</t>
  </si>
  <si>
    <t>1</t>
  </si>
  <si>
    <t>{60b75a4a-ac17-47d6-90d9-882ad6181c18}</t>
  </si>
  <si>
    <t>2</t>
  </si>
  <si>
    <t>KRYCÍ LIST SOUPISU PRACÍ</t>
  </si>
  <si>
    <t>Objekt:</t>
  </si>
  <si>
    <t>SO 431 - Nasvětlení přech...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</si>
  <si>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</si>
  <si>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</si>
  <si>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</si>
  <si>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</si>
  <si>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</si>
  <si>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</si>
  <si>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</si>
  <si>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</si>
  <si>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</si>
  <si>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</si>
  <si>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</si>
  <si>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</si>
  <si>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</si>
  <si>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</si>
  <si>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</si>
  <si>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</si>
  <si>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</si>
  <si>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</si>
  <si>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</si>
  <si>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</si>
  <si>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</si>
  <si>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</si>
  <si>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</si>
  <si>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</si>
  <si>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</si>
  <si>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</si>
  <si>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</si>
  <si>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</si>
  <si>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</si>
  <si>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</si>
  <si>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</si>
  <si>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</si>
  <si>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</si>
  <si>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</si>
  <si>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</si>
  <si>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2023 01</t>
  </si>
  <si>
    <t>4</t>
  </si>
  <si>
    <t>PP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</si>
  <si>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</si>
  <si>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Online PSC</t>
  </si>
  <si>
    <t>https://podminky.urs.cz/item/CS_URS_2023_01/113106123</t>
  </si>
  <si>
    <t>VV</t>
  </si>
  <si>
    <t>23*0,5 + 4*1</t>
  </si>
  <si>
    <t>Součet</t>
  </si>
  <si>
    <t>113107022</t>
  </si>
  <si>
    <t>Odstranění podkladu z kameniva drceného tl přes 100 do 200 mm při překopech ručně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</si>
  <si>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</si>
  <si>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https://podminky.urs.cz/item/CS_URS_2023_01/113107022</t>
  </si>
  <si>
    <t>23*0,35 + 4*1</t>
  </si>
  <si>
    <t>5</t>
  </si>
  <si>
    <t>Komunikace pozemní</t>
  </si>
  <si>
    <t>3</t>
  </si>
  <si>
    <t>564801112</t>
  </si>
  <si>
    <t>Podklad ze štěrkodrtě ŠD plochy přes 100 m2 tl 40 mm</t>
  </si>
  <si>
    <t>6</t>
  </si>
  <si>
    <t>Podklad ze štěrkodrti ŠD s rozprostřením a zhutněním plochy přes 100 m2, po zhutnění tl. 40 mm</t>
  </si>
  <si>
    <t>https://podminky.urs.cz/item/CS_URS_2023_01/564801112</t>
  </si>
  <si>
    <t>15,5</t>
  </si>
  <si>
    <t>564861111</t>
  </si>
  <si>
    <t>Podklad ze štěrkodrtě ŠD plochy přes 100 m2 tl 200 mm</t>
  </si>
  <si>
    <t>8</t>
  </si>
  <si>
    <t>Podklad ze štěrkodrti ŠD s rozprostřením a zhutněním plochy přes 100 m2, po zhutnění tl. 200 mm</t>
  </si>
  <si>
    <t>https://podminky.urs.cz/item/CS_URS_2023_01/564861111</t>
  </si>
  <si>
    <t>12,05</t>
  </si>
  <si>
    <t>596211110</t>
  </si>
  <si>
    <t>Kladení zámkové dlažby komunikací pro pěší ručně tl 60 mm skupiny A pl do 50 m2</t>
  </si>
  <si>
    <t>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</si>
  <si>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</si>
  <si>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https://podminky.urs.cz/item/CS_URS_2023_01/596211110</t>
  </si>
  <si>
    <t>13,5</t>
  </si>
  <si>
    <t>M</t>
  </si>
  <si>
    <t>59245015R</t>
  </si>
  <si>
    <t>dlažba zámková tvaru I 200x100x60mm přírodní</t>
  </si>
  <si>
    <t>12</t>
  </si>
  <si>
    <t>5*1,03</t>
  </si>
  <si>
    <t>997</t>
  </si>
  <si>
    <t>Přesun sutě</t>
  </si>
  <si>
    <t>7</t>
  </si>
  <si>
    <t>997221551</t>
  </si>
  <si>
    <t>Vodorovná doprava suti ze sypkých materiálů do 1 km</t>
  </si>
  <si>
    <t>t</t>
  </si>
  <si>
    <t>14</t>
  </si>
  <si>
    <t>Vodorovná doprava suti bez naložení, ale se složením a s hrubým urovnáním ze sypkých materiálů, na vzdálenost do 1 km</t>
  </si>
  <si>
    <t>https://podminky.urs.cz/item/CS_URS_2023_01/997221551</t>
  </si>
  <si>
    <t>13,5*0,2*1,8 + 5*0,06*2</t>
  </si>
  <si>
    <t>997221559</t>
  </si>
  <si>
    <t>Příplatek ZKD 1 km u vodorovné dopravy suti ze sypkých materiálů</t>
  </si>
  <si>
    <t>16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</si>
  <si>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</si>
  <si>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</si>
  <si>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5,46*14</t>
  </si>
  <si>
    <t>9</t>
  </si>
  <si>
    <t>997221861</t>
  </si>
  <si>
    <t>Poplatek za uložení stavebního odpadu na recyklační skládce (skládkovné) z prostého betonu pod kódem 17 01 01</t>
  </si>
  <si>
    <t>18</t>
  </si>
  <si>
    <t>Poplatek za uložení stavebního odpadu na recyklační skládce (skládkovné) z prostého betonu zatříděného do Katalogu odpadů pod kódem 17 01 01</t>
  </si>
  <si>
    <t>https://podminky.urs.cz/item/CS_URS_2023_01/997221861</t>
  </si>
  <si>
    <t>5*0,06*2</t>
  </si>
  <si>
    <t>997221655</t>
  </si>
  <si>
    <t>Poplatek za uložení na skládce (skládkovné) zeminy a kamení kód odpadu 17 05 04</t>
  </si>
  <si>
    <t>20</t>
  </si>
  <si>
    <t>Poplatek za uložení stavebního odpadu na skládce (skládkovné) zeminy a kamení zatříděného do Katalogu odpadů pod kódem 17 05 04</t>
  </si>
  <si>
    <t>https://podminky.urs.cz/item/CS_URS_2023_01/997221655</t>
  </si>
  <si>
    <t>13,5*0,2*1,8</t>
  </si>
  <si>
    <t>998</t>
  </si>
  <si>
    <t>Přesun hmot</t>
  </si>
  <si>
    <t>11</t>
  </si>
  <si>
    <t>998225111</t>
  </si>
  <si>
    <t>Přesun hmot pro pozemní komunikace s krytem z kamene, monolitickým betonovým nebo živičným</t>
  </si>
  <si>
    <t>22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</si>
  <si>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</si>
  <si>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</si>
  <si>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>Práce a dodávky M</t>
  </si>
  <si>
    <t>21-M</t>
  </si>
  <si>
    <t>Elektromontáže</t>
  </si>
  <si>
    <t>210021012</t>
  </si>
  <si>
    <t>Zhotovení otvorů v plechu tl do 4 mm kruhových D přes 21 do 29 mm</t>
  </si>
  <si>
    <t>kus</t>
  </si>
  <si>
    <t>64</t>
  </si>
  <si>
    <t>24</t>
  </si>
  <si>
    <t>Ostatní elektromontážní doplňkové práce zhotovení otvorů v plechu tl. do 4 mm kruhových, průměru přes 21 do 29 mm</t>
  </si>
  <si>
    <t>https://podminky.urs.cz/item/CS_URS_2023_01/210021012</t>
  </si>
  <si>
    <t>13</t>
  </si>
  <si>
    <t>741122624</t>
  </si>
  <si>
    <t>Montáž kabel Cu plný kulatý žíla 4x16 až 25 mm2 uložený pevně (např. CYKY)</t>
  </si>
  <si>
    <t>m</t>
  </si>
  <si>
    <t>26</t>
  </si>
  <si>
    <t>Montáž kabelů měděných bez ukončení uložených pevně plných kulatých nebo bezhalogenových (např. CYKY) počtu a průřezu žil 4x16 až 25 mm2</t>
  </si>
  <si>
    <t>https://podminky.urs.cz/item/CS_URS_2023_01/741122624</t>
  </si>
  <si>
    <t>68</t>
  </si>
  <si>
    <t>34111080</t>
  </si>
  <si>
    <t>kabel instalační jádro Cu plné izolace PVC plášť PVC 450/750V (CYKY) 4x16mm2</t>
  </si>
  <si>
    <t>256</t>
  </si>
  <si>
    <t>28</t>
  </si>
  <si>
    <t>741130026</t>
  </si>
  <si>
    <t>Ukončení vodič izolovaný do 25 mm2 na svorkovnici</t>
  </si>
  <si>
    <t>30</t>
  </si>
  <si>
    <t>Ukončení vodičů izolovaných s označením a zapojením na svorkovnici s otevřením a uzavřením krytu, průřezu žíly do 25 mm2</t>
  </si>
  <si>
    <t>https://podminky.urs.cz/item/CS_URS_2023_01/741130026</t>
  </si>
  <si>
    <t>220110341</t>
  </si>
  <si>
    <t>Montáž objímky kabelové</t>
  </si>
  <si>
    <t>32</t>
  </si>
  <si>
    <t>Montáž objímky označovací kabelové včetně vyražení znaku na objímku, nasazení objímky a zaletování, ovinutí objímky i pláště kabelu páskou pro označení průběhu kabelu</t>
  </si>
  <si>
    <t>https://podminky.urs.cz/item/CS_URS_2023_01/220110341</t>
  </si>
  <si>
    <t>17</t>
  </si>
  <si>
    <t>35442110</t>
  </si>
  <si>
    <t>štítek plastový - čísla svodů</t>
  </si>
  <si>
    <t>34</t>
  </si>
  <si>
    <t>štítek kabelový</t>
  </si>
  <si>
    <t>220111741</t>
  </si>
  <si>
    <t>Montáž svorky rozpojovací zkušební</t>
  </si>
  <si>
    <t>36</t>
  </si>
  <si>
    <t>Montáž svorky rozpojovací včetně montáže skříňky pro svorku, úpravy zemniče pro připojení svorky, očíslování zemniče zkušební</t>
  </si>
  <si>
    <t>https://podminky.urs.cz/item/CS_URS_2023_01/220111741</t>
  </si>
  <si>
    <t>19</t>
  </si>
  <si>
    <t>354419960</t>
  </si>
  <si>
    <t>svorka odbočovací a spojovací pro spojování kruhových a páskových vodičů, FeZn</t>
  </si>
  <si>
    <t>38</t>
  </si>
  <si>
    <t>220111761</t>
  </si>
  <si>
    <t>Montáž svorka uzemňovací na vodovodní potrubí</t>
  </si>
  <si>
    <t>40</t>
  </si>
  <si>
    <t>Montáž svorky uzemňovací včetně očištění spojů a součástí na vodovodním potrubí</t>
  </si>
  <si>
    <t>https://podminky.urs.cz/item/CS_URS_2023_01/220111761</t>
  </si>
  <si>
    <t>35441895</t>
  </si>
  <si>
    <t>svorka připojovací k připojení kovových částí</t>
  </si>
  <si>
    <t>42</t>
  </si>
  <si>
    <t>220111776</t>
  </si>
  <si>
    <t>Montáž vedení uzemňovacího v zemi z drátu</t>
  </si>
  <si>
    <t>44</t>
  </si>
  <si>
    <t>Montáž vedení uzemňovacího v zemi včetně rozvinutí, uříznutí a navrtání otvorů pro spojení, zalití asfaltem z drátu</t>
  </si>
  <si>
    <t>https://podminky.urs.cz/item/CS_URS_2023_01/220111776</t>
  </si>
  <si>
    <t>FeZn páska</t>
  </si>
  <si>
    <t>51</t>
  </si>
  <si>
    <t>FeZn drát</t>
  </si>
  <si>
    <t>23</t>
  </si>
  <si>
    <t>35442062</t>
  </si>
  <si>
    <t>pás zemnící 30x4mm FeZn</t>
  </si>
  <si>
    <t>kg</t>
  </si>
  <si>
    <t>46</t>
  </si>
  <si>
    <t>51*0,95*1,1</t>
  </si>
  <si>
    <t>35441073</t>
  </si>
  <si>
    <t>drát D 10mm FeZn</t>
  </si>
  <si>
    <t>48</t>
  </si>
  <si>
    <t>25</t>
  </si>
  <si>
    <t>741420911</t>
  </si>
  <si>
    <t>Nátěry svodových vodičů včetně podpěr a svorek hromosvodů</t>
  </si>
  <si>
    <t>50</t>
  </si>
  <si>
    <t>Údržba hromosvodů nátěry částí hromosvodných zařízení (odrezivění, očistění, základní a vrchní nátěr) svodových vodičů včetně podpěr a svorek</t>
  </si>
  <si>
    <t>https://podminky.urs.cz/item/CS_URS_2023_01/741420911</t>
  </si>
  <si>
    <t>34343202</t>
  </si>
  <si>
    <t>trubka smršťovací středněstěnná s lepidlem</t>
  </si>
  <si>
    <t>52</t>
  </si>
  <si>
    <t>27</t>
  </si>
  <si>
    <t>220111756</t>
  </si>
  <si>
    <t>Uzemnění kabelu na uzemnění stávající</t>
  </si>
  <si>
    <t>54</t>
  </si>
  <si>
    <t>Uzemnění kabelu na stávající uzemnění včetně připevnění uzemňovací objímky na lano a kabel, přiletování uzemňovacího vodiče k objímce a ke stávajícímu uzemnění kabelu do 140 žil jednoho závěsného lana</t>
  </si>
  <si>
    <t>https://podminky.urs.cz/item/CS_URS_2023_01/220111756</t>
  </si>
  <si>
    <t>220300153R</t>
  </si>
  <si>
    <t>Montáž formy pro kabel 10 XN délky do 0,5 m</t>
  </si>
  <si>
    <t>56</t>
  </si>
  <si>
    <t>Montáž formy pro kabely včetně odstranění pláště na jednom konci kabelu, odnitkování a vyšití formy, očištění konců žil a prozvonění, zaletování formy na špičky nebo zapojení pod šroubky délky kabelu do 0,5 m 10 XN</t>
  </si>
  <si>
    <t>https://podminky.urs.cz/item/CS_URS_2023_01/220300153R</t>
  </si>
  <si>
    <t>29</t>
  </si>
  <si>
    <t>220960005R</t>
  </si>
  <si>
    <t>Demontáž výložníku ze stožáru. 40% ceny montážních prací</t>
  </si>
  <si>
    <t>58</t>
  </si>
  <si>
    <t>https://podminky.urs.cz/item/CS_URS_2023_01/220960005R</t>
  </si>
  <si>
    <t>220960003R</t>
  </si>
  <si>
    <t>Demontáž stožáru. 40% ceny montážních prací</t>
  </si>
  <si>
    <t>60</t>
  </si>
  <si>
    <t>https://podminky.urs.cz/item/CS_URS_2023_01/220960003R</t>
  </si>
  <si>
    <t>31</t>
  </si>
  <si>
    <t>220960003</t>
  </si>
  <si>
    <t>Montáž stožáru nebo sloupku výložníkového zapušťěného</t>
  </si>
  <si>
    <t>62</t>
  </si>
  <si>
    <t>Montáž stožáru nebo sloupku včetně postavení stožáru, usazení nebo zabetonování základu, zatažení kabelu do stožáru, připojení kabelu, připojení uzemnění vyložníkového zapuštěného</t>
  </si>
  <si>
    <t>https://podminky.urs.cz/item/CS_URS_2023_01/220960003</t>
  </si>
  <si>
    <t>220960005</t>
  </si>
  <si>
    <t>Montáž výložníku na stožár</t>
  </si>
  <si>
    <t>Montáž stožáru nebo sloupku včetně postavení stožáru, usazení nebo zabetonování základu, zatažení kabelu do stožáru, připojení kabelu, připojení uzemnění příslušenství na stožár výložníku</t>
  </si>
  <si>
    <t>https://podminky.urs.cz/item/CS_URS_2023_01/220960005</t>
  </si>
  <si>
    <t>33</t>
  </si>
  <si>
    <t>1290022</t>
  </si>
  <si>
    <t>STOZAR VER. OSV. J 8-140/114 Z</t>
  </si>
  <si>
    <t>66</t>
  </si>
  <si>
    <t xml:space="preserve">Stožár výložníkový J 8, typizovaný
</t>
  </si>
  <si>
    <t>1010043602</t>
  </si>
  <si>
    <t>UD 1/114 - 1500 výložník rovný</t>
  </si>
  <si>
    <t>Výložník typ UD 1500</t>
  </si>
  <si>
    <t>35</t>
  </si>
  <si>
    <t>1010043603</t>
  </si>
  <si>
    <t>UD 1/114 - 2000 výložník rovný</t>
  </si>
  <si>
    <t>70</t>
  </si>
  <si>
    <t>Výložník typ UD 2000</t>
  </si>
  <si>
    <t>1010075887</t>
  </si>
  <si>
    <t>Dvířka stožárová Dvířka stožárová</t>
  </si>
  <si>
    <t>72</t>
  </si>
  <si>
    <t>37</t>
  </si>
  <si>
    <t>220960021</t>
  </si>
  <si>
    <t>Montáž svorkovnice stožárové</t>
  </si>
  <si>
    <t>74</t>
  </si>
  <si>
    <t>Montáž stožárové svorkovnice s připevněním</t>
  </si>
  <si>
    <t>https://podminky.urs.cz/item/CS_URS_2023_01/220960021</t>
  </si>
  <si>
    <t>39</t>
  </si>
  <si>
    <t>SPC_008R</t>
  </si>
  <si>
    <t>Komponenty pro sestavení stožárové svorkovnice</t>
  </si>
  <si>
    <t>78</t>
  </si>
  <si>
    <t>40445260</t>
  </si>
  <si>
    <t>páska upínací 12,7x0,75mm</t>
  </si>
  <si>
    <t>80</t>
  </si>
  <si>
    <t>4*0,5</t>
  </si>
  <si>
    <t>41</t>
  </si>
  <si>
    <t>40445261</t>
  </si>
  <si>
    <t>spona upínací 12,7mm</t>
  </si>
  <si>
    <t>100 kus</t>
  </si>
  <si>
    <t>82</t>
  </si>
  <si>
    <t>741375823</t>
  </si>
  <si>
    <t>Demontáž svítidla průmyslového výbojkového venkovního na výložníku přes 3 m se zachováním funkčnosti</t>
  </si>
  <si>
    <t>84</t>
  </si>
  <si>
    <t>Demontáž svítidel se zachováním funkčnosti průmyslových výbojkových venkovních na výložníku přes 3 m</t>
  </si>
  <si>
    <t>https://podminky.urs.cz/item/CS_URS_2023_01/741375823</t>
  </si>
  <si>
    <t>43</t>
  </si>
  <si>
    <t>741373002</t>
  </si>
  <si>
    <t>Montáž svítidlo výbojkové průmyslové stropní na výložník</t>
  </si>
  <si>
    <t>86</t>
  </si>
  <si>
    <t>Montáž svítidel výbojkových se zapojením vodičů průmyslových nebo venkovních na výložník</t>
  </si>
  <si>
    <t>https://podminky.urs.cz/item/CS_URS_2023_01/741373002</t>
  </si>
  <si>
    <t>SPC_009R</t>
  </si>
  <si>
    <t>svítidlo DigiStreet Mini/DRP1/8500 lm/5700K, včetně recyklace</t>
  </si>
  <si>
    <t>88</t>
  </si>
  <si>
    <t>45</t>
  </si>
  <si>
    <t>741810003</t>
  </si>
  <si>
    <t>Celková prohlídka elektrického rozvodu a zařízení přes 0,5 do 1 milionu Kč</t>
  </si>
  <si>
    <t>90</t>
  </si>
  <si>
    <t>Zkoušky a prohlídky elektrických rozvodů a zařízení celková prohlídka a vyhotovení revizní zprávy</t>
  </si>
  <si>
    <t>https://podminky.urs.cz/item/CS_URS_2023_01/741810003</t>
  </si>
  <si>
    <t>22-M</t>
  </si>
  <si>
    <t>Montáže technologických zařízení pro dopravní stavby</t>
  </si>
  <si>
    <t>220960022R</t>
  </si>
  <si>
    <t>Smontování stožárové svorkovnice</t>
  </si>
  <si>
    <t>-927569483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</si>
  <si>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</si>
  <si>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</si>
  <si>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</si>
  <si>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</si>
  <si>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</si>
  <si>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92</t>
  </si>
  <si>
    <t>Vytyčení trasy vedení kabelového (podzemního) v zastavěném prostoru</t>
  </si>
  <si>
    <t>https://podminky.urs.cz/item/CS_URS_2023_01/460010024</t>
  </si>
  <si>
    <t>52/1000</t>
  </si>
  <si>
    <t>47</t>
  </si>
  <si>
    <t>460030011</t>
  </si>
  <si>
    <t>Sejmutí drnu při elektromontážích jakékoliv tloušťky</t>
  </si>
  <si>
    <t>94</t>
  </si>
  <si>
    <t>Přípravné terénní práce sejmutí drnu včetně nařezání a uložení na hromady na vzdálenost do 50 m nebo naložení na dopravní prostředek jakékoliv tloušťky</t>
  </si>
  <si>
    <t>https://podminky.urs.cz/item/CS_URS_2023_01/460030011</t>
  </si>
  <si>
    <t>3*0,35</t>
  </si>
  <si>
    <t>460131115R</t>
  </si>
  <si>
    <t>Hloubení nezapažených jam ručně pro ostatní konstrukce s přemístěním výkopku do vzdálenosti 3 m od okraje jámy nebo naložením na dopravní prostředek, včetně zásypu, zhutnění a urovnání povrchu pro základy světelných návěstidel stožárových se 4 a více svět</t>
  </si>
  <si>
    <t>96</t>
  </si>
  <si>
    <t>49</t>
  </si>
  <si>
    <t>460641125</t>
  </si>
  <si>
    <t>Základové konstrukce při elektromontážích ze ŽB tř. C 25/30 bez zvláštních nároků na prostředí</t>
  </si>
  <si>
    <t>m3</t>
  </si>
  <si>
    <t>98</t>
  </si>
  <si>
    <t>Základové konstrukce základ bez bednění do rostlé zeminy z monolitického železobetonu bez výztuže bez zvláštních nároků na prostředí tř. C 25/30</t>
  </si>
  <si>
    <t>https://podminky.urs.cz/item/CS_URS_2023_01/460641125</t>
  </si>
  <si>
    <t>stožár výložníkový: výměra položky 460070314 * rozměr základu =</t>
  </si>
  <si>
    <t>4*0,6*0,6*1,6</t>
  </si>
  <si>
    <t>460161133</t>
  </si>
  <si>
    <t>Hloubení kabelových rýh ručně š 35 cm hl 40 cm v hornině tř II skupiny 4</t>
  </si>
  <si>
    <t>100</t>
  </si>
  <si>
    <t>Hloubení zapažených i nezapažených kabelových rýh ručně včetně urovnání dna s přemístěním výkopku do vzdálenosti 3 m od okraje jámy nebo s naložením na dopravní prostředek šířky 35 cm hloubky 40 cm v hornině třídy těžitelnosti II skupiny 4</t>
  </si>
  <si>
    <t>https://podminky.urs.cz/item/CS_URS_2023_01/460161133</t>
  </si>
  <si>
    <t>23+3</t>
  </si>
  <si>
    <t>460671113</t>
  </si>
  <si>
    <t>Výstražná fólie pro krytí kabelů šířky 34 cm</t>
  </si>
  <si>
    <t>102</t>
  </si>
  <si>
    <t>Výstražná fólie z PVC pro krytí kabelů včetně vyrovnání povrchu rýhy, rozvinutí a uložení fólie šířky do 34 cm</t>
  </si>
  <si>
    <t>https://podminky.urs.cz/item/CS_URS_2023_01/460671113</t>
  </si>
  <si>
    <t>v rýze š. 35 =</t>
  </si>
  <si>
    <t>69311311</t>
  </si>
  <si>
    <t>pás varovný plný do výkopu š 330mm s potiskem</t>
  </si>
  <si>
    <t>104</t>
  </si>
  <si>
    <t>26*1,1</t>
  </si>
  <si>
    <t>53</t>
  </si>
  <si>
    <t>220060423</t>
  </si>
  <si>
    <t>Položení ochranné trubky do kabelového lože průměru 110 mm</t>
  </si>
  <si>
    <t>106</t>
  </si>
  <si>
    <t>https://podminky.urs.cz/item/CS_URS_2023_01/220060423</t>
  </si>
  <si>
    <t>220182025</t>
  </si>
  <si>
    <t>Kontrola průchodnosti trubky pro optický kabel do 2000 m</t>
  </si>
  <si>
    <t>108</t>
  </si>
  <si>
    <t>Kontrola průchodnosti trubky kalibrace do 2000 m</t>
  </si>
  <si>
    <t>https://podminky.urs.cz/item/CS_URS_2023_01/220182025</t>
  </si>
  <si>
    <t>0,026</t>
  </si>
  <si>
    <t>55</t>
  </si>
  <si>
    <t>34571355</t>
  </si>
  <si>
    <t>trubka elektroinstalační ohebná dvouplášťová korugovaná (chránička) D 94/110mm, HDPE+LDPE</t>
  </si>
  <si>
    <t>110</t>
  </si>
  <si>
    <t>877261101</t>
  </si>
  <si>
    <t>Montáž elektrospojek na vodovodním potrubí z PE trub d 110</t>
  </si>
  <si>
    <t>112</t>
  </si>
  <si>
    <t>Montáž tvarovek na vodovodním plastovém potrubí z polyetylenu PE 100 elektrotvarovek SDR 11/PN16 spojek, oblouků nebo redukcí d 110</t>
  </si>
  <si>
    <t>https://podminky.urs.cz/item/CS_URS_2023_01/877261101</t>
  </si>
  <si>
    <t>57</t>
  </si>
  <si>
    <t>28615975</t>
  </si>
  <si>
    <t>elektrospojka SDR11 PE 100 PN16 D 110mm</t>
  </si>
  <si>
    <t>114</t>
  </si>
  <si>
    <t>877261113</t>
  </si>
  <si>
    <t>Montáž elektro T-kusů na vodovodním potrubí z PE trub d 110</t>
  </si>
  <si>
    <t>116</t>
  </si>
  <si>
    <t>Montáž tvarovek na vodovodním plastovém potrubí z polyetylenu PE 100 elektrotvarovek SDR 11/PN16 T-kusů d 110</t>
  </si>
  <si>
    <t>https://podminky.urs.cz/item/CS_URS_2023_01/877261113</t>
  </si>
  <si>
    <t>59</t>
  </si>
  <si>
    <t>28614961</t>
  </si>
  <si>
    <t>elektrotvarovka T-kus rovnoramenný PE 100 PN16 D 110mm</t>
  </si>
  <si>
    <t>118</t>
  </si>
  <si>
    <t>460431142</t>
  </si>
  <si>
    <t>Zásyp kabelových rýh ručně se zhutněním š 35 cm hl 40 cm z horniny tř I skupiny 3</t>
  </si>
  <si>
    <t>120</t>
  </si>
  <si>
    <t>Zásyp kabelových rýh ručně s přemístění sypaniny ze vzdálenosti do 10 m, s uložením výkopku ve vrstvách včetně zhutnění a úpravy povrchu šířky 35 cm hloubky 40 cm z horniny třídy těžitelnosti I skupiny 3</t>
  </si>
  <si>
    <t>https://podminky.urs.cz/item/CS_URS_2023_01/460431142</t>
  </si>
  <si>
    <t>61</t>
  </si>
  <si>
    <t>460131113</t>
  </si>
  <si>
    <t>Hloubení nezapažených jam při elektromontážích ručně v hornině tř I skupiny 3</t>
  </si>
  <si>
    <t>122</t>
  </si>
  <si>
    <t>Hloubení nezapažených jam ručně včetně urovnání dna s přemístěním výkopku do vzdálenosti 3 m od okraje jámy nebo s naložením na dopravní prostředek v hornině třídy těžitelnosti I skupiny 3</t>
  </si>
  <si>
    <t>https://podminky.urs.cz/item/CS_URS_2023_01/460131113</t>
  </si>
  <si>
    <t>dokopávky u prostupů = počet míst *1m3 =</t>
  </si>
  <si>
    <t>4*1</t>
  </si>
  <si>
    <t>460432112</t>
  </si>
  <si>
    <t>Zásyp kabelových rýh ručně se zhutněním z horniny třídy I skupiny 3</t>
  </si>
  <si>
    <t>124</t>
  </si>
  <si>
    <t>Zásyp kabelových rýh ručně s přemístění sypaniny ze vzdálenosti do 10 m, s uložením výkopku ve vrstvách včetně zhutnění a úpravy povrchu ostatních rozměrů z horniny třídy těžitelnosti I skupiny 3</t>
  </si>
  <si>
    <t>https://podminky.urs.cz/item/CS_URS_2023_01/460432112</t>
  </si>
  <si>
    <t>63</t>
  </si>
  <si>
    <t>460281113</t>
  </si>
  <si>
    <t>Pažení příložné plné výkopů jam hl do 4 m</t>
  </si>
  <si>
    <t>126</t>
  </si>
  <si>
    <t>Pažení výkopů příložné plné jam, hloubky do 4 m</t>
  </si>
  <si>
    <t>https://podminky.urs.cz/item/CS_URS_2023_01/460281113</t>
  </si>
  <si>
    <t>výložníkový stožár * hloubka výkopu * obvodová délka základu</t>
  </si>
  <si>
    <t>4*(1,6*2,4)</t>
  </si>
  <si>
    <t>460281123</t>
  </si>
  <si>
    <t>Odstranění pažení příložného výkopů jam hl do 4 m</t>
  </si>
  <si>
    <t>128</t>
  </si>
  <si>
    <t>Pažení výkopů odstranění pažení příložného plného jam, hloubky do 4 m</t>
  </si>
  <si>
    <t>https://podminky.urs.cz/item/CS_URS_2023_01/460281123</t>
  </si>
  <si>
    <t>65</t>
  </si>
  <si>
    <t>460581111</t>
  </si>
  <si>
    <t>Položení drnu včetně zalití vodou na rovině</t>
  </si>
  <si>
    <t>130</t>
  </si>
  <si>
    <t>Úprava terénu položení drnu, včetně zalití vodou na rovině</t>
  </si>
  <si>
    <t>https://podminky.urs.cz/item/CS_URS_2023_01/460581111</t>
  </si>
  <si>
    <t>460341112</t>
  </si>
  <si>
    <t>Vodorovné přemístění horniny jakékoliv třídy dopravními prostředky při elektromontážích přes 50 do 500 m</t>
  </si>
  <si>
    <t>132</t>
  </si>
  <si>
    <t>Vodorovné přemístění (odvoz) horniny dopravními prostředky včetně složení, bez naložení a rozprostření jakékoliv třídy, na vzdálenost přes 50 do 500 m</t>
  </si>
  <si>
    <t>https://podminky.urs.cz/item/CS_URS_2023_01/460341112</t>
  </si>
  <si>
    <t>67</t>
  </si>
  <si>
    <t>460341113</t>
  </si>
  <si>
    <t>Vodorovné přemístění horniny jakékoliv třídy dopravními prostředky při elektromontážích přes 500 do 1000 m</t>
  </si>
  <si>
    <t>134</t>
  </si>
  <si>
    <t>Vodorovné přemístění (odvoz) horniny dopravními prostředky včetně složení, bez naložení a rozprostření jakékoliv třídy, na vzdálenost přes 500 do 1000 m</t>
  </si>
  <si>
    <t>https://podminky.urs.cz/item/CS_URS_2023_01/460341113</t>
  </si>
  <si>
    <t>460341121</t>
  </si>
  <si>
    <t>Příplatek k vodorovnému přemístění horniny dopravními prostředky při elektromontážích za každých dalších i započatých 1000 m</t>
  </si>
  <si>
    <t>136</t>
  </si>
  <si>
    <t>Vodorovné přemístění (odvoz) horniny dopravními prostředky včetně složení, bez naložení a rozprostření jakékoliv třídy, na vzdálenost Příplatek k ceně -1113 za každých dalších i započatých 1000 m</t>
  </si>
  <si>
    <t>https://podminky.urs.cz/item/CS_URS_2023_01/460341121</t>
  </si>
  <si>
    <t>69</t>
  </si>
  <si>
    <t>171201221</t>
  </si>
  <si>
    <t>138</t>
  </si>
  <si>
    <t>https://podminky.urs.cz/item/CS_URS_2023_01/171201221</t>
  </si>
  <si>
    <t>11,368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</si>
</sst>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23" TargetMode="External" /><Relationship Id="rId2" Type="http://schemas.openxmlformats.org/officeDocument/2006/relationships/hyperlink" Target="https://podminky.urs.cz/item/CS_URS_2023_01/113107022" TargetMode="External" /><Relationship Id="rId3" Type="http://schemas.openxmlformats.org/officeDocument/2006/relationships/hyperlink" Target="https://podminky.urs.cz/item/CS_URS_2023_01/564801112" TargetMode="External" /><Relationship Id="rId4" Type="http://schemas.openxmlformats.org/officeDocument/2006/relationships/hyperlink" Target="https://podminky.urs.cz/item/CS_URS_2023_01/564861111" TargetMode="External" /><Relationship Id="rId5" Type="http://schemas.openxmlformats.org/officeDocument/2006/relationships/hyperlink" Target="https://podminky.urs.cz/item/CS_URS_2023_01/596211110" TargetMode="External" /><Relationship Id="rId6" Type="http://schemas.openxmlformats.org/officeDocument/2006/relationships/hyperlink" Target="https://podminky.urs.cz/item/CS_URS_2023_01/997221551" TargetMode="External" /><Relationship Id="rId7" Type="http://schemas.openxmlformats.org/officeDocument/2006/relationships/hyperlink" Target="https://podminky.urs.cz/item/CS_URS_2023_01/997221559" TargetMode="External" /><Relationship Id="rId8" Type="http://schemas.openxmlformats.org/officeDocument/2006/relationships/hyperlink" Target="https://podminky.urs.cz/item/CS_URS_2023_01/997221861" TargetMode="External" /><Relationship Id="rId9" Type="http://schemas.openxmlformats.org/officeDocument/2006/relationships/hyperlink" Target="https://podminky.urs.cz/item/CS_URS_2023_01/997221655" TargetMode="External" /><Relationship Id="rId10" Type="http://schemas.openxmlformats.org/officeDocument/2006/relationships/hyperlink" Target="https://podminky.urs.cz/item/CS_URS_2023_01/998225111" TargetMode="External" /><Relationship Id="rId11" Type="http://schemas.openxmlformats.org/officeDocument/2006/relationships/hyperlink" Target="https://podminky.urs.cz/item/CS_URS_2023_01/210021012" TargetMode="External" /><Relationship Id="rId12" Type="http://schemas.openxmlformats.org/officeDocument/2006/relationships/hyperlink" Target="https://podminky.urs.cz/item/CS_URS_2023_01/741122624" TargetMode="External" /><Relationship Id="rId13" Type="http://schemas.openxmlformats.org/officeDocument/2006/relationships/hyperlink" Target="https://podminky.urs.cz/item/CS_URS_2023_01/741130026" TargetMode="External" /><Relationship Id="rId14" Type="http://schemas.openxmlformats.org/officeDocument/2006/relationships/hyperlink" Target="https://podminky.urs.cz/item/CS_URS_2023_01/220110341" TargetMode="External" /><Relationship Id="rId15" Type="http://schemas.openxmlformats.org/officeDocument/2006/relationships/hyperlink" Target="https://podminky.urs.cz/item/CS_URS_2023_01/220111741" TargetMode="External" /><Relationship Id="rId16" Type="http://schemas.openxmlformats.org/officeDocument/2006/relationships/hyperlink" Target="https://podminky.urs.cz/item/CS_URS_2023_01/220111761" TargetMode="External" /><Relationship Id="rId17" Type="http://schemas.openxmlformats.org/officeDocument/2006/relationships/hyperlink" Target="https://podminky.urs.cz/item/CS_URS_2023_01/220111776" TargetMode="External" /><Relationship Id="rId18" Type="http://schemas.openxmlformats.org/officeDocument/2006/relationships/hyperlink" Target="https://podminky.urs.cz/item/CS_URS_2023_01/741420911" TargetMode="External" /><Relationship Id="rId19" Type="http://schemas.openxmlformats.org/officeDocument/2006/relationships/hyperlink" Target="https://podminky.urs.cz/item/CS_URS_2023_01/220111756" TargetMode="External" /><Relationship Id="rId20" Type="http://schemas.openxmlformats.org/officeDocument/2006/relationships/hyperlink" Target="https://podminky.urs.cz/item/CS_URS_2023_01/220300153R" TargetMode="External" /><Relationship Id="rId21" Type="http://schemas.openxmlformats.org/officeDocument/2006/relationships/hyperlink" Target="https://podminky.urs.cz/item/CS_URS_2023_01/220960005R" TargetMode="External" /><Relationship Id="rId22" Type="http://schemas.openxmlformats.org/officeDocument/2006/relationships/hyperlink" Target="https://podminky.urs.cz/item/CS_URS_2023_01/220960003R" TargetMode="External" /><Relationship Id="rId23" Type="http://schemas.openxmlformats.org/officeDocument/2006/relationships/hyperlink" Target="https://podminky.urs.cz/item/CS_URS_2023_01/220960003" TargetMode="External" /><Relationship Id="rId24" Type="http://schemas.openxmlformats.org/officeDocument/2006/relationships/hyperlink" Target="https://podminky.urs.cz/item/CS_URS_2023_01/220960005" TargetMode="External" /><Relationship Id="rId25" Type="http://schemas.openxmlformats.org/officeDocument/2006/relationships/hyperlink" Target="https://podminky.urs.cz/item/CS_URS_2023_01/220960021" TargetMode="External" /><Relationship Id="rId26" Type="http://schemas.openxmlformats.org/officeDocument/2006/relationships/hyperlink" Target="https://podminky.urs.cz/item/CS_URS_2023_01/741375823" TargetMode="External" /><Relationship Id="rId27" Type="http://schemas.openxmlformats.org/officeDocument/2006/relationships/hyperlink" Target="https://podminky.urs.cz/item/CS_URS_2023_01/741373002" TargetMode="External" /><Relationship Id="rId28" Type="http://schemas.openxmlformats.org/officeDocument/2006/relationships/hyperlink" Target="https://podminky.urs.cz/item/CS_URS_2023_01/741810003" TargetMode="External" /><Relationship Id="rId29" Type="http://schemas.openxmlformats.org/officeDocument/2006/relationships/hyperlink" Target="https://podminky.urs.cz/item/CS_URS_2023_01/460010024" TargetMode="External" /><Relationship Id="rId30" Type="http://schemas.openxmlformats.org/officeDocument/2006/relationships/hyperlink" Target="https://podminky.urs.cz/item/CS_URS_2023_01/460030011" TargetMode="External" /><Relationship Id="rId31" Type="http://schemas.openxmlformats.org/officeDocument/2006/relationships/hyperlink" Target="https://podminky.urs.cz/item/CS_URS_2023_01/460641125" TargetMode="External" /><Relationship Id="rId32" Type="http://schemas.openxmlformats.org/officeDocument/2006/relationships/hyperlink" Target="https://podminky.urs.cz/item/CS_URS_2023_01/460161133" TargetMode="External" /><Relationship Id="rId33" Type="http://schemas.openxmlformats.org/officeDocument/2006/relationships/hyperlink" Target="https://podminky.urs.cz/item/CS_URS_2023_01/460671113" TargetMode="External" /><Relationship Id="rId34" Type="http://schemas.openxmlformats.org/officeDocument/2006/relationships/hyperlink" Target="https://podminky.urs.cz/item/CS_URS_2023_01/220060423" TargetMode="External" /><Relationship Id="rId35" Type="http://schemas.openxmlformats.org/officeDocument/2006/relationships/hyperlink" Target="https://podminky.urs.cz/item/CS_URS_2023_01/220182025" TargetMode="External" /><Relationship Id="rId36" Type="http://schemas.openxmlformats.org/officeDocument/2006/relationships/hyperlink" Target="https://podminky.urs.cz/item/CS_URS_2023_01/877261101" TargetMode="External" /><Relationship Id="rId37" Type="http://schemas.openxmlformats.org/officeDocument/2006/relationships/hyperlink" Target="https://podminky.urs.cz/item/CS_URS_2023_01/877261113" TargetMode="External" /><Relationship Id="rId38" Type="http://schemas.openxmlformats.org/officeDocument/2006/relationships/hyperlink" Target="https://podminky.urs.cz/item/CS_URS_2023_01/460431142" TargetMode="External" /><Relationship Id="rId39" Type="http://schemas.openxmlformats.org/officeDocument/2006/relationships/hyperlink" Target="https://podminky.urs.cz/item/CS_URS_2023_01/460131113" TargetMode="External" /><Relationship Id="rId40" Type="http://schemas.openxmlformats.org/officeDocument/2006/relationships/hyperlink" Target="https://podminky.urs.cz/item/CS_URS_2023_01/460432112" TargetMode="External" /><Relationship Id="rId41" Type="http://schemas.openxmlformats.org/officeDocument/2006/relationships/hyperlink" Target="https://podminky.urs.cz/item/CS_URS_2023_01/460281113" TargetMode="External" /><Relationship Id="rId42" Type="http://schemas.openxmlformats.org/officeDocument/2006/relationships/hyperlink" Target="https://podminky.urs.cz/item/CS_URS_2023_01/460281123" TargetMode="External" /><Relationship Id="rId43" Type="http://schemas.openxmlformats.org/officeDocument/2006/relationships/hyperlink" Target="https://podminky.urs.cz/item/CS_URS_2023_01/460581111" TargetMode="External" /><Relationship Id="rId44" Type="http://schemas.openxmlformats.org/officeDocument/2006/relationships/hyperlink" Target="https://podminky.urs.cz/item/CS_URS_2023_01/460341112" TargetMode="External" /><Relationship Id="rId45" Type="http://schemas.openxmlformats.org/officeDocument/2006/relationships/hyperlink" Target="https://podminky.urs.cz/item/CS_URS_2023_01/460341113" TargetMode="External" /><Relationship Id="rId46" Type="http://schemas.openxmlformats.org/officeDocument/2006/relationships/hyperlink" Target="https://podminky.urs.cz/item/CS_URS_2023_01/460341121" TargetMode="External" /><Relationship Id="rId47" Type="http://schemas.openxmlformats.org/officeDocument/2006/relationships/hyperlink" Target="https://podminky.urs.cz/item/CS_URS_2023_01/171201221" TargetMode="External" /><Relationship Id="rId48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01042023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 xml:space="preserve"> Ostřešany - křižovatka silnic III-34026 a III-34030 se SSZ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1. 4. 2023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431 - Nasvětlení přech...'!J30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'SO 431 - Nasvětlení přech...'!P125</f>
        <v>0</v>
      </c>
      <c r="AV95" s="128">
        <f>'SO 431 - Nasvětlení přech...'!J33</f>
        <v>0</v>
      </c>
      <c r="AW95" s="128">
        <f>'SO 431 - Nasvětlení přech...'!J34</f>
        <v>0</v>
      </c>
      <c r="AX95" s="128">
        <f>'SO 431 - Nasvětlení přech...'!J35</f>
        <v>0</v>
      </c>
      <c r="AY95" s="128">
        <f>'SO 431 - Nasvětlení přech...'!J36</f>
        <v>0</v>
      </c>
      <c r="AZ95" s="128">
        <f>'SO 431 - Nasvětlení přech...'!F33</f>
        <v>0</v>
      </c>
      <c r="BA95" s="128">
        <f>'SO 431 - Nasvětlení přech...'!F34</f>
        <v>0</v>
      </c>
      <c r="BB95" s="128">
        <f>'SO 431 - Nasvětlení přech...'!F35</f>
        <v>0</v>
      </c>
      <c r="BC95" s="128">
        <f>'SO 431 - Nasvětlení přech...'!F36</f>
        <v>0</v>
      </c>
      <c r="BD95" s="130">
        <f>'SO 431 - Nasvětlení přech...'!F37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rokEelM/D0j5PT8QVi9yMa09cbSNwzOLP+7QUnPTNGBbJIeVzpgSC6O6tpfxBqTeSpHCVFp1bWRhfF6yavou2w==" hashValue="/IjK4CLPHG9x8b5tEHM7sJm3x2NOPPOx6NcbQ5S9x9cig24O9x9EIb/UBAM3joD2QGEYLKQS75zXxRwftjt4o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431 - Nasvětlení přech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83</v>
      </c>
    </row>
    <row r="4" s="1" customFormat="1" ht="24.96" customHeight="1">
      <c r="B4" s="20"/>
      <c r="D4" s="134" t="s">
        <v>84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 xml:space="preserve"> Ostřešany - křižovatka silnic III-34026 a III-34030 se SSZ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1. 4. 2023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tr">
        <f>IF('Rekapitulace stavby'!E11="","",'Rekapitulace stavby'!E11)</f>
        <v xml:space="preserve"> </v>
      </c>
      <c r="F15" s="38"/>
      <c r="G15" s="38"/>
      <c r="H15" s="38"/>
      <c r="I15" s="136" t="s">
        <v>26</v>
      </c>
      <c r="J15" s="139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27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29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26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31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26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33</v>
      </c>
      <c r="E30" s="38"/>
      <c r="F30" s="38"/>
      <c r="G30" s="38"/>
      <c r="H30" s="38"/>
      <c r="I30" s="38"/>
      <c r="J30" s="147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35</v>
      </c>
      <c r="G32" s="38"/>
      <c r="H32" s="38"/>
      <c r="I32" s="148" t="s">
        <v>34</v>
      </c>
      <c r="J32" s="14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37</v>
      </c>
      <c r="E33" s="136" t="s">
        <v>38</v>
      </c>
      <c r="F33" s="150">
        <f>ROUND((SUM(BE125:BE440)),  2)</f>
        <v>0</v>
      </c>
      <c r="G33" s="38"/>
      <c r="H33" s="38"/>
      <c r="I33" s="151">
        <v>0.20999999999999999</v>
      </c>
      <c r="J33" s="150">
        <f>ROUND(((SUM(BE125:BE440))*I33),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39</v>
      </c>
      <c r="F34" s="150">
        <f>ROUND((SUM(BF125:BF440)),  2)</f>
        <v>0</v>
      </c>
      <c r="G34" s="38"/>
      <c r="H34" s="38"/>
      <c r="I34" s="151">
        <v>0.14999999999999999</v>
      </c>
      <c r="J34" s="150">
        <f>ROUND(((SUM(BF125:BF440))*I34),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40</v>
      </c>
      <c r="F35" s="150">
        <f>ROUND((SUM(BG125:BG440)),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41</v>
      </c>
      <c r="F36" s="150">
        <f>ROUND((SUM(BH125:BH440)),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42</v>
      </c>
      <c r="F37" s="150">
        <f>ROUND((SUM(BI125:BI440)),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 xml:space="preserve"> Ostřešany - křižovatka silnic III-34026 a III-34030 se SSZ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431 - Nasvětlení přech...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1. 4. 2023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88</v>
      </c>
      <c r="D94" s="172"/>
      <c r="E94" s="172"/>
      <c r="F94" s="172"/>
      <c r="G94" s="172"/>
      <c r="H94" s="172"/>
      <c r="I94" s="172"/>
      <c r="J94" s="173" t="s">
        <v>89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90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91</v>
      </c>
    </row>
    <row r="97" s="9" customFormat="1" ht="24.96" customHeight="1">
      <c r="A97" s="9"/>
      <c r="B97" s="175"/>
      <c r="C97" s="176"/>
      <c r="D97" s="177" t="s">
        <v>92</v>
      </c>
      <c r="E97" s="178"/>
      <c r="F97" s="178"/>
      <c r="G97" s="178"/>
      <c r="H97" s="178"/>
      <c r="I97" s="178"/>
      <c r="J97" s="179">
        <f>J126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93</v>
      </c>
      <c r="E98" s="184"/>
      <c r="F98" s="184"/>
      <c r="G98" s="184"/>
      <c r="H98" s="184"/>
      <c r="I98" s="184"/>
      <c r="J98" s="185">
        <f>J127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94</v>
      </c>
      <c r="E99" s="184"/>
      <c r="F99" s="184"/>
      <c r="G99" s="184"/>
      <c r="H99" s="184"/>
      <c r="I99" s="184"/>
      <c r="J99" s="185">
        <f>J138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95</v>
      </c>
      <c r="E100" s="184"/>
      <c r="F100" s="184"/>
      <c r="G100" s="184"/>
      <c r="H100" s="184"/>
      <c r="I100" s="184"/>
      <c r="J100" s="185">
        <f>J158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96</v>
      </c>
      <c r="E101" s="184"/>
      <c r="F101" s="184"/>
      <c r="G101" s="184"/>
      <c r="H101" s="184"/>
      <c r="I101" s="184"/>
      <c r="J101" s="185">
        <f>J179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5"/>
      <c r="C102" s="176"/>
      <c r="D102" s="177" t="s">
        <v>97</v>
      </c>
      <c r="E102" s="178"/>
      <c r="F102" s="178"/>
      <c r="G102" s="178"/>
      <c r="H102" s="178"/>
      <c r="I102" s="178"/>
      <c r="J102" s="179">
        <f>J183</f>
        <v>0</v>
      </c>
      <c r="K102" s="176"/>
      <c r="L102" s="18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1"/>
      <c r="C103" s="182"/>
      <c r="D103" s="183" t="s">
        <v>98</v>
      </c>
      <c r="E103" s="184"/>
      <c r="F103" s="184"/>
      <c r="G103" s="184"/>
      <c r="H103" s="184"/>
      <c r="I103" s="184"/>
      <c r="J103" s="185">
        <f>J184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99</v>
      </c>
      <c r="E104" s="184"/>
      <c r="F104" s="184"/>
      <c r="G104" s="184"/>
      <c r="H104" s="184"/>
      <c r="I104" s="184"/>
      <c r="J104" s="185">
        <f>J326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100</v>
      </c>
      <c r="E105" s="184"/>
      <c r="F105" s="184"/>
      <c r="G105" s="184"/>
      <c r="H105" s="184"/>
      <c r="I105" s="184"/>
      <c r="J105" s="185">
        <f>J329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101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0" t="str">
        <f>E7</f>
        <v xml:space="preserve"> Ostřešany - křižovatka silnic III-34026 a III-34030 se SSZ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85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 431 - Nasvětlení přech...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 xml:space="preserve"> </v>
      </c>
      <c r="G119" s="40"/>
      <c r="H119" s="40"/>
      <c r="I119" s="32" t="s">
        <v>22</v>
      </c>
      <c r="J119" s="79" t="str">
        <f>IF(J12="","",J12)</f>
        <v>1. 4. 2023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29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IF(E18="","",E18)</f>
        <v>Vyplň údaj</v>
      </c>
      <c r="G122" s="40"/>
      <c r="H122" s="40"/>
      <c r="I122" s="32" t="s">
        <v>31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87"/>
      <c r="B124" s="188"/>
      <c r="C124" s="189" t="s">
        <v>102</v>
      </c>
      <c r="D124" s="190" t="s">
        <v>58</v>
      </c>
      <c r="E124" s="190" t="s">
        <v>54</v>
      </c>
      <c r="F124" s="190" t="s">
        <v>55</v>
      </c>
      <c r="G124" s="190" t="s">
        <v>103</v>
      </c>
      <c r="H124" s="190" t="s">
        <v>104</v>
      </c>
      <c r="I124" s="190" t="s">
        <v>105</v>
      </c>
      <c r="J124" s="190" t="s">
        <v>89</v>
      </c>
      <c r="K124" s="191" t="s">
        <v>106</v>
      </c>
      <c r="L124" s="192"/>
      <c r="M124" s="100" t="s">
        <v>1</v>
      </c>
      <c r="N124" s="101" t="s">
        <v>37</v>
      </c>
      <c r="O124" s="101" t="s">
        <v>107</v>
      </c>
      <c r="P124" s="101" t="s">
        <v>108</v>
      </c>
      <c r="Q124" s="101" t="s">
        <v>109</v>
      </c>
      <c r="R124" s="101" t="s">
        <v>110</v>
      </c>
      <c r="S124" s="101" t="s">
        <v>111</v>
      </c>
      <c r="T124" s="102" t="s">
        <v>112</v>
      </c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</row>
    <row r="125" s="2" customFormat="1" ht="22.8" customHeight="1">
      <c r="A125" s="38"/>
      <c r="B125" s="39"/>
      <c r="C125" s="107" t="s">
        <v>113</v>
      </c>
      <c r="D125" s="40"/>
      <c r="E125" s="40"/>
      <c r="F125" s="40"/>
      <c r="G125" s="40"/>
      <c r="H125" s="40"/>
      <c r="I125" s="40"/>
      <c r="J125" s="193">
        <f>BK125</f>
        <v>0</v>
      </c>
      <c r="K125" s="40"/>
      <c r="L125" s="44"/>
      <c r="M125" s="103"/>
      <c r="N125" s="194"/>
      <c r="O125" s="104"/>
      <c r="P125" s="195">
        <f>P126+P183</f>
        <v>0</v>
      </c>
      <c r="Q125" s="104"/>
      <c r="R125" s="195">
        <f>R126+R183</f>
        <v>17.347669599999996</v>
      </c>
      <c r="S125" s="104"/>
      <c r="T125" s="196">
        <f>T126+T183</f>
        <v>3.4944999999999999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91</v>
      </c>
      <c r="BK125" s="197">
        <f>BK126+BK183</f>
        <v>0</v>
      </c>
    </row>
    <row r="126" s="12" customFormat="1" ht="25.92" customHeight="1">
      <c r="A126" s="12"/>
      <c r="B126" s="198"/>
      <c r="C126" s="199"/>
      <c r="D126" s="200" t="s">
        <v>72</v>
      </c>
      <c r="E126" s="201" t="s">
        <v>114</v>
      </c>
      <c r="F126" s="201" t="s">
        <v>115</v>
      </c>
      <c r="G126" s="199"/>
      <c r="H126" s="199"/>
      <c r="I126" s="202"/>
      <c r="J126" s="203">
        <f>BK126</f>
        <v>0</v>
      </c>
      <c r="K126" s="199"/>
      <c r="L126" s="204"/>
      <c r="M126" s="205"/>
      <c r="N126" s="206"/>
      <c r="O126" s="206"/>
      <c r="P126" s="207">
        <f>P127+P138+P158+P179</f>
        <v>0</v>
      </c>
      <c r="Q126" s="206"/>
      <c r="R126" s="207">
        <f>R127+R138+R158+R179</f>
        <v>8.17347</v>
      </c>
      <c r="S126" s="206"/>
      <c r="T126" s="208">
        <f>T127+T138+T158+T179</f>
        <v>3.4944999999999999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81</v>
      </c>
      <c r="AT126" s="210" t="s">
        <v>72</v>
      </c>
      <c r="AU126" s="210" t="s">
        <v>73</v>
      </c>
      <c r="AY126" s="209" t="s">
        <v>116</v>
      </c>
      <c r="BK126" s="211">
        <f>BK127+BK138+BK158+BK179</f>
        <v>0</v>
      </c>
    </row>
    <row r="127" s="12" customFormat="1" ht="22.8" customHeight="1">
      <c r="A127" s="12"/>
      <c r="B127" s="198"/>
      <c r="C127" s="199"/>
      <c r="D127" s="200" t="s">
        <v>72</v>
      </c>
      <c r="E127" s="212" t="s">
        <v>81</v>
      </c>
      <c r="F127" s="212" t="s">
        <v>117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SUM(P128:P137)</f>
        <v>0</v>
      </c>
      <c r="Q127" s="206"/>
      <c r="R127" s="207">
        <f>SUM(R128:R137)</f>
        <v>0</v>
      </c>
      <c r="S127" s="206"/>
      <c r="T127" s="208">
        <f>SUM(T128:T137)</f>
        <v>3.4944999999999999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81</v>
      </c>
      <c r="AT127" s="210" t="s">
        <v>72</v>
      </c>
      <c r="AU127" s="210" t="s">
        <v>81</v>
      </c>
      <c r="AY127" s="209" t="s">
        <v>116</v>
      </c>
      <c r="BK127" s="211">
        <f>SUM(BK128:BK137)</f>
        <v>0</v>
      </c>
    </row>
    <row r="128" s="2" customFormat="1" ht="24.15" customHeight="1">
      <c r="A128" s="38"/>
      <c r="B128" s="39"/>
      <c r="C128" s="214" t="s">
        <v>81</v>
      </c>
      <c r="D128" s="214" t="s">
        <v>118</v>
      </c>
      <c r="E128" s="215" t="s">
        <v>119</v>
      </c>
      <c r="F128" s="216" t="s">
        <v>120</v>
      </c>
      <c r="G128" s="217" t="s">
        <v>121</v>
      </c>
      <c r="H128" s="218">
        <v>15.5</v>
      </c>
      <c r="I128" s="219"/>
      <c r="J128" s="220">
        <f>ROUND(I128*H128,2)</f>
        <v>0</v>
      </c>
      <c r="K128" s="216" t="s">
        <v>122</v>
      </c>
      <c r="L128" s="44"/>
      <c r="M128" s="221" t="s">
        <v>1</v>
      </c>
      <c r="N128" s="222" t="s">
        <v>38</v>
      </c>
      <c r="O128" s="91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5" t="s">
        <v>123</v>
      </c>
      <c r="AT128" s="225" t="s">
        <v>118</v>
      </c>
      <c r="AU128" s="225" t="s">
        <v>83</v>
      </c>
      <c r="AY128" s="17" t="s">
        <v>116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7" t="s">
        <v>81</v>
      </c>
      <c r="BK128" s="226">
        <f>ROUND(I128*H128,2)</f>
        <v>0</v>
      </c>
      <c r="BL128" s="17" t="s">
        <v>123</v>
      </c>
      <c r="BM128" s="225" t="s">
        <v>83</v>
      </c>
    </row>
    <row r="129" s="2" customFormat="1">
      <c r="A129" s="38"/>
      <c r="B129" s="39"/>
      <c r="C129" s="40"/>
      <c r="D129" s="227" t="s">
        <v>124</v>
      </c>
      <c r="E129" s="40"/>
      <c r="F129" s="228" t="s">
        <v>125</v>
      </c>
      <c r="G129" s="40"/>
      <c r="H129" s="40"/>
      <c r="I129" s="229"/>
      <c r="J129" s="40"/>
      <c r="K129" s="40"/>
      <c r="L129" s="44"/>
      <c r="M129" s="230"/>
      <c r="N129" s="23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124</v>
      </c>
      <c r="AU129" s="17" t="s">
        <v>83</v>
      </c>
    </row>
    <row r="130" s="2" customFormat="1">
      <c r="A130" s="38"/>
      <c r="B130" s="39"/>
      <c r="C130" s="40"/>
      <c r="D130" s="232" t="s">
        <v>126</v>
      </c>
      <c r="E130" s="40"/>
      <c r="F130" s="233" t="s">
        <v>127</v>
      </c>
      <c r="G130" s="40"/>
      <c r="H130" s="40"/>
      <c r="I130" s="229"/>
      <c r="J130" s="40"/>
      <c r="K130" s="40"/>
      <c r="L130" s="44"/>
      <c r="M130" s="230"/>
      <c r="N130" s="23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126</v>
      </c>
      <c r="AU130" s="17" t="s">
        <v>83</v>
      </c>
    </row>
    <row r="131" s="13" customFormat="1">
      <c r="A131" s="13"/>
      <c r="B131" s="234"/>
      <c r="C131" s="235"/>
      <c r="D131" s="227" t="s">
        <v>128</v>
      </c>
      <c r="E131" s="236" t="s">
        <v>1</v>
      </c>
      <c r="F131" s="237" t="s">
        <v>129</v>
      </c>
      <c r="G131" s="235"/>
      <c r="H131" s="238">
        <v>15.5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128</v>
      </c>
      <c r="AU131" s="244" t="s">
        <v>83</v>
      </c>
      <c r="AV131" s="13" t="s">
        <v>83</v>
      </c>
      <c r="AW131" s="13" t="s">
        <v>30</v>
      </c>
      <c r="AX131" s="13" t="s">
        <v>73</v>
      </c>
      <c r="AY131" s="244" t="s">
        <v>116</v>
      </c>
    </row>
    <row r="132" s="14" customFormat="1">
      <c r="A132" s="14"/>
      <c r="B132" s="245"/>
      <c r="C132" s="246"/>
      <c r="D132" s="227" t="s">
        <v>128</v>
      </c>
      <c r="E132" s="247" t="s">
        <v>1</v>
      </c>
      <c r="F132" s="248" t="s">
        <v>130</v>
      </c>
      <c r="G132" s="246"/>
      <c r="H132" s="249">
        <v>15.5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128</v>
      </c>
      <c r="AU132" s="255" t="s">
        <v>83</v>
      </c>
      <c r="AV132" s="14" t="s">
        <v>123</v>
      </c>
      <c r="AW132" s="14" t="s">
        <v>30</v>
      </c>
      <c r="AX132" s="14" t="s">
        <v>81</v>
      </c>
      <c r="AY132" s="255" t="s">
        <v>116</v>
      </c>
    </row>
    <row r="133" s="2" customFormat="1" ht="24.15" customHeight="1">
      <c r="A133" s="38"/>
      <c r="B133" s="39"/>
      <c r="C133" s="214" t="s">
        <v>83</v>
      </c>
      <c r="D133" s="214" t="s">
        <v>118</v>
      </c>
      <c r="E133" s="215" t="s">
        <v>131</v>
      </c>
      <c r="F133" s="216" t="s">
        <v>132</v>
      </c>
      <c r="G133" s="217" t="s">
        <v>121</v>
      </c>
      <c r="H133" s="218">
        <v>12.050000000000001</v>
      </c>
      <c r="I133" s="219"/>
      <c r="J133" s="220">
        <f>ROUND(I133*H133,2)</f>
        <v>0</v>
      </c>
      <c r="K133" s="216" t="s">
        <v>122</v>
      </c>
      <c r="L133" s="44"/>
      <c r="M133" s="221" t="s">
        <v>1</v>
      </c>
      <c r="N133" s="222" t="s">
        <v>38</v>
      </c>
      <c r="O133" s="91"/>
      <c r="P133" s="223">
        <f>O133*H133</f>
        <v>0</v>
      </c>
      <c r="Q133" s="223">
        <v>0</v>
      </c>
      <c r="R133" s="223">
        <f>Q133*H133</f>
        <v>0</v>
      </c>
      <c r="S133" s="223">
        <v>0.28999999999999998</v>
      </c>
      <c r="T133" s="224">
        <f>S133*H133</f>
        <v>3.4944999999999999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5" t="s">
        <v>123</v>
      </c>
      <c r="AT133" s="225" t="s">
        <v>118</v>
      </c>
      <c r="AU133" s="225" t="s">
        <v>83</v>
      </c>
      <c r="AY133" s="17" t="s">
        <v>116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7" t="s">
        <v>81</v>
      </c>
      <c r="BK133" s="226">
        <f>ROUND(I133*H133,2)</f>
        <v>0</v>
      </c>
      <c r="BL133" s="17" t="s">
        <v>123</v>
      </c>
      <c r="BM133" s="225" t="s">
        <v>123</v>
      </c>
    </row>
    <row r="134" s="2" customFormat="1">
      <c r="A134" s="38"/>
      <c r="B134" s="39"/>
      <c r="C134" s="40"/>
      <c r="D134" s="227" t="s">
        <v>124</v>
      </c>
      <c r="E134" s="40"/>
      <c r="F134" s="228" t="s">
        <v>133</v>
      </c>
      <c r="G134" s="40"/>
      <c r="H134" s="40"/>
      <c r="I134" s="229"/>
      <c r="J134" s="40"/>
      <c r="K134" s="40"/>
      <c r="L134" s="44"/>
      <c r="M134" s="230"/>
      <c r="N134" s="231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124</v>
      </c>
      <c r="AU134" s="17" t="s">
        <v>83</v>
      </c>
    </row>
    <row r="135" s="2" customFormat="1">
      <c r="A135" s="38"/>
      <c r="B135" s="39"/>
      <c r="C135" s="40"/>
      <c r="D135" s="232" t="s">
        <v>126</v>
      </c>
      <c r="E135" s="40"/>
      <c r="F135" s="233" t="s">
        <v>134</v>
      </c>
      <c r="G135" s="40"/>
      <c r="H135" s="40"/>
      <c r="I135" s="229"/>
      <c r="J135" s="40"/>
      <c r="K135" s="40"/>
      <c r="L135" s="44"/>
      <c r="M135" s="230"/>
      <c r="N135" s="231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126</v>
      </c>
      <c r="AU135" s="17" t="s">
        <v>83</v>
      </c>
    </row>
    <row r="136" s="13" customFormat="1">
      <c r="A136" s="13"/>
      <c r="B136" s="234"/>
      <c r="C136" s="235"/>
      <c r="D136" s="227" t="s">
        <v>128</v>
      </c>
      <c r="E136" s="236" t="s">
        <v>1</v>
      </c>
      <c r="F136" s="237" t="s">
        <v>135</v>
      </c>
      <c r="G136" s="235"/>
      <c r="H136" s="238">
        <v>12.050000000000001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128</v>
      </c>
      <c r="AU136" s="244" t="s">
        <v>83</v>
      </c>
      <c r="AV136" s="13" t="s">
        <v>83</v>
      </c>
      <c r="AW136" s="13" t="s">
        <v>30</v>
      </c>
      <c r="AX136" s="13" t="s">
        <v>73</v>
      </c>
      <c r="AY136" s="244" t="s">
        <v>116</v>
      </c>
    </row>
    <row r="137" s="14" customFormat="1">
      <c r="A137" s="14"/>
      <c r="B137" s="245"/>
      <c r="C137" s="246"/>
      <c r="D137" s="227" t="s">
        <v>128</v>
      </c>
      <c r="E137" s="247" t="s">
        <v>1</v>
      </c>
      <c r="F137" s="248" t="s">
        <v>130</v>
      </c>
      <c r="G137" s="246"/>
      <c r="H137" s="249">
        <v>12.050000000000001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128</v>
      </c>
      <c r="AU137" s="255" t="s">
        <v>83</v>
      </c>
      <c r="AV137" s="14" t="s">
        <v>123</v>
      </c>
      <c r="AW137" s="14" t="s">
        <v>30</v>
      </c>
      <c r="AX137" s="14" t="s">
        <v>81</v>
      </c>
      <c r="AY137" s="255" t="s">
        <v>116</v>
      </c>
    </row>
    <row r="138" s="12" customFormat="1" ht="22.8" customHeight="1">
      <c r="A138" s="12"/>
      <c r="B138" s="198"/>
      <c r="C138" s="199"/>
      <c r="D138" s="200" t="s">
        <v>72</v>
      </c>
      <c r="E138" s="212" t="s">
        <v>136</v>
      </c>
      <c r="F138" s="212" t="s">
        <v>137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SUM(P139:P157)</f>
        <v>0</v>
      </c>
      <c r="Q138" s="206"/>
      <c r="R138" s="207">
        <f>SUM(R139:R157)</f>
        <v>8.17347</v>
      </c>
      <c r="S138" s="206"/>
      <c r="T138" s="208">
        <f>SUM(T139:T157)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81</v>
      </c>
      <c r="AT138" s="210" t="s">
        <v>72</v>
      </c>
      <c r="AU138" s="210" t="s">
        <v>81</v>
      </c>
      <c r="AY138" s="209" t="s">
        <v>116</v>
      </c>
      <c r="BK138" s="211">
        <f>SUM(BK139:BK157)</f>
        <v>0</v>
      </c>
    </row>
    <row r="139" s="2" customFormat="1" ht="21.75" customHeight="1">
      <c r="A139" s="38"/>
      <c r="B139" s="39"/>
      <c r="C139" s="214" t="s">
        <v>138</v>
      </c>
      <c r="D139" s="214" t="s">
        <v>118</v>
      </c>
      <c r="E139" s="215" t="s">
        <v>139</v>
      </c>
      <c r="F139" s="216" t="s">
        <v>140</v>
      </c>
      <c r="G139" s="217" t="s">
        <v>121</v>
      </c>
      <c r="H139" s="218">
        <v>15.5</v>
      </c>
      <c r="I139" s="219"/>
      <c r="J139" s="220">
        <f>ROUND(I139*H139,2)</f>
        <v>0</v>
      </c>
      <c r="K139" s="216" t="s">
        <v>122</v>
      </c>
      <c r="L139" s="44"/>
      <c r="M139" s="221" t="s">
        <v>1</v>
      </c>
      <c r="N139" s="222" t="s">
        <v>38</v>
      </c>
      <c r="O139" s="91"/>
      <c r="P139" s="223">
        <f>O139*H139</f>
        <v>0</v>
      </c>
      <c r="Q139" s="223">
        <v>0.091999999999999998</v>
      </c>
      <c r="R139" s="223">
        <f>Q139*H139</f>
        <v>1.4259999999999999</v>
      </c>
      <c r="S139" s="223">
        <v>0</v>
      </c>
      <c r="T139" s="22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5" t="s">
        <v>123</v>
      </c>
      <c r="AT139" s="225" t="s">
        <v>118</v>
      </c>
      <c r="AU139" s="225" t="s">
        <v>83</v>
      </c>
      <c r="AY139" s="17" t="s">
        <v>116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7" t="s">
        <v>81</v>
      </c>
      <c r="BK139" s="226">
        <f>ROUND(I139*H139,2)</f>
        <v>0</v>
      </c>
      <c r="BL139" s="17" t="s">
        <v>123</v>
      </c>
      <c r="BM139" s="225" t="s">
        <v>141</v>
      </c>
    </row>
    <row r="140" s="2" customFormat="1">
      <c r="A140" s="38"/>
      <c r="B140" s="39"/>
      <c r="C140" s="40"/>
      <c r="D140" s="227" t="s">
        <v>124</v>
      </c>
      <c r="E140" s="40"/>
      <c r="F140" s="228" t="s">
        <v>142</v>
      </c>
      <c r="G140" s="40"/>
      <c r="H140" s="40"/>
      <c r="I140" s="229"/>
      <c r="J140" s="40"/>
      <c r="K140" s="40"/>
      <c r="L140" s="44"/>
      <c r="M140" s="230"/>
      <c r="N140" s="231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124</v>
      </c>
      <c r="AU140" s="17" t="s">
        <v>83</v>
      </c>
    </row>
    <row r="141" s="2" customFormat="1">
      <c r="A141" s="38"/>
      <c r="B141" s="39"/>
      <c r="C141" s="40"/>
      <c r="D141" s="232" t="s">
        <v>126</v>
      </c>
      <c r="E141" s="40"/>
      <c r="F141" s="233" t="s">
        <v>143</v>
      </c>
      <c r="G141" s="40"/>
      <c r="H141" s="40"/>
      <c r="I141" s="229"/>
      <c r="J141" s="40"/>
      <c r="K141" s="40"/>
      <c r="L141" s="44"/>
      <c r="M141" s="230"/>
      <c r="N141" s="23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126</v>
      </c>
      <c r="AU141" s="17" t="s">
        <v>83</v>
      </c>
    </row>
    <row r="142" s="13" customFormat="1">
      <c r="A142" s="13"/>
      <c r="B142" s="234"/>
      <c r="C142" s="235"/>
      <c r="D142" s="227" t="s">
        <v>128</v>
      </c>
      <c r="E142" s="236" t="s">
        <v>1</v>
      </c>
      <c r="F142" s="237" t="s">
        <v>144</v>
      </c>
      <c r="G142" s="235"/>
      <c r="H142" s="238">
        <v>15.5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128</v>
      </c>
      <c r="AU142" s="244" t="s">
        <v>83</v>
      </c>
      <c r="AV142" s="13" t="s">
        <v>83</v>
      </c>
      <c r="AW142" s="13" t="s">
        <v>30</v>
      </c>
      <c r="AX142" s="13" t="s">
        <v>73</v>
      </c>
      <c r="AY142" s="244" t="s">
        <v>116</v>
      </c>
    </row>
    <row r="143" s="14" customFormat="1">
      <c r="A143" s="14"/>
      <c r="B143" s="245"/>
      <c r="C143" s="246"/>
      <c r="D143" s="227" t="s">
        <v>128</v>
      </c>
      <c r="E143" s="247" t="s">
        <v>1</v>
      </c>
      <c r="F143" s="248" t="s">
        <v>130</v>
      </c>
      <c r="G143" s="246"/>
      <c r="H143" s="249">
        <v>15.5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128</v>
      </c>
      <c r="AU143" s="255" t="s">
        <v>83</v>
      </c>
      <c r="AV143" s="14" t="s">
        <v>123</v>
      </c>
      <c r="AW143" s="14" t="s">
        <v>30</v>
      </c>
      <c r="AX143" s="14" t="s">
        <v>81</v>
      </c>
      <c r="AY143" s="255" t="s">
        <v>116</v>
      </c>
    </row>
    <row r="144" s="2" customFormat="1" ht="24.15" customHeight="1">
      <c r="A144" s="38"/>
      <c r="B144" s="39"/>
      <c r="C144" s="214" t="s">
        <v>123</v>
      </c>
      <c r="D144" s="214" t="s">
        <v>118</v>
      </c>
      <c r="E144" s="215" t="s">
        <v>145</v>
      </c>
      <c r="F144" s="216" t="s">
        <v>146</v>
      </c>
      <c r="G144" s="217" t="s">
        <v>121</v>
      </c>
      <c r="H144" s="218">
        <v>12.050000000000001</v>
      </c>
      <c r="I144" s="219"/>
      <c r="J144" s="220">
        <f>ROUND(I144*H144,2)</f>
        <v>0</v>
      </c>
      <c r="K144" s="216" t="s">
        <v>122</v>
      </c>
      <c r="L144" s="44"/>
      <c r="M144" s="221" t="s">
        <v>1</v>
      </c>
      <c r="N144" s="222" t="s">
        <v>38</v>
      </c>
      <c r="O144" s="91"/>
      <c r="P144" s="223">
        <f>O144*H144</f>
        <v>0</v>
      </c>
      <c r="Q144" s="223">
        <v>0.46000000000000002</v>
      </c>
      <c r="R144" s="223">
        <f>Q144*H144</f>
        <v>5.5430000000000001</v>
      </c>
      <c r="S144" s="223">
        <v>0</v>
      </c>
      <c r="T144" s="22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5" t="s">
        <v>123</v>
      </c>
      <c r="AT144" s="225" t="s">
        <v>118</v>
      </c>
      <c r="AU144" s="225" t="s">
        <v>83</v>
      </c>
      <c r="AY144" s="17" t="s">
        <v>116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7" t="s">
        <v>81</v>
      </c>
      <c r="BK144" s="226">
        <f>ROUND(I144*H144,2)</f>
        <v>0</v>
      </c>
      <c r="BL144" s="17" t="s">
        <v>123</v>
      </c>
      <c r="BM144" s="225" t="s">
        <v>147</v>
      </c>
    </row>
    <row r="145" s="2" customFormat="1">
      <c r="A145" s="38"/>
      <c r="B145" s="39"/>
      <c r="C145" s="40"/>
      <c r="D145" s="227" t="s">
        <v>124</v>
      </c>
      <c r="E145" s="40"/>
      <c r="F145" s="228" t="s">
        <v>148</v>
      </c>
      <c r="G145" s="40"/>
      <c r="H145" s="40"/>
      <c r="I145" s="229"/>
      <c r="J145" s="40"/>
      <c r="K145" s="40"/>
      <c r="L145" s="44"/>
      <c r="M145" s="230"/>
      <c r="N145" s="231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124</v>
      </c>
      <c r="AU145" s="17" t="s">
        <v>83</v>
      </c>
    </row>
    <row r="146" s="2" customFormat="1">
      <c r="A146" s="38"/>
      <c r="B146" s="39"/>
      <c r="C146" s="40"/>
      <c r="D146" s="232" t="s">
        <v>126</v>
      </c>
      <c r="E146" s="40"/>
      <c r="F146" s="233" t="s">
        <v>149</v>
      </c>
      <c r="G146" s="40"/>
      <c r="H146" s="40"/>
      <c r="I146" s="229"/>
      <c r="J146" s="40"/>
      <c r="K146" s="40"/>
      <c r="L146" s="44"/>
      <c r="M146" s="230"/>
      <c r="N146" s="23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126</v>
      </c>
      <c r="AU146" s="17" t="s">
        <v>83</v>
      </c>
    </row>
    <row r="147" s="13" customFormat="1">
      <c r="A147" s="13"/>
      <c r="B147" s="234"/>
      <c r="C147" s="235"/>
      <c r="D147" s="227" t="s">
        <v>128</v>
      </c>
      <c r="E147" s="236" t="s">
        <v>1</v>
      </c>
      <c r="F147" s="237" t="s">
        <v>150</v>
      </c>
      <c r="G147" s="235"/>
      <c r="H147" s="238">
        <v>12.050000000000001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128</v>
      </c>
      <c r="AU147" s="244" t="s">
        <v>83</v>
      </c>
      <c r="AV147" s="13" t="s">
        <v>83</v>
      </c>
      <c r="AW147" s="13" t="s">
        <v>30</v>
      </c>
      <c r="AX147" s="13" t="s">
        <v>73</v>
      </c>
      <c r="AY147" s="244" t="s">
        <v>116</v>
      </c>
    </row>
    <row r="148" s="14" customFormat="1">
      <c r="A148" s="14"/>
      <c r="B148" s="245"/>
      <c r="C148" s="246"/>
      <c r="D148" s="227" t="s">
        <v>128</v>
      </c>
      <c r="E148" s="247" t="s">
        <v>1</v>
      </c>
      <c r="F148" s="248" t="s">
        <v>130</v>
      </c>
      <c r="G148" s="246"/>
      <c r="H148" s="249">
        <v>12.050000000000001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128</v>
      </c>
      <c r="AU148" s="255" t="s">
        <v>83</v>
      </c>
      <c r="AV148" s="14" t="s">
        <v>123</v>
      </c>
      <c r="AW148" s="14" t="s">
        <v>30</v>
      </c>
      <c r="AX148" s="14" t="s">
        <v>81</v>
      </c>
      <c r="AY148" s="255" t="s">
        <v>116</v>
      </c>
    </row>
    <row r="149" s="2" customFormat="1" ht="24.15" customHeight="1">
      <c r="A149" s="38"/>
      <c r="B149" s="39"/>
      <c r="C149" s="214" t="s">
        <v>136</v>
      </c>
      <c r="D149" s="214" t="s">
        <v>118</v>
      </c>
      <c r="E149" s="215" t="s">
        <v>151</v>
      </c>
      <c r="F149" s="216" t="s">
        <v>152</v>
      </c>
      <c r="G149" s="217" t="s">
        <v>121</v>
      </c>
      <c r="H149" s="218">
        <v>13.5</v>
      </c>
      <c r="I149" s="219"/>
      <c r="J149" s="220">
        <f>ROUND(I149*H149,2)</f>
        <v>0</v>
      </c>
      <c r="K149" s="216" t="s">
        <v>122</v>
      </c>
      <c r="L149" s="44"/>
      <c r="M149" s="221" t="s">
        <v>1</v>
      </c>
      <c r="N149" s="222" t="s">
        <v>38</v>
      </c>
      <c r="O149" s="91"/>
      <c r="P149" s="223">
        <f>O149*H149</f>
        <v>0</v>
      </c>
      <c r="Q149" s="223">
        <v>0.089219999999999994</v>
      </c>
      <c r="R149" s="223">
        <f>Q149*H149</f>
        <v>1.2044699999999999</v>
      </c>
      <c r="S149" s="223">
        <v>0</v>
      </c>
      <c r="T149" s="22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5" t="s">
        <v>123</v>
      </c>
      <c r="AT149" s="225" t="s">
        <v>118</v>
      </c>
      <c r="AU149" s="225" t="s">
        <v>83</v>
      </c>
      <c r="AY149" s="17" t="s">
        <v>116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7" t="s">
        <v>81</v>
      </c>
      <c r="BK149" s="226">
        <f>ROUND(I149*H149,2)</f>
        <v>0</v>
      </c>
      <c r="BL149" s="17" t="s">
        <v>123</v>
      </c>
      <c r="BM149" s="225" t="s">
        <v>153</v>
      </c>
    </row>
    <row r="150" s="2" customFormat="1">
      <c r="A150" s="38"/>
      <c r="B150" s="39"/>
      <c r="C150" s="40"/>
      <c r="D150" s="227" t="s">
        <v>124</v>
      </c>
      <c r="E150" s="40"/>
      <c r="F150" s="228" t="s">
        <v>154</v>
      </c>
      <c r="G150" s="40"/>
      <c r="H150" s="40"/>
      <c r="I150" s="229"/>
      <c r="J150" s="40"/>
      <c r="K150" s="40"/>
      <c r="L150" s="44"/>
      <c r="M150" s="230"/>
      <c r="N150" s="231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124</v>
      </c>
      <c r="AU150" s="17" t="s">
        <v>83</v>
      </c>
    </row>
    <row r="151" s="2" customFormat="1">
      <c r="A151" s="38"/>
      <c r="B151" s="39"/>
      <c r="C151" s="40"/>
      <c r="D151" s="232" t="s">
        <v>126</v>
      </c>
      <c r="E151" s="40"/>
      <c r="F151" s="233" t="s">
        <v>155</v>
      </c>
      <c r="G151" s="40"/>
      <c r="H151" s="40"/>
      <c r="I151" s="229"/>
      <c r="J151" s="40"/>
      <c r="K151" s="40"/>
      <c r="L151" s="44"/>
      <c r="M151" s="230"/>
      <c r="N151" s="23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126</v>
      </c>
      <c r="AU151" s="17" t="s">
        <v>83</v>
      </c>
    </row>
    <row r="152" s="13" customFormat="1">
      <c r="A152" s="13"/>
      <c r="B152" s="234"/>
      <c r="C152" s="235"/>
      <c r="D152" s="227" t="s">
        <v>128</v>
      </c>
      <c r="E152" s="236" t="s">
        <v>1</v>
      </c>
      <c r="F152" s="237" t="s">
        <v>156</v>
      </c>
      <c r="G152" s="235"/>
      <c r="H152" s="238">
        <v>13.5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128</v>
      </c>
      <c r="AU152" s="244" t="s">
        <v>83</v>
      </c>
      <c r="AV152" s="13" t="s">
        <v>83</v>
      </c>
      <c r="AW152" s="13" t="s">
        <v>30</v>
      </c>
      <c r="AX152" s="13" t="s">
        <v>73</v>
      </c>
      <c r="AY152" s="244" t="s">
        <v>116</v>
      </c>
    </row>
    <row r="153" s="14" customFormat="1">
      <c r="A153" s="14"/>
      <c r="B153" s="245"/>
      <c r="C153" s="246"/>
      <c r="D153" s="227" t="s">
        <v>128</v>
      </c>
      <c r="E153" s="247" t="s">
        <v>1</v>
      </c>
      <c r="F153" s="248" t="s">
        <v>130</v>
      </c>
      <c r="G153" s="246"/>
      <c r="H153" s="249">
        <v>13.5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128</v>
      </c>
      <c r="AU153" s="255" t="s">
        <v>83</v>
      </c>
      <c r="AV153" s="14" t="s">
        <v>123</v>
      </c>
      <c r="AW153" s="14" t="s">
        <v>30</v>
      </c>
      <c r="AX153" s="14" t="s">
        <v>81</v>
      </c>
      <c r="AY153" s="255" t="s">
        <v>116</v>
      </c>
    </row>
    <row r="154" s="2" customFormat="1" ht="16.5" customHeight="1">
      <c r="A154" s="38"/>
      <c r="B154" s="39"/>
      <c r="C154" s="256" t="s">
        <v>141</v>
      </c>
      <c r="D154" s="256" t="s">
        <v>157</v>
      </c>
      <c r="E154" s="257" t="s">
        <v>158</v>
      </c>
      <c r="F154" s="258" t="s">
        <v>159</v>
      </c>
      <c r="G154" s="259" t="s">
        <v>121</v>
      </c>
      <c r="H154" s="260">
        <v>5.1500000000000004</v>
      </c>
      <c r="I154" s="261"/>
      <c r="J154" s="262">
        <f>ROUND(I154*H154,2)</f>
        <v>0</v>
      </c>
      <c r="K154" s="258" t="s">
        <v>122</v>
      </c>
      <c r="L154" s="263"/>
      <c r="M154" s="264" t="s">
        <v>1</v>
      </c>
      <c r="N154" s="265" t="s">
        <v>38</v>
      </c>
      <c r="O154" s="91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5" t="s">
        <v>147</v>
      </c>
      <c r="AT154" s="225" t="s">
        <v>157</v>
      </c>
      <c r="AU154" s="225" t="s">
        <v>83</v>
      </c>
      <c r="AY154" s="17" t="s">
        <v>116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7" t="s">
        <v>81</v>
      </c>
      <c r="BK154" s="226">
        <f>ROUND(I154*H154,2)</f>
        <v>0</v>
      </c>
      <c r="BL154" s="17" t="s">
        <v>123</v>
      </c>
      <c r="BM154" s="225" t="s">
        <v>160</v>
      </c>
    </row>
    <row r="155" s="2" customFormat="1">
      <c r="A155" s="38"/>
      <c r="B155" s="39"/>
      <c r="C155" s="40"/>
      <c r="D155" s="227" t="s">
        <v>124</v>
      </c>
      <c r="E155" s="40"/>
      <c r="F155" s="228" t="s">
        <v>159</v>
      </c>
      <c r="G155" s="40"/>
      <c r="H155" s="40"/>
      <c r="I155" s="229"/>
      <c r="J155" s="40"/>
      <c r="K155" s="40"/>
      <c r="L155" s="44"/>
      <c r="M155" s="230"/>
      <c r="N155" s="231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124</v>
      </c>
      <c r="AU155" s="17" t="s">
        <v>83</v>
      </c>
    </row>
    <row r="156" s="13" customFormat="1">
      <c r="A156" s="13"/>
      <c r="B156" s="234"/>
      <c r="C156" s="235"/>
      <c r="D156" s="227" t="s">
        <v>128</v>
      </c>
      <c r="E156" s="236" t="s">
        <v>1</v>
      </c>
      <c r="F156" s="237" t="s">
        <v>161</v>
      </c>
      <c r="G156" s="235"/>
      <c r="H156" s="238">
        <v>5.1500000000000004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128</v>
      </c>
      <c r="AU156" s="244" t="s">
        <v>83</v>
      </c>
      <c r="AV156" s="13" t="s">
        <v>83</v>
      </c>
      <c r="AW156" s="13" t="s">
        <v>30</v>
      </c>
      <c r="AX156" s="13" t="s">
        <v>73</v>
      </c>
      <c r="AY156" s="244" t="s">
        <v>116</v>
      </c>
    </row>
    <row r="157" s="14" customFormat="1">
      <c r="A157" s="14"/>
      <c r="B157" s="245"/>
      <c r="C157" s="246"/>
      <c r="D157" s="227" t="s">
        <v>128</v>
      </c>
      <c r="E157" s="247" t="s">
        <v>1</v>
      </c>
      <c r="F157" s="248" t="s">
        <v>130</v>
      </c>
      <c r="G157" s="246"/>
      <c r="H157" s="249">
        <v>5.1500000000000004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128</v>
      </c>
      <c r="AU157" s="255" t="s">
        <v>83</v>
      </c>
      <c r="AV157" s="14" t="s">
        <v>123</v>
      </c>
      <c r="AW157" s="14" t="s">
        <v>30</v>
      </c>
      <c r="AX157" s="14" t="s">
        <v>81</v>
      </c>
      <c r="AY157" s="255" t="s">
        <v>116</v>
      </c>
    </row>
    <row r="158" s="12" customFormat="1" ht="22.8" customHeight="1">
      <c r="A158" s="12"/>
      <c r="B158" s="198"/>
      <c r="C158" s="199"/>
      <c r="D158" s="200" t="s">
        <v>72</v>
      </c>
      <c r="E158" s="212" t="s">
        <v>162</v>
      </c>
      <c r="F158" s="212" t="s">
        <v>163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SUM(P159:P178)</f>
        <v>0</v>
      </c>
      <c r="Q158" s="206"/>
      <c r="R158" s="207">
        <f>SUM(R159:R178)</f>
        <v>0</v>
      </c>
      <c r="S158" s="206"/>
      <c r="T158" s="208">
        <f>SUM(T159:T178)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81</v>
      </c>
      <c r="AT158" s="210" t="s">
        <v>72</v>
      </c>
      <c r="AU158" s="210" t="s">
        <v>81</v>
      </c>
      <c r="AY158" s="209" t="s">
        <v>116</v>
      </c>
      <c r="BK158" s="211">
        <f>SUM(BK159:BK178)</f>
        <v>0</v>
      </c>
    </row>
    <row r="159" s="2" customFormat="1" ht="21.75" customHeight="1">
      <c r="A159" s="38"/>
      <c r="B159" s="39"/>
      <c r="C159" s="214" t="s">
        <v>164</v>
      </c>
      <c r="D159" s="214" t="s">
        <v>118</v>
      </c>
      <c r="E159" s="215" t="s">
        <v>165</v>
      </c>
      <c r="F159" s="216" t="s">
        <v>166</v>
      </c>
      <c r="G159" s="217" t="s">
        <v>167</v>
      </c>
      <c r="H159" s="218">
        <v>5.46</v>
      </c>
      <c r="I159" s="219"/>
      <c r="J159" s="220">
        <f>ROUND(I159*H159,2)</f>
        <v>0</v>
      </c>
      <c r="K159" s="216" t="s">
        <v>122</v>
      </c>
      <c r="L159" s="44"/>
      <c r="M159" s="221" t="s">
        <v>1</v>
      </c>
      <c r="N159" s="222" t="s">
        <v>38</v>
      </c>
      <c r="O159" s="91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5" t="s">
        <v>123</v>
      </c>
      <c r="AT159" s="225" t="s">
        <v>118</v>
      </c>
      <c r="AU159" s="225" t="s">
        <v>83</v>
      </c>
      <c r="AY159" s="17" t="s">
        <v>116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7" t="s">
        <v>81</v>
      </c>
      <c r="BK159" s="226">
        <f>ROUND(I159*H159,2)</f>
        <v>0</v>
      </c>
      <c r="BL159" s="17" t="s">
        <v>123</v>
      </c>
      <c r="BM159" s="225" t="s">
        <v>168</v>
      </c>
    </row>
    <row r="160" s="2" customFormat="1">
      <c r="A160" s="38"/>
      <c r="B160" s="39"/>
      <c r="C160" s="40"/>
      <c r="D160" s="227" t="s">
        <v>124</v>
      </c>
      <c r="E160" s="40"/>
      <c r="F160" s="228" t="s">
        <v>169</v>
      </c>
      <c r="G160" s="40"/>
      <c r="H160" s="40"/>
      <c r="I160" s="229"/>
      <c r="J160" s="40"/>
      <c r="K160" s="40"/>
      <c r="L160" s="44"/>
      <c r="M160" s="230"/>
      <c r="N160" s="231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124</v>
      </c>
      <c r="AU160" s="17" t="s">
        <v>83</v>
      </c>
    </row>
    <row r="161" s="2" customFormat="1">
      <c r="A161" s="38"/>
      <c r="B161" s="39"/>
      <c r="C161" s="40"/>
      <c r="D161" s="232" t="s">
        <v>126</v>
      </c>
      <c r="E161" s="40"/>
      <c r="F161" s="233" t="s">
        <v>170</v>
      </c>
      <c r="G161" s="40"/>
      <c r="H161" s="40"/>
      <c r="I161" s="229"/>
      <c r="J161" s="40"/>
      <c r="K161" s="40"/>
      <c r="L161" s="44"/>
      <c r="M161" s="230"/>
      <c r="N161" s="23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126</v>
      </c>
      <c r="AU161" s="17" t="s">
        <v>83</v>
      </c>
    </row>
    <row r="162" s="13" customFormat="1">
      <c r="A162" s="13"/>
      <c r="B162" s="234"/>
      <c r="C162" s="235"/>
      <c r="D162" s="227" t="s">
        <v>128</v>
      </c>
      <c r="E162" s="236" t="s">
        <v>1</v>
      </c>
      <c r="F162" s="237" t="s">
        <v>171</v>
      </c>
      <c r="G162" s="235"/>
      <c r="H162" s="238">
        <v>5.46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128</v>
      </c>
      <c r="AU162" s="244" t="s">
        <v>83</v>
      </c>
      <c r="AV162" s="13" t="s">
        <v>83</v>
      </c>
      <c r="AW162" s="13" t="s">
        <v>30</v>
      </c>
      <c r="AX162" s="13" t="s">
        <v>73</v>
      </c>
      <c r="AY162" s="244" t="s">
        <v>116</v>
      </c>
    </row>
    <row r="163" s="14" customFormat="1">
      <c r="A163" s="14"/>
      <c r="B163" s="245"/>
      <c r="C163" s="246"/>
      <c r="D163" s="227" t="s">
        <v>128</v>
      </c>
      <c r="E163" s="247" t="s">
        <v>1</v>
      </c>
      <c r="F163" s="248" t="s">
        <v>130</v>
      </c>
      <c r="G163" s="246"/>
      <c r="H163" s="249">
        <v>5.46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128</v>
      </c>
      <c r="AU163" s="255" t="s">
        <v>83</v>
      </c>
      <c r="AV163" s="14" t="s">
        <v>123</v>
      </c>
      <c r="AW163" s="14" t="s">
        <v>30</v>
      </c>
      <c r="AX163" s="14" t="s">
        <v>81</v>
      </c>
      <c r="AY163" s="255" t="s">
        <v>116</v>
      </c>
    </row>
    <row r="164" s="2" customFormat="1" ht="24.15" customHeight="1">
      <c r="A164" s="38"/>
      <c r="B164" s="39"/>
      <c r="C164" s="214" t="s">
        <v>147</v>
      </c>
      <c r="D164" s="214" t="s">
        <v>118</v>
      </c>
      <c r="E164" s="215" t="s">
        <v>172</v>
      </c>
      <c r="F164" s="216" t="s">
        <v>173</v>
      </c>
      <c r="G164" s="217" t="s">
        <v>167</v>
      </c>
      <c r="H164" s="218">
        <v>76.439999999999998</v>
      </c>
      <c r="I164" s="219"/>
      <c r="J164" s="220">
        <f>ROUND(I164*H164,2)</f>
        <v>0</v>
      </c>
      <c r="K164" s="216" t="s">
        <v>122</v>
      </c>
      <c r="L164" s="44"/>
      <c r="M164" s="221" t="s">
        <v>1</v>
      </c>
      <c r="N164" s="222" t="s">
        <v>38</v>
      </c>
      <c r="O164" s="91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5" t="s">
        <v>123</v>
      </c>
      <c r="AT164" s="225" t="s">
        <v>118</v>
      </c>
      <c r="AU164" s="225" t="s">
        <v>83</v>
      </c>
      <c r="AY164" s="17" t="s">
        <v>116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7" t="s">
        <v>81</v>
      </c>
      <c r="BK164" s="226">
        <f>ROUND(I164*H164,2)</f>
        <v>0</v>
      </c>
      <c r="BL164" s="17" t="s">
        <v>123</v>
      </c>
      <c r="BM164" s="225" t="s">
        <v>174</v>
      </c>
    </row>
    <row r="165" s="2" customFormat="1">
      <c r="A165" s="38"/>
      <c r="B165" s="39"/>
      <c r="C165" s="40"/>
      <c r="D165" s="227" t="s">
        <v>124</v>
      </c>
      <c r="E165" s="40"/>
      <c r="F165" s="228" t="s">
        <v>175</v>
      </c>
      <c r="G165" s="40"/>
      <c r="H165" s="40"/>
      <c r="I165" s="229"/>
      <c r="J165" s="40"/>
      <c r="K165" s="40"/>
      <c r="L165" s="44"/>
      <c r="M165" s="230"/>
      <c r="N165" s="23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124</v>
      </c>
      <c r="AU165" s="17" t="s">
        <v>83</v>
      </c>
    </row>
    <row r="166" s="2" customFormat="1">
      <c r="A166" s="38"/>
      <c r="B166" s="39"/>
      <c r="C166" s="40"/>
      <c r="D166" s="232" t="s">
        <v>126</v>
      </c>
      <c r="E166" s="40"/>
      <c r="F166" s="233" t="s">
        <v>176</v>
      </c>
      <c r="G166" s="40"/>
      <c r="H166" s="40"/>
      <c r="I166" s="229"/>
      <c r="J166" s="40"/>
      <c r="K166" s="40"/>
      <c r="L166" s="44"/>
      <c r="M166" s="230"/>
      <c r="N166" s="23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126</v>
      </c>
      <c r="AU166" s="17" t="s">
        <v>83</v>
      </c>
    </row>
    <row r="167" s="13" customFormat="1">
      <c r="A167" s="13"/>
      <c r="B167" s="234"/>
      <c r="C167" s="235"/>
      <c r="D167" s="227" t="s">
        <v>128</v>
      </c>
      <c r="E167" s="236" t="s">
        <v>1</v>
      </c>
      <c r="F167" s="237" t="s">
        <v>177</v>
      </c>
      <c r="G167" s="235"/>
      <c r="H167" s="238">
        <v>76.439999999999998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128</v>
      </c>
      <c r="AU167" s="244" t="s">
        <v>83</v>
      </c>
      <c r="AV167" s="13" t="s">
        <v>83</v>
      </c>
      <c r="AW167" s="13" t="s">
        <v>30</v>
      </c>
      <c r="AX167" s="13" t="s">
        <v>73</v>
      </c>
      <c r="AY167" s="244" t="s">
        <v>116</v>
      </c>
    </row>
    <row r="168" s="14" customFormat="1">
      <c r="A168" s="14"/>
      <c r="B168" s="245"/>
      <c r="C168" s="246"/>
      <c r="D168" s="227" t="s">
        <v>128</v>
      </c>
      <c r="E168" s="247" t="s">
        <v>1</v>
      </c>
      <c r="F168" s="248" t="s">
        <v>130</v>
      </c>
      <c r="G168" s="246"/>
      <c r="H168" s="249">
        <v>76.439999999999998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128</v>
      </c>
      <c r="AU168" s="255" t="s">
        <v>83</v>
      </c>
      <c r="AV168" s="14" t="s">
        <v>123</v>
      </c>
      <c r="AW168" s="14" t="s">
        <v>30</v>
      </c>
      <c r="AX168" s="14" t="s">
        <v>81</v>
      </c>
      <c r="AY168" s="255" t="s">
        <v>116</v>
      </c>
    </row>
    <row r="169" s="2" customFormat="1" ht="37.8" customHeight="1">
      <c r="A169" s="38"/>
      <c r="B169" s="39"/>
      <c r="C169" s="214" t="s">
        <v>178</v>
      </c>
      <c r="D169" s="214" t="s">
        <v>118</v>
      </c>
      <c r="E169" s="215" t="s">
        <v>179</v>
      </c>
      <c r="F169" s="216" t="s">
        <v>180</v>
      </c>
      <c r="G169" s="217" t="s">
        <v>167</v>
      </c>
      <c r="H169" s="218">
        <v>0.59999999999999998</v>
      </c>
      <c r="I169" s="219"/>
      <c r="J169" s="220">
        <f>ROUND(I169*H169,2)</f>
        <v>0</v>
      </c>
      <c r="K169" s="216" t="s">
        <v>122</v>
      </c>
      <c r="L169" s="44"/>
      <c r="M169" s="221" t="s">
        <v>1</v>
      </c>
      <c r="N169" s="222" t="s">
        <v>38</v>
      </c>
      <c r="O169" s="91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5" t="s">
        <v>123</v>
      </c>
      <c r="AT169" s="225" t="s">
        <v>118</v>
      </c>
      <c r="AU169" s="225" t="s">
        <v>83</v>
      </c>
      <c r="AY169" s="17" t="s">
        <v>116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7" t="s">
        <v>81</v>
      </c>
      <c r="BK169" s="226">
        <f>ROUND(I169*H169,2)</f>
        <v>0</v>
      </c>
      <c r="BL169" s="17" t="s">
        <v>123</v>
      </c>
      <c r="BM169" s="225" t="s">
        <v>181</v>
      </c>
    </row>
    <row r="170" s="2" customFormat="1">
      <c r="A170" s="38"/>
      <c r="B170" s="39"/>
      <c r="C170" s="40"/>
      <c r="D170" s="227" t="s">
        <v>124</v>
      </c>
      <c r="E170" s="40"/>
      <c r="F170" s="228" t="s">
        <v>182</v>
      </c>
      <c r="G170" s="40"/>
      <c r="H170" s="40"/>
      <c r="I170" s="229"/>
      <c r="J170" s="40"/>
      <c r="K170" s="40"/>
      <c r="L170" s="44"/>
      <c r="M170" s="230"/>
      <c r="N170" s="23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124</v>
      </c>
      <c r="AU170" s="17" t="s">
        <v>83</v>
      </c>
    </row>
    <row r="171" s="2" customFormat="1">
      <c r="A171" s="38"/>
      <c r="B171" s="39"/>
      <c r="C171" s="40"/>
      <c r="D171" s="232" t="s">
        <v>126</v>
      </c>
      <c r="E171" s="40"/>
      <c r="F171" s="233" t="s">
        <v>183</v>
      </c>
      <c r="G171" s="40"/>
      <c r="H171" s="40"/>
      <c r="I171" s="229"/>
      <c r="J171" s="40"/>
      <c r="K171" s="40"/>
      <c r="L171" s="44"/>
      <c r="M171" s="230"/>
      <c r="N171" s="23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126</v>
      </c>
      <c r="AU171" s="17" t="s">
        <v>83</v>
      </c>
    </row>
    <row r="172" s="13" customFormat="1">
      <c r="A172" s="13"/>
      <c r="B172" s="234"/>
      <c r="C172" s="235"/>
      <c r="D172" s="227" t="s">
        <v>128</v>
      </c>
      <c r="E172" s="236" t="s">
        <v>1</v>
      </c>
      <c r="F172" s="237" t="s">
        <v>184</v>
      </c>
      <c r="G172" s="235"/>
      <c r="H172" s="238">
        <v>0.59999999999999998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128</v>
      </c>
      <c r="AU172" s="244" t="s">
        <v>83</v>
      </c>
      <c r="AV172" s="13" t="s">
        <v>83</v>
      </c>
      <c r="AW172" s="13" t="s">
        <v>30</v>
      </c>
      <c r="AX172" s="13" t="s">
        <v>73</v>
      </c>
      <c r="AY172" s="244" t="s">
        <v>116</v>
      </c>
    </row>
    <row r="173" s="14" customFormat="1">
      <c r="A173" s="14"/>
      <c r="B173" s="245"/>
      <c r="C173" s="246"/>
      <c r="D173" s="227" t="s">
        <v>128</v>
      </c>
      <c r="E173" s="247" t="s">
        <v>1</v>
      </c>
      <c r="F173" s="248" t="s">
        <v>130</v>
      </c>
      <c r="G173" s="246"/>
      <c r="H173" s="249">
        <v>0.59999999999999998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128</v>
      </c>
      <c r="AU173" s="255" t="s">
        <v>83</v>
      </c>
      <c r="AV173" s="14" t="s">
        <v>123</v>
      </c>
      <c r="AW173" s="14" t="s">
        <v>30</v>
      </c>
      <c r="AX173" s="14" t="s">
        <v>81</v>
      </c>
      <c r="AY173" s="255" t="s">
        <v>116</v>
      </c>
    </row>
    <row r="174" s="2" customFormat="1" ht="24.15" customHeight="1">
      <c r="A174" s="38"/>
      <c r="B174" s="39"/>
      <c r="C174" s="214" t="s">
        <v>153</v>
      </c>
      <c r="D174" s="214" t="s">
        <v>118</v>
      </c>
      <c r="E174" s="215" t="s">
        <v>185</v>
      </c>
      <c r="F174" s="216" t="s">
        <v>186</v>
      </c>
      <c r="G174" s="217" t="s">
        <v>167</v>
      </c>
      <c r="H174" s="218">
        <v>4.8600000000000003</v>
      </c>
      <c r="I174" s="219"/>
      <c r="J174" s="220">
        <f>ROUND(I174*H174,2)</f>
        <v>0</v>
      </c>
      <c r="K174" s="216" t="s">
        <v>122</v>
      </c>
      <c r="L174" s="44"/>
      <c r="M174" s="221" t="s">
        <v>1</v>
      </c>
      <c r="N174" s="222" t="s">
        <v>38</v>
      </c>
      <c r="O174" s="91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5" t="s">
        <v>123</v>
      </c>
      <c r="AT174" s="225" t="s">
        <v>118</v>
      </c>
      <c r="AU174" s="225" t="s">
        <v>83</v>
      </c>
      <c r="AY174" s="17" t="s">
        <v>116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7" t="s">
        <v>81</v>
      </c>
      <c r="BK174" s="226">
        <f>ROUND(I174*H174,2)</f>
        <v>0</v>
      </c>
      <c r="BL174" s="17" t="s">
        <v>123</v>
      </c>
      <c r="BM174" s="225" t="s">
        <v>187</v>
      </c>
    </row>
    <row r="175" s="2" customFormat="1">
      <c r="A175" s="38"/>
      <c r="B175" s="39"/>
      <c r="C175" s="40"/>
      <c r="D175" s="227" t="s">
        <v>124</v>
      </c>
      <c r="E175" s="40"/>
      <c r="F175" s="228" t="s">
        <v>188</v>
      </c>
      <c r="G175" s="40"/>
      <c r="H175" s="40"/>
      <c r="I175" s="229"/>
      <c r="J175" s="40"/>
      <c r="K175" s="40"/>
      <c r="L175" s="44"/>
      <c r="M175" s="230"/>
      <c r="N175" s="231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124</v>
      </c>
      <c r="AU175" s="17" t="s">
        <v>83</v>
      </c>
    </row>
    <row r="176" s="2" customFormat="1">
      <c r="A176" s="38"/>
      <c r="B176" s="39"/>
      <c r="C176" s="40"/>
      <c r="D176" s="232" t="s">
        <v>126</v>
      </c>
      <c r="E176" s="40"/>
      <c r="F176" s="233" t="s">
        <v>189</v>
      </c>
      <c r="G176" s="40"/>
      <c r="H176" s="40"/>
      <c r="I176" s="229"/>
      <c r="J176" s="40"/>
      <c r="K176" s="40"/>
      <c r="L176" s="44"/>
      <c r="M176" s="230"/>
      <c r="N176" s="231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126</v>
      </c>
      <c r="AU176" s="17" t="s">
        <v>83</v>
      </c>
    </row>
    <row r="177" s="13" customFormat="1">
      <c r="A177" s="13"/>
      <c r="B177" s="234"/>
      <c r="C177" s="235"/>
      <c r="D177" s="227" t="s">
        <v>128</v>
      </c>
      <c r="E177" s="236" t="s">
        <v>1</v>
      </c>
      <c r="F177" s="237" t="s">
        <v>190</v>
      </c>
      <c r="G177" s="235"/>
      <c r="H177" s="238">
        <v>4.8600000000000003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128</v>
      </c>
      <c r="AU177" s="244" t="s">
        <v>83</v>
      </c>
      <c r="AV177" s="13" t="s">
        <v>83</v>
      </c>
      <c r="AW177" s="13" t="s">
        <v>30</v>
      </c>
      <c r="AX177" s="13" t="s">
        <v>73</v>
      </c>
      <c r="AY177" s="244" t="s">
        <v>116</v>
      </c>
    </row>
    <row r="178" s="14" customFormat="1">
      <c r="A178" s="14"/>
      <c r="B178" s="245"/>
      <c r="C178" s="246"/>
      <c r="D178" s="227" t="s">
        <v>128</v>
      </c>
      <c r="E178" s="247" t="s">
        <v>1</v>
      </c>
      <c r="F178" s="248" t="s">
        <v>130</v>
      </c>
      <c r="G178" s="246"/>
      <c r="H178" s="249">
        <v>4.8600000000000003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128</v>
      </c>
      <c r="AU178" s="255" t="s">
        <v>83</v>
      </c>
      <c r="AV178" s="14" t="s">
        <v>123</v>
      </c>
      <c r="AW178" s="14" t="s">
        <v>30</v>
      </c>
      <c r="AX178" s="14" t="s">
        <v>81</v>
      </c>
      <c r="AY178" s="255" t="s">
        <v>116</v>
      </c>
    </row>
    <row r="179" s="12" customFormat="1" ht="22.8" customHeight="1">
      <c r="A179" s="12"/>
      <c r="B179" s="198"/>
      <c r="C179" s="199"/>
      <c r="D179" s="200" t="s">
        <v>72</v>
      </c>
      <c r="E179" s="212" t="s">
        <v>191</v>
      </c>
      <c r="F179" s="212" t="s">
        <v>192</v>
      </c>
      <c r="G179" s="199"/>
      <c r="H179" s="199"/>
      <c r="I179" s="202"/>
      <c r="J179" s="213">
        <f>BK179</f>
        <v>0</v>
      </c>
      <c r="K179" s="199"/>
      <c r="L179" s="204"/>
      <c r="M179" s="205"/>
      <c r="N179" s="206"/>
      <c r="O179" s="206"/>
      <c r="P179" s="207">
        <f>SUM(P180:P182)</f>
        <v>0</v>
      </c>
      <c r="Q179" s="206"/>
      <c r="R179" s="207">
        <f>SUM(R180:R182)</f>
        <v>0</v>
      </c>
      <c r="S179" s="206"/>
      <c r="T179" s="208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9" t="s">
        <v>81</v>
      </c>
      <c r="AT179" s="210" t="s">
        <v>72</v>
      </c>
      <c r="AU179" s="210" t="s">
        <v>81</v>
      </c>
      <c r="AY179" s="209" t="s">
        <v>116</v>
      </c>
      <c r="BK179" s="211">
        <f>SUM(BK180:BK182)</f>
        <v>0</v>
      </c>
    </row>
    <row r="180" s="2" customFormat="1" ht="33" customHeight="1">
      <c r="A180" s="38"/>
      <c r="B180" s="39"/>
      <c r="C180" s="214" t="s">
        <v>193</v>
      </c>
      <c r="D180" s="214" t="s">
        <v>118</v>
      </c>
      <c r="E180" s="215" t="s">
        <v>194</v>
      </c>
      <c r="F180" s="216" t="s">
        <v>195</v>
      </c>
      <c r="G180" s="217" t="s">
        <v>167</v>
      </c>
      <c r="H180" s="218">
        <v>5.46</v>
      </c>
      <c r="I180" s="219"/>
      <c r="J180" s="220">
        <f>ROUND(I180*H180,2)</f>
        <v>0</v>
      </c>
      <c r="K180" s="216" t="s">
        <v>122</v>
      </c>
      <c r="L180" s="44"/>
      <c r="M180" s="221" t="s">
        <v>1</v>
      </c>
      <c r="N180" s="222" t="s">
        <v>38</v>
      </c>
      <c r="O180" s="91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5" t="s">
        <v>123</v>
      </c>
      <c r="AT180" s="225" t="s">
        <v>118</v>
      </c>
      <c r="AU180" s="225" t="s">
        <v>83</v>
      </c>
      <c r="AY180" s="17" t="s">
        <v>116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7" t="s">
        <v>81</v>
      </c>
      <c r="BK180" s="226">
        <f>ROUND(I180*H180,2)</f>
        <v>0</v>
      </c>
      <c r="BL180" s="17" t="s">
        <v>123</v>
      </c>
      <c r="BM180" s="225" t="s">
        <v>196</v>
      </c>
    </row>
    <row r="181" s="2" customFormat="1">
      <c r="A181" s="38"/>
      <c r="B181" s="39"/>
      <c r="C181" s="40"/>
      <c r="D181" s="227" t="s">
        <v>124</v>
      </c>
      <c r="E181" s="40"/>
      <c r="F181" s="228" t="s">
        <v>197</v>
      </c>
      <c r="G181" s="40"/>
      <c r="H181" s="40"/>
      <c r="I181" s="229"/>
      <c r="J181" s="40"/>
      <c r="K181" s="40"/>
      <c r="L181" s="44"/>
      <c r="M181" s="230"/>
      <c r="N181" s="231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124</v>
      </c>
      <c r="AU181" s="17" t="s">
        <v>83</v>
      </c>
    </row>
    <row r="182" s="2" customFormat="1">
      <c r="A182" s="38"/>
      <c r="B182" s="39"/>
      <c r="C182" s="40"/>
      <c r="D182" s="232" t="s">
        <v>126</v>
      </c>
      <c r="E182" s="40"/>
      <c r="F182" s="233" t="s">
        <v>198</v>
      </c>
      <c r="G182" s="40"/>
      <c r="H182" s="40"/>
      <c r="I182" s="229"/>
      <c r="J182" s="40"/>
      <c r="K182" s="40"/>
      <c r="L182" s="44"/>
      <c r="M182" s="230"/>
      <c r="N182" s="231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126</v>
      </c>
      <c r="AU182" s="17" t="s">
        <v>83</v>
      </c>
    </row>
    <row r="183" s="12" customFormat="1" ht="25.92" customHeight="1">
      <c r="A183" s="12"/>
      <c r="B183" s="198"/>
      <c r="C183" s="199"/>
      <c r="D183" s="200" t="s">
        <v>72</v>
      </c>
      <c r="E183" s="201" t="s">
        <v>157</v>
      </c>
      <c r="F183" s="201" t="s">
        <v>199</v>
      </c>
      <c r="G183" s="199"/>
      <c r="H183" s="199"/>
      <c r="I183" s="202"/>
      <c r="J183" s="203">
        <f>BK183</f>
        <v>0</v>
      </c>
      <c r="K183" s="199"/>
      <c r="L183" s="204"/>
      <c r="M183" s="205"/>
      <c r="N183" s="206"/>
      <c r="O183" s="206"/>
      <c r="P183" s="207">
        <f>P184+P326+P329</f>
        <v>0</v>
      </c>
      <c r="Q183" s="206"/>
      <c r="R183" s="207">
        <f>R184+R326+R329</f>
        <v>9.1741995999999979</v>
      </c>
      <c r="S183" s="206"/>
      <c r="T183" s="208">
        <f>T184+T326+T329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9" t="s">
        <v>138</v>
      </c>
      <c r="AT183" s="210" t="s">
        <v>72</v>
      </c>
      <c r="AU183" s="210" t="s">
        <v>73</v>
      </c>
      <c r="AY183" s="209" t="s">
        <v>116</v>
      </c>
      <c r="BK183" s="211">
        <f>BK184+BK326+BK329</f>
        <v>0</v>
      </c>
    </row>
    <row r="184" s="12" customFormat="1" ht="22.8" customHeight="1">
      <c r="A184" s="12"/>
      <c r="B184" s="198"/>
      <c r="C184" s="199"/>
      <c r="D184" s="200" t="s">
        <v>72</v>
      </c>
      <c r="E184" s="212" t="s">
        <v>200</v>
      </c>
      <c r="F184" s="212" t="s">
        <v>201</v>
      </c>
      <c r="G184" s="199"/>
      <c r="H184" s="199"/>
      <c r="I184" s="202"/>
      <c r="J184" s="213">
        <f>BK184</f>
        <v>0</v>
      </c>
      <c r="K184" s="199"/>
      <c r="L184" s="204"/>
      <c r="M184" s="205"/>
      <c r="N184" s="206"/>
      <c r="O184" s="206"/>
      <c r="P184" s="207">
        <f>SUM(P185:P325)</f>
        <v>0</v>
      </c>
      <c r="Q184" s="206"/>
      <c r="R184" s="207">
        <f>SUM(R185:R325)</f>
        <v>9.1606499999999986</v>
      </c>
      <c r="S184" s="206"/>
      <c r="T184" s="208">
        <f>SUM(T185:T325)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9" t="s">
        <v>138</v>
      </c>
      <c r="AT184" s="210" t="s">
        <v>72</v>
      </c>
      <c r="AU184" s="210" t="s">
        <v>81</v>
      </c>
      <c r="AY184" s="209" t="s">
        <v>116</v>
      </c>
      <c r="BK184" s="211">
        <f>SUM(BK185:BK325)</f>
        <v>0</v>
      </c>
    </row>
    <row r="185" s="2" customFormat="1" ht="24.15" customHeight="1">
      <c r="A185" s="38"/>
      <c r="B185" s="39"/>
      <c r="C185" s="214" t="s">
        <v>160</v>
      </c>
      <c r="D185" s="214" t="s">
        <v>118</v>
      </c>
      <c r="E185" s="215" t="s">
        <v>202</v>
      </c>
      <c r="F185" s="216" t="s">
        <v>203</v>
      </c>
      <c r="G185" s="217" t="s">
        <v>204</v>
      </c>
      <c r="H185" s="218">
        <v>8</v>
      </c>
      <c r="I185" s="219"/>
      <c r="J185" s="220">
        <f>ROUND(I185*H185,2)</f>
        <v>0</v>
      </c>
      <c r="K185" s="216" t="s">
        <v>122</v>
      </c>
      <c r="L185" s="44"/>
      <c r="M185" s="221" t="s">
        <v>1</v>
      </c>
      <c r="N185" s="222" t="s">
        <v>38</v>
      </c>
      <c r="O185" s="91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5" t="s">
        <v>205</v>
      </c>
      <c r="AT185" s="225" t="s">
        <v>118</v>
      </c>
      <c r="AU185" s="225" t="s">
        <v>83</v>
      </c>
      <c r="AY185" s="17" t="s">
        <v>116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7" t="s">
        <v>81</v>
      </c>
      <c r="BK185" s="226">
        <f>ROUND(I185*H185,2)</f>
        <v>0</v>
      </c>
      <c r="BL185" s="17" t="s">
        <v>205</v>
      </c>
      <c r="BM185" s="225" t="s">
        <v>206</v>
      </c>
    </row>
    <row r="186" s="2" customFormat="1">
      <c r="A186" s="38"/>
      <c r="B186" s="39"/>
      <c r="C186" s="40"/>
      <c r="D186" s="227" t="s">
        <v>124</v>
      </c>
      <c r="E186" s="40"/>
      <c r="F186" s="228" t="s">
        <v>207</v>
      </c>
      <c r="G186" s="40"/>
      <c r="H186" s="40"/>
      <c r="I186" s="229"/>
      <c r="J186" s="40"/>
      <c r="K186" s="40"/>
      <c r="L186" s="44"/>
      <c r="M186" s="230"/>
      <c r="N186" s="231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124</v>
      </c>
      <c r="AU186" s="17" t="s">
        <v>83</v>
      </c>
    </row>
    <row r="187" s="2" customFormat="1">
      <c r="A187" s="38"/>
      <c r="B187" s="39"/>
      <c r="C187" s="40"/>
      <c r="D187" s="232" t="s">
        <v>126</v>
      </c>
      <c r="E187" s="40"/>
      <c r="F187" s="233" t="s">
        <v>208</v>
      </c>
      <c r="G187" s="40"/>
      <c r="H187" s="40"/>
      <c r="I187" s="229"/>
      <c r="J187" s="40"/>
      <c r="K187" s="40"/>
      <c r="L187" s="44"/>
      <c r="M187" s="230"/>
      <c r="N187" s="23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126</v>
      </c>
      <c r="AU187" s="17" t="s">
        <v>83</v>
      </c>
    </row>
    <row r="188" s="13" customFormat="1">
      <c r="A188" s="13"/>
      <c r="B188" s="234"/>
      <c r="C188" s="235"/>
      <c r="D188" s="227" t="s">
        <v>128</v>
      </c>
      <c r="E188" s="236" t="s">
        <v>1</v>
      </c>
      <c r="F188" s="237" t="s">
        <v>147</v>
      </c>
      <c r="G188" s="235"/>
      <c r="H188" s="238">
        <v>8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128</v>
      </c>
      <c r="AU188" s="244" t="s">
        <v>83</v>
      </c>
      <c r="AV188" s="13" t="s">
        <v>83</v>
      </c>
      <c r="AW188" s="13" t="s">
        <v>30</v>
      </c>
      <c r="AX188" s="13" t="s">
        <v>73</v>
      </c>
      <c r="AY188" s="244" t="s">
        <v>116</v>
      </c>
    </row>
    <row r="189" s="14" customFormat="1">
      <c r="A189" s="14"/>
      <c r="B189" s="245"/>
      <c r="C189" s="246"/>
      <c r="D189" s="227" t="s">
        <v>128</v>
      </c>
      <c r="E189" s="247" t="s">
        <v>1</v>
      </c>
      <c r="F189" s="248" t="s">
        <v>130</v>
      </c>
      <c r="G189" s="246"/>
      <c r="H189" s="249">
        <v>8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128</v>
      </c>
      <c r="AU189" s="255" t="s">
        <v>83</v>
      </c>
      <c r="AV189" s="14" t="s">
        <v>123</v>
      </c>
      <c r="AW189" s="14" t="s">
        <v>30</v>
      </c>
      <c r="AX189" s="14" t="s">
        <v>81</v>
      </c>
      <c r="AY189" s="255" t="s">
        <v>116</v>
      </c>
    </row>
    <row r="190" s="2" customFormat="1" ht="24.15" customHeight="1">
      <c r="A190" s="38"/>
      <c r="B190" s="39"/>
      <c r="C190" s="214" t="s">
        <v>209</v>
      </c>
      <c r="D190" s="214" t="s">
        <v>118</v>
      </c>
      <c r="E190" s="215" t="s">
        <v>210</v>
      </c>
      <c r="F190" s="216" t="s">
        <v>211</v>
      </c>
      <c r="G190" s="217" t="s">
        <v>212</v>
      </c>
      <c r="H190" s="218">
        <v>68</v>
      </c>
      <c r="I190" s="219"/>
      <c r="J190" s="220">
        <f>ROUND(I190*H190,2)</f>
        <v>0</v>
      </c>
      <c r="K190" s="216" t="s">
        <v>122</v>
      </c>
      <c r="L190" s="44"/>
      <c r="M190" s="221" t="s">
        <v>1</v>
      </c>
      <c r="N190" s="222" t="s">
        <v>38</v>
      </c>
      <c r="O190" s="91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5" t="s">
        <v>205</v>
      </c>
      <c r="AT190" s="225" t="s">
        <v>118</v>
      </c>
      <c r="AU190" s="225" t="s">
        <v>83</v>
      </c>
      <c r="AY190" s="17" t="s">
        <v>116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7" t="s">
        <v>81</v>
      </c>
      <c r="BK190" s="226">
        <f>ROUND(I190*H190,2)</f>
        <v>0</v>
      </c>
      <c r="BL190" s="17" t="s">
        <v>205</v>
      </c>
      <c r="BM190" s="225" t="s">
        <v>213</v>
      </c>
    </row>
    <row r="191" s="2" customFormat="1">
      <c r="A191" s="38"/>
      <c r="B191" s="39"/>
      <c r="C191" s="40"/>
      <c r="D191" s="227" t="s">
        <v>124</v>
      </c>
      <c r="E191" s="40"/>
      <c r="F191" s="228" t="s">
        <v>214</v>
      </c>
      <c r="G191" s="40"/>
      <c r="H191" s="40"/>
      <c r="I191" s="229"/>
      <c r="J191" s="40"/>
      <c r="K191" s="40"/>
      <c r="L191" s="44"/>
      <c r="M191" s="230"/>
      <c r="N191" s="23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124</v>
      </c>
      <c r="AU191" s="17" t="s">
        <v>83</v>
      </c>
    </row>
    <row r="192" s="2" customFormat="1">
      <c r="A192" s="38"/>
      <c r="B192" s="39"/>
      <c r="C192" s="40"/>
      <c r="D192" s="232" t="s">
        <v>126</v>
      </c>
      <c r="E192" s="40"/>
      <c r="F192" s="233" t="s">
        <v>215</v>
      </c>
      <c r="G192" s="40"/>
      <c r="H192" s="40"/>
      <c r="I192" s="229"/>
      <c r="J192" s="40"/>
      <c r="K192" s="40"/>
      <c r="L192" s="44"/>
      <c r="M192" s="230"/>
      <c r="N192" s="231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126</v>
      </c>
      <c r="AU192" s="17" t="s">
        <v>83</v>
      </c>
    </row>
    <row r="193" s="13" customFormat="1">
      <c r="A193" s="13"/>
      <c r="B193" s="234"/>
      <c r="C193" s="235"/>
      <c r="D193" s="227" t="s">
        <v>128</v>
      </c>
      <c r="E193" s="236" t="s">
        <v>1</v>
      </c>
      <c r="F193" s="237" t="s">
        <v>216</v>
      </c>
      <c r="G193" s="235"/>
      <c r="H193" s="238">
        <v>68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128</v>
      </c>
      <c r="AU193" s="244" t="s">
        <v>83</v>
      </c>
      <c r="AV193" s="13" t="s">
        <v>83</v>
      </c>
      <c r="AW193" s="13" t="s">
        <v>30</v>
      </c>
      <c r="AX193" s="13" t="s">
        <v>73</v>
      </c>
      <c r="AY193" s="244" t="s">
        <v>116</v>
      </c>
    </row>
    <row r="194" s="14" customFormat="1">
      <c r="A194" s="14"/>
      <c r="B194" s="245"/>
      <c r="C194" s="246"/>
      <c r="D194" s="227" t="s">
        <v>128</v>
      </c>
      <c r="E194" s="247" t="s">
        <v>1</v>
      </c>
      <c r="F194" s="248" t="s">
        <v>130</v>
      </c>
      <c r="G194" s="246"/>
      <c r="H194" s="249">
        <v>68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128</v>
      </c>
      <c r="AU194" s="255" t="s">
        <v>83</v>
      </c>
      <c r="AV194" s="14" t="s">
        <v>123</v>
      </c>
      <c r="AW194" s="14" t="s">
        <v>30</v>
      </c>
      <c r="AX194" s="14" t="s">
        <v>81</v>
      </c>
      <c r="AY194" s="255" t="s">
        <v>116</v>
      </c>
    </row>
    <row r="195" s="2" customFormat="1" ht="24.15" customHeight="1">
      <c r="A195" s="38"/>
      <c r="B195" s="39"/>
      <c r="C195" s="256" t="s">
        <v>168</v>
      </c>
      <c r="D195" s="256" t="s">
        <v>157</v>
      </c>
      <c r="E195" s="257" t="s">
        <v>217</v>
      </c>
      <c r="F195" s="258" t="s">
        <v>218</v>
      </c>
      <c r="G195" s="259" t="s">
        <v>212</v>
      </c>
      <c r="H195" s="260">
        <v>68</v>
      </c>
      <c r="I195" s="261"/>
      <c r="J195" s="262">
        <f>ROUND(I195*H195,2)</f>
        <v>0</v>
      </c>
      <c r="K195" s="258" t="s">
        <v>122</v>
      </c>
      <c r="L195" s="263"/>
      <c r="M195" s="264" t="s">
        <v>1</v>
      </c>
      <c r="N195" s="265" t="s">
        <v>38</v>
      </c>
      <c r="O195" s="91"/>
      <c r="P195" s="223">
        <f>O195*H195</f>
        <v>0</v>
      </c>
      <c r="Q195" s="223">
        <v>0.00089999999999999998</v>
      </c>
      <c r="R195" s="223">
        <f>Q195*H195</f>
        <v>0.061199999999999997</v>
      </c>
      <c r="S195" s="223">
        <v>0</v>
      </c>
      <c r="T195" s="22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5" t="s">
        <v>219</v>
      </c>
      <c r="AT195" s="225" t="s">
        <v>157</v>
      </c>
      <c r="AU195" s="225" t="s">
        <v>83</v>
      </c>
      <c r="AY195" s="17" t="s">
        <v>116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7" t="s">
        <v>81</v>
      </c>
      <c r="BK195" s="226">
        <f>ROUND(I195*H195,2)</f>
        <v>0</v>
      </c>
      <c r="BL195" s="17" t="s">
        <v>205</v>
      </c>
      <c r="BM195" s="225" t="s">
        <v>220</v>
      </c>
    </row>
    <row r="196" s="2" customFormat="1">
      <c r="A196" s="38"/>
      <c r="B196" s="39"/>
      <c r="C196" s="40"/>
      <c r="D196" s="227" t="s">
        <v>124</v>
      </c>
      <c r="E196" s="40"/>
      <c r="F196" s="228" t="s">
        <v>218</v>
      </c>
      <c r="G196" s="40"/>
      <c r="H196" s="40"/>
      <c r="I196" s="229"/>
      <c r="J196" s="40"/>
      <c r="K196" s="40"/>
      <c r="L196" s="44"/>
      <c r="M196" s="230"/>
      <c r="N196" s="231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124</v>
      </c>
      <c r="AU196" s="17" t="s">
        <v>83</v>
      </c>
    </row>
    <row r="197" s="13" customFormat="1">
      <c r="A197" s="13"/>
      <c r="B197" s="234"/>
      <c r="C197" s="235"/>
      <c r="D197" s="227" t="s">
        <v>128</v>
      </c>
      <c r="E197" s="236" t="s">
        <v>1</v>
      </c>
      <c r="F197" s="237" t="s">
        <v>216</v>
      </c>
      <c r="G197" s="235"/>
      <c r="H197" s="238">
        <v>68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128</v>
      </c>
      <c r="AU197" s="244" t="s">
        <v>83</v>
      </c>
      <c r="AV197" s="13" t="s">
        <v>83</v>
      </c>
      <c r="AW197" s="13" t="s">
        <v>30</v>
      </c>
      <c r="AX197" s="13" t="s">
        <v>73</v>
      </c>
      <c r="AY197" s="244" t="s">
        <v>116</v>
      </c>
    </row>
    <row r="198" s="14" customFormat="1">
      <c r="A198" s="14"/>
      <c r="B198" s="245"/>
      <c r="C198" s="246"/>
      <c r="D198" s="227" t="s">
        <v>128</v>
      </c>
      <c r="E198" s="247" t="s">
        <v>1</v>
      </c>
      <c r="F198" s="248" t="s">
        <v>130</v>
      </c>
      <c r="G198" s="246"/>
      <c r="H198" s="249">
        <v>68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128</v>
      </c>
      <c r="AU198" s="255" t="s">
        <v>83</v>
      </c>
      <c r="AV198" s="14" t="s">
        <v>123</v>
      </c>
      <c r="AW198" s="14" t="s">
        <v>30</v>
      </c>
      <c r="AX198" s="14" t="s">
        <v>81</v>
      </c>
      <c r="AY198" s="255" t="s">
        <v>116</v>
      </c>
    </row>
    <row r="199" s="2" customFormat="1" ht="21.75" customHeight="1">
      <c r="A199" s="38"/>
      <c r="B199" s="39"/>
      <c r="C199" s="214" t="s">
        <v>8</v>
      </c>
      <c r="D199" s="214" t="s">
        <v>118</v>
      </c>
      <c r="E199" s="215" t="s">
        <v>221</v>
      </c>
      <c r="F199" s="216" t="s">
        <v>222</v>
      </c>
      <c r="G199" s="217" t="s">
        <v>204</v>
      </c>
      <c r="H199" s="218">
        <v>6</v>
      </c>
      <c r="I199" s="219"/>
      <c r="J199" s="220">
        <f>ROUND(I199*H199,2)</f>
        <v>0</v>
      </c>
      <c r="K199" s="216" t="s">
        <v>122</v>
      </c>
      <c r="L199" s="44"/>
      <c r="M199" s="221" t="s">
        <v>1</v>
      </c>
      <c r="N199" s="222" t="s">
        <v>38</v>
      </c>
      <c r="O199" s="91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5" t="s">
        <v>205</v>
      </c>
      <c r="AT199" s="225" t="s">
        <v>118</v>
      </c>
      <c r="AU199" s="225" t="s">
        <v>83</v>
      </c>
      <c r="AY199" s="17" t="s">
        <v>116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7" t="s">
        <v>81</v>
      </c>
      <c r="BK199" s="226">
        <f>ROUND(I199*H199,2)</f>
        <v>0</v>
      </c>
      <c r="BL199" s="17" t="s">
        <v>205</v>
      </c>
      <c r="BM199" s="225" t="s">
        <v>223</v>
      </c>
    </row>
    <row r="200" s="2" customFormat="1">
      <c r="A200" s="38"/>
      <c r="B200" s="39"/>
      <c r="C200" s="40"/>
      <c r="D200" s="227" t="s">
        <v>124</v>
      </c>
      <c r="E200" s="40"/>
      <c r="F200" s="228" t="s">
        <v>224</v>
      </c>
      <c r="G200" s="40"/>
      <c r="H200" s="40"/>
      <c r="I200" s="229"/>
      <c r="J200" s="40"/>
      <c r="K200" s="40"/>
      <c r="L200" s="44"/>
      <c r="M200" s="230"/>
      <c r="N200" s="23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124</v>
      </c>
      <c r="AU200" s="17" t="s">
        <v>83</v>
      </c>
    </row>
    <row r="201" s="2" customFormat="1">
      <c r="A201" s="38"/>
      <c r="B201" s="39"/>
      <c r="C201" s="40"/>
      <c r="D201" s="232" t="s">
        <v>126</v>
      </c>
      <c r="E201" s="40"/>
      <c r="F201" s="233" t="s">
        <v>225</v>
      </c>
      <c r="G201" s="40"/>
      <c r="H201" s="40"/>
      <c r="I201" s="229"/>
      <c r="J201" s="40"/>
      <c r="K201" s="40"/>
      <c r="L201" s="44"/>
      <c r="M201" s="230"/>
      <c r="N201" s="231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126</v>
      </c>
      <c r="AU201" s="17" t="s">
        <v>83</v>
      </c>
    </row>
    <row r="202" s="2" customFormat="1" ht="16.5" customHeight="1">
      <c r="A202" s="38"/>
      <c r="B202" s="39"/>
      <c r="C202" s="214" t="s">
        <v>174</v>
      </c>
      <c r="D202" s="214" t="s">
        <v>118</v>
      </c>
      <c r="E202" s="215" t="s">
        <v>226</v>
      </c>
      <c r="F202" s="216" t="s">
        <v>227</v>
      </c>
      <c r="G202" s="217" t="s">
        <v>204</v>
      </c>
      <c r="H202" s="218">
        <v>8</v>
      </c>
      <c r="I202" s="219"/>
      <c r="J202" s="220">
        <f>ROUND(I202*H202,2)</f>
        <v>0</v>
      </c>
      <c r="K202" s="216" t="s">
        <v>122</v>
      </c>
      <c r="L202" s="44"/>
      <c r="M202" s="221" t="s">
        <v>1</v>
      </c>
      <c r="N202" s="222" t="s">
        <v>38</v>
      </c>
      <c r="O202" s="91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5" t="s">
        <v>205</v>
      </c>
      <c r="AT202" s="225" t="s">
        <v>118</v>
      </c>
      <c r="AU202" s="225" t="s">
        <v>83</v>
      </c>
      <c r="AY202" s="17" t="s">
        <v>116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7" t="s">
        <v>81</v>
      </c>
      <c r="BK202" s="226">
        <f>ROUND(I202*H202,2)</f>
        <v>0</v>
      </c>
      <c r="BL202" s="17" t="s">
        <v>205</v>
      </c>
      <c r="BM202" s="225" t="s">
        <v>228</v>
      </c>
    </row>
    <row r="203" s="2" customFormat="1">
      <c r="A203" s="38"/>
      <c r="B203" s="39"/>
      <c r="C203" s="40"/>
      <c r="D203" s="227" t="s">
        <v>124</v>
      </c>
      <c r="E203" s="40"/>
      <c r="F203" s="228" t="s">
        <v>229</v>
      </c>
      <c r="G203" s="40"/>
      <c r="H203" s="40"/>
      <c r="I203" s="229"/>
      <c r="J203" s="40"/>
      <c r="K203" s="40"/>
      <c r="L203" s="44"/>
      <c r="M203" s="230"/>
      <c r="N203" s="23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124</v>
      </c>
      <c r="AU203" s="17" t="s">
        <v>83</v>
      </c>
    </row>
    <row r="204" s="2" customFormat="1">
      <c r="A204" s="38"/>
      <c r="B204" s="39"/>
      <c r="C204" s="40"/>
      <c r="D204" s="232" t="s">
        <v>126</v>
      </c>
      <c r="E204" s="40"/>
      <c r="F204" s="233" t="s">
        <v>230</v>
      </c>
      <c r="G204" s="40"/>
      <c r="H204" s="40"/>
      <c r="I204" s="229"/>
      <c r="J204" s="40"/>
      <c r="K204" s="40"/>
      <c r="L204" s="44"/>
      <c r="M204" s="230"/>
      <c r="N204" s="231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126</v>
      </c>
      <c r="AU204" s="17" t="s">
        <v>83</v>
      </c>
    </row>
    <row r="205" s="13" customFormat="1">
      <c r="A205" s="13"/>
      <c r="B205" s="234"/>
      <c r="C205" s="235"/>
      <c r="D205" s="227" t="s">
        <v>128</v>
      </c>
      <c r="E205" s="236" t="s">
        <v>1</v>
      </c>
      <c r="F205" s="237" t="s">
        <v>147</v>
      </c>
      <c r="G205" s="235"/>
      <c r="H205" s="238">
        <v>8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128</v>
      </c>
      <c r="AU205" s="244" t="s">
        <v>83</v>
      </c>
      <c r="AV205" s="13" t="s">
        <v>83</v>
      </c>
      <c r="AW205" s="13" t="s">
        <v>30</v>
      </c>
      <c r="AX205" s="13" t="s">
        <v>73</v>
      </c>
      <c r="AY205" s="244" t="s">
        <v>116</v>
      </c>
    </row>
    <row r="206" s="14" customFormat="1">
      <c r="A206" s="14"/>
      <c r="B206" s="245"/>
      <c r="C206" s="246"/>
      <c r="D206" s="227" t="s">
        <v>128</v>
      </c>
      <c r="E206" s="247" t="s">
        <v>1</v>
      </c>
      <c r="F206" s="248" t="s">
        <v>130</v>
      </c>
      <c r="G206" s="246"/>
      <c r="H206" s="249">
        <v>8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128</v>
      </c>
      <c r="AU206" s="255" t="s">
        <v>83</v>
      </c>
      <c r="AV206" s="14" t="s">
        <v>123</v>
      </c>
      <c r="AW206" s="14" t="s">
        <v>30</v>
      </c>
      <c r="AX206" s="14" t="s">
        <v>81</v>
      </c>
      <c r="AY206" s="255" t="s">
        <v>116</v>
      </c>
    </row>
    <row r="207" s="2" customFormat="1" ht="16.5" customHeight="1">
      <c r="A207" s="38"/>
      <c r="B207" s="39"/>
      <c r="C207" s="256" t="s">
        <v>231</v>
      </c>
      <c r="D207" s="256" t="s">
        <v>157</v>
      </c>
      <c r="E207" s="257" t="s">
        <v>232</v>
      </c>
      <c r="F207" s="258" t="s">
        <v>233</v>
      </c>
      <c r="G207" s="259" t="s">
        <v>204</v>
      </c>
      <c r="H207" s="260">
        <v>8</v>
      </c>
      <c r="I207" s="261"/>
      <c r="J207" s="262">
        <f>ROUND(I207*H207,2)</f>
        <v>0</v>
      </c>
      <c r="K207" s="258" t="s">
        <v>122</v>
      </c>
      <c r="L207" s="263"/>
      <c r="M207" s="264" t="s">
        <v>1</v>
      </c>
      <c r="N207" s="265" t="s">
        <v>38</v>
      </c>
      <c r="O207" s="91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5" t="s">
        <v>219</v>
      </c>
      <c r="AT207" s="225" t="s">
        <v>157</v>
      </c>
      <c r="AU207" s="225" t="s">
        <v>83</v>
      </c>
      <c r="AY207" s="17" t="s">
        <v>116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7" t="s">
        <v>81</v>
      </c>
      <c r="BK207" s="226">
        <f>ROUND(I207*H207,2)</f>
        <v>0</v>
      </c>
      <c r="BL207" s="17" t="s">
        <v>205</v>
      </c>
      <c r="BM207" s="225" t="s">
        <v>234</v>
      </c>
    </row>
    <row r="208" s="2" customFormat="1">
      <c r="A208" s="38"/>
      <c r="B208" s="39"/>
      <c r="C208" s="40"/>
      <c r="D208" s="227" t="s">
        <v>124</v>
      </c>
      <c r="E208" s="40"/>
      <c r="F208" s="228" t="s">
        <v>235</v>
      </c>
      <c r="G208" s="40"/>
      <c r="H208" s="40"/>
      <c r="I208" s="229"/>
      <c r="J208" s="40"/>
      <c r="K208" s="40"/>
      <c r="L208" s="44"/>
      <c r="M208" s="230"/>
      <c r="N208" s="23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124</v>
      </c>
      <c r="AU208" s="17" t="s">
        <v>83</v>
      </c>
    </row>
    <row r="209" s="13" customFormat="1">
      <c r="A209" s="13"/>
      <c r="B209" s="234"/>
      <c r="C209" s="235"/>
      <c r="D209" s="227" t="s">
        <v>128</v>
      </c>
      <c r="E209" s="236" t="s">
        <v>1</v>
      </c>
      <c r="F209" s="237" t="s">
        <v>147</v>
      </c>
      <c r="G209" s="235"/>
      <c r="H209" s="238">
        <v>8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128</v>
      </c>
      <c r="AU209" s="244" t="s">
        <v>83</v>
      </c>
      <c r="AV209" s="13" t="s">
        <v>83</v>
      </c>
      <c r="AW209" s="13" t="s">
        <v>30</v>
      </c>
      <c r="AX209" s="13" t="s">
        <v>73</v>
      </c>
      <c r="AY209" s="244" t="s">
        <v>116</v>
      </c>
    </row>
    <row r="210" s="14" customFormat="1">
      <c r="A210" s="14"/>
      <c r="B210" s="245"/>
      <c r="C210" s="246"/>
      <c r="D210" s="227" t="s">
        <v>128</v>
      </c>
      <c r="E210" s="247" t="s">
        <v>1</v>
      </c>
      <c r="F210" s="248" t="s">
        <v>130</v>
      </c>
      <c r="G210" s="246"/>
      <c r="H210" s="249">
        <v>8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128</v>
      </c>
      <c r="AU210" s="255" t="s">
        <v>83</v>
      </c>
      <c r="AV210" s="14" t="s">
        <v>123</v>
      </c>
      <c r="AW210" s="14" t="s">
        <v>30</v>
      </c>
      <c r="AX210" s="14" t="s">
        <v>81</v>
      </c>
      <c r="AY210" s="255" t="s">
        <v>116</v>
      </c>
    </row>
    <row r="211" s="2" customFormat="1" ht="16.5" customHeight="1">
      <c r="A211" s="38"/>
      <c r="B211" s="39"/>
      <c r="C211" s="214" t="s">
        <v>181</v>
      </c>
      <c r="D211" s="214" t="s">
        <v>118</v>
      </c>
      <c r="E211" s="215" t="s">
        <v>236</v>
      </c>
      <c r="F211" s="216" t="s">
        <v>237</v>
      </c>
      <c r="G211" s="217" t="s">
        <v>204</v>
      </c>
      <c r="H211" s="218">
        <v>10</v>
      </c>
      <c r="I211" s="219"/>
      <c r="J211" s="220">
        <f>ROUND(I211*H211,2)</f>
        <v>0</v>
      </c>
      <c r="K211" s="216" t="s">
        <v>122</v>
      </c>
      <c r="L211" s="44"/>
      <c r="M211" s="221" t="s">
        <v>1</v>
      </c>
      <c r="N211" s="222" t="s">
        <v>38</v>
      </c>
      <c r="O211" s="91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5" t="s">
        <v>205</v>
      </c>
      <c r="AT211" s="225" t="s">
        <v>118</v>
      </c>
      <c r="AU211" s="225" t="s">
        <v>83</v>
      </c>
      <c r="AY211" s="17" t="s">
        <v>116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7" t="s">
        <v>81</v>
      </c>
      <c r="BK211" s="226">
        <f>ROUND(I211*H211,2)</f>
        <v>0</v>
      </c>
      <c r="BL211" s="17" t="s">
        <v>205</v>
      </c>
      <c r="BM211" s="225" t="s">
        <v>238</v>
      </c>
    </row>
    <row r="212" s="2" customFormat="1">
      <c r="A212" s="38"/>
      <c r="B212" s="39"/>
      <c r="C212" s="40"/>
      <c r="D212" s="227" t="s">
        <v>124</v>
      </c>
      <c r="E212" s="40"/>
      <c r="F212" s="228" t="s">
        <v>239</v>
      </c>
      <c r="G212" s="40"/>
      <c r="H212" s="40"/>
      <c r="I212" s="229"/>
      <c r="J212" s="40"/>
      <c r="K212" s="40"/>
      <c r="L212" s="44"/>
      <c r="M212" s="230"/>
      <c r="N212" s="231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124</v>
      </c>
      <c r="AU212" s="17" t="s">
        <v>83</v>
      </c>
    </row>
    <row r="213" s="2" customFormat="1">
      <c r="A213" s="38"/>
      <c r="B213" s="39"/>
      <c r="C213" s="40"/>
      <c r="D213" s="232" t="s">
        <v>126</v>
      </c>
      <c r="E213" s="40"/>
      <c r="F213" s="233" t="s">
        <v>240</v>
      </c>
      <c r="G213" s="40"/>
      <c r="H213" s="40"/>
      <c r="I213" s="229"/>
      <c r="J213" s="40"/>
      <c r="K213" s="40"/>
      <c r="L213" s="44"/>
      <c r="M213" s="230"/>
      <c r="N213" s="231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126</v>
      </c>
      <c r="AU213" s="17" t="s">
        <v>83</v>
      </c>
    </row>
    <row r="214" s="13" customFormat="1">
      <c r="A214" s="13"/>
      <c r="B214" s="234"/>
      <c r="C214" s="235"/>
      <c r="D214" s="227" t="s">
        <v>128</v>
      </c>
      <c r="E214" s="236" t="s">
        <v>1</v>
      </c>
      <c r="F214" s="237" t="s">
        <v>153</v>
      </c>
      <c r="G214" s="235"/>
      <c r="H214" s="238">
        <v>10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128</v>
      </c>
      <c r="AU214" s="244" t="s">
        <v>83</v>
      </c>
      <c r="AV214" s="13" t="s">
        <v>83</v>
      </c>
      <c r="AW214" s="13" t="s">
        <v>30</v>
      </c>
      <c r="AX214" s="13" t="s">
        <v>73</v>
      </c>
      <c r="AY214" s="244" t="s">
        <v>116</v>
      </c>
    </row>
    <row r="215" s="14" customFormat="1">
      <c r="A215" s="14"/>
      <c r="B215" s="245"/>
      <c r="C215" s="246"/>
      <c r="D215" s="227" t="s">
        <v>128</v>
      </c>
      <c r="E215" s="247" t="s">
        <v>1</v>
      </c>
      <c r="F215" s="248" t="s">
        <v>130</v>
      </c>
      <c r="G215" s="246"/>
      <c r="H215" s="249">
        <v>10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128</v>
      </c>
      <c r="AU215" s="255" t="s">
        <v>83</v>
      </c>
      <c r="AV215" s="14" t="s">
        <v>123</v>
      </c>
      <c r="AW215" s="14" t="s">
        <v>30</v>
      </c>
      <c r="AX215" s="14" t="s">
        <v>81</v>
      </c>
      <c r="AY215" s="255" t="s">
        <v>116</v>
      </c>
    </row>
    <row r="216" s="2" customFormat="1" ht="24.15" customHeight="1">
      <c r="A216" s="38"/>
      <c r="B216" s="39"/>
      <c r="C216" s="256" t="s">
        <v>241</v>
      </c>
      <c r="D216" s="256" t="s">
        <v>157</v>
      </c>
      <c r="E216" s="257" t="s">
        <v>242</v>
      </c>
      <c r="F216" s="258" t="s">
        <v>243</v>
      </c>
      <c r="G216" s="259" t="s">
        <v>204</v>
      </c>
      <c r="H216" s="260">
        <v>4</v>
      </c>
      <c r="I216" s="261"/>
      <c r="J216" s="262">
        <f>ROUND(I216*H216,2)</f>
        <v>0</v>
      </c>
      <c r="K216" s="258" t="s">
        <v>122</v>
      </c>
      <c r="L216" s="263"/>
      <c r="M216" s="264" t="s">
        <v>1</v>
      </c>
      <c r="N216" s="265" t="s">
        <v>38</v>
      </c>
      <c r="O216" s="91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5" t="s">
        <v>219</v>
      </c>
      <c r="AT216" s="225" t="s">
        <v>157</v>
      </c>
      <c r="AU216" s="225" t="s">
        <v>83</v>
      </c>
      <c r="AY216" s="17" t="s">
        <v>116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7" t="s">
        <v>81</v>
      </c>
      <c r="BK216" s="226">
        <f>ROUND(I216*H216,2)</f>
        <v>0</v>
      </c>
      <c r="BL216" s="17" t="s">
        <v>205</v>
      </c>
      <c r="BM216" s="225" t="s">
        <v>244</v>
      </c>
    </row>
    <row r="217" s="2" customFormat="1">
      <c r="A217" s="38"/>
      <c r="B217" s="39"/>
      <c r="C217" s="40"/>
      <c r="D217" s="227" t="s">
        <v>124</v>
      </c>
      <c r="E217" s="40"/>
      <c r="F217" s="228" t="s">
        <v>243</v>
      </c>
      <c r="G217" s="40"/>
      <c r="H217" s="40"/>
      <c r="I217" s="229"/>
      <c r="J217" s="40"/>
      <c r="K217" s="40"/>
      <c r="L217" s="44"/>
      <c r="M217" s="230"/>
      <c r="N217" s="231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124</v>
      </c>
      <c r="AU217" s="17" t="s">
        <v>83</v>
      </c>
    </row>
    <row r="218" s="2" customFormat="1" ht="16.5" customHeight="1">
      <c r="A218" s="38"/>
      <c r="B218" s="39"/>
      <c r="C218" s="214" t="s">
        <v>187</v>
      </c>
      <c r="D218" s="214" t="s">
        <v>118</v>
      </c>
      <c r="E218" s="215" t="s">
        <v>245</v>
      </c>
      <c r="F218" s="216" t="s">
        <v>246</v>
      </c>
      <c r="G218" s="217" t="s">
        <v>204</v>
      </c>
      <c r="H218" s="218">
        <v>4</v>
      </c>
      <c r="I218" s="219"/>
      <c r="J218" s="220">
        <f>ROUND(I218*H218,2)</f>
        <v>0</v>
      </c>
      <c r="K218" s="216" t="s">
        <v>122</v>
      </c>
      <c r="L218" s="44"/>
      <c r="M218" s="221" t="s">
        <v>1</v>
      </c>
      <c r="N218" s="222" t="s">
        <v>38</v>
      </c>
      <c r="O218" s="91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5" t="s">
        <v>205</v>
      </c>
      <c r="AT218" s="225" t="s">
        <v>118</v>
      </c>
      <c r="AU218" s="225" t="s">
        <v>83</v>
      </c>
      <c r="AY218" s="17" t="s">
        <v>116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7" t="s">
        <v>81</v>
      </c>
      <c r="BK218" s="226">
        <f>ROUND(I218*H218,2)</f>
        <v>0</v>
      </c>
      <c r="BL218" s="17" t="s">
        <v>205</v>
      </c>
      <c r="BM218" s="225" t="s">
        <v>247</v>
      </c>
    </row>
    <row r="219" s="2" customFormat="1">
      <c r="A219" s="38"/>
      <c r="B219" s="39"/>
      <c r="C219" s="40"/>
      <c r="D219" s="227" t="s">
        <v>124</v>
      </c>
      <c r="E219" s="40"/>
      <c r="F219" s="228" t="s">
        <v>248</v>
      </c>
      <c r="G219" s="40"/>
      <c r="H219" s="40"/>
      <c r="I219" s="229"/>
      <c r="J219" s="40"/>
      <c r="K219" s="40"/>
      <c r="L219" s="44"/>
      <c r="M219" s="230"/>
      <c r="N219" s="231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124</v>
      </c>
      <c r="AU219" s="17" t="s">
        <v>83</v>
      </c>
    </row>
    <row r="220" s="2" customFormat="1">
      <c r="A220" s="38"/>
      <c r="B220" s="39"/>
      <c r="C220" s="40"/>
      <c r="D220" s="232" t="s">
        <v>126</v>
      </c>
      <c r="E220" s="40"/>
      <c r="F220" s="233" t="s">
        <v>249</v>
      </c>
      <c r="G220" s="40"/>
      <c r="H220" s="40"/>
      <c r="I220" s="229"/>
      <c r="J220" s="40"/>
      <c r="K220" s="40"/>
      <c r="L220" s="44"/>
      <c r="M220" s="230"/>
      <c r="N220" s="231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126</v>
      </c>
      <c r="AU220" s="17" t="s">
        <v>83</v>
      </c>
    </row>
    <row r="221" s="13" customFormat="1">
      <c r="A221" s="13"/>
      <c r="B221" s="234"/>
      <c r="C221" s="235"/>
      <c r="D221" s="227" t="s">
        <v>128</v>
      </c>
      <c r="E221" s="236" t="s">
        <v>1</v>
      </c>
      <c r="F221" s="237" t="s">
        <v>123</v>
      </c>
      <c r="G221" s="235"/>
      <c r="H221" s="238">
        <v>4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128</v>
      </c>
      <c r="AU221" s="244" t="s">
        <v>83</v>
      </c>
      <c r="AV221" s="13" t="s">
        <v>83</v>
      </c>
      <c r="AW221" s="13" t="s">
        <v>30</v>
      </c>
      <c r="AX221" s="13" t="s">
        <v>73</v>
      </c>
      <c r="AY221" s="244" t="s">
        <v>116</v>
      </c>
    </row>
    <row r="222" s="14" customFormat="1">
      <c r="A222" s="14"/>
      <c r="B222" s="245"/>
      <c r="C222" s="246"/>
      <c r="D222" s="227" t="s">
        <v>128</v>
      </c>
      <c r="E222" s="247" t="s">
        <v>1</v>
      </c>
      <c r="F222" s="248" t="s">
        <v>130</v>
      </c>
      <c r="G222" s="246"/>
      <c r="H222" s="249">
        <v>4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128</v>
      </c>
      <c r="AU222" s="255" t="s">
        <v>83</v>
      </c>
      <c r="AV222" s="14" t="s">
        <v>123</v>
      </c>
      <c r="AW222" s="14" t="s">
        <v>30</v>
      </c>
      <c r="AX222" s="14" t="s">
        <v>81</v>
      </c>
      <c r="AY222" s="255" t="s">
        <v>116</v>
      </c>
    </row>
    <row r="223" s="2" customFormat="1" ht="16.5" customHeight="1">
      <c r="A223" s="38"/>
      <c r="B223" s="39"/>
      <c r="C223" s="256" t="s">
        <v>7</v>
      </c>
      <c r="D223" s="256" t="s">
        <v>157</v>
      </c>
      <c r="E223" s="257" t="s">
        <v>250</v>
      </c>
      <c r="F223" s="258" t="s">
        <v>251</v>
      </c>
      <c r="G223" s="259" t="s">
        <v>204</v>
      </c>
      <c r="H223" s="260">
        <v>4</v>
      </c>
      <c r="I223" s="261"/>
      <c r="J223" s="262">
        <f>ROUND(I223*H223,2)</f>
        <v>0</v>
      </c>
      <c r="K223" s="258" t="s">
        <v>122</v>
      </c>
      <c r="L223" s="263"/>
      <c r="M223" s="264" t="s">
        <v>1</v>
      </c>
      <c r="N223" s="265" t="s">
        <v>38</v>
      </c>
      <c r="O223" s="91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5" t="s">
        <v>219</v>
      </c>
      <c r="AT223" s="225" t="s">
        <v>157</v>
      </c>
      <c r="AU223" s="225" t="s">
        <v>83</v>
      </c>
      <c r="AY223" s="17" t="s">
        <v>116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7" t="s">
        <v>81</v>
      </c>
      <c r="BK223" s="226">
        <f>ROUND(I223*H223,2)</f>
        <v>0</v>
      </c>
      <c r="BL223" s="17" t="s">
        <v>205</v>
      </c>
      <c r="BM223" s="225" t="s">
        <v>252</v>
      </c>
    </row>
    <row r="224" s="2" customFormat="1">
      <c r="A224" s="38"/>
      <c r="B224" s="39"/>
      <c r="C224" s="40"/>
      <c r="D224" s="227" t="s">
        <v>124</v>
      </c>
      <c r="E224" s="40"/>
      <c r="F224" s="228" t="s">
        <v>251</v>
      </c>
      <c r="G224" s="40"/>
      <c r="H224" s="40"/>
      <c r="I224" s="229"/>
      <c r="J224" s="40"/>
      <c r="K224" s="40"/>
      <c r="L224" s="44"/>
      <c r="M224" s="230"/>
      <c r="N224" s="231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124</v>
      </c>
      <c r="AU224" s="17" t="s">
        <v>83</v>
      </c>
    </row>
    <row r="225" s="13" customFormat="1">
      <c r="A225" s="13"/>
      <c r="B225" s="234"/>
      <c r="C225" s="235"/>
      <c r="D225" s="227" t="s">
        <v>128</v>
      </c>
      <c r="E225" s="236" t="s">
        <v>1</v>
      </c>
      <c r="F225" s="237" t="s">
        <v>123</v>
      </c>
      <c r="G225" s="235"/>
      <c r="H225" s="238">
        <v>4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128</v>
      </c>
      <c r="AU225" s="244" t="s">
        <v>83</v>
      </c>
      <c r="AV225" s="13" t="s">
        <v>83</v>
      </c>
      <c r="AW225" s="13" t="s">
        <v>30</v>
      </c>
      <c r="AX225" s="13" t="s">
        <v>73</v>
      </c>
      <c r="AY225" s="244" t="s">
        <v>116</v>
      </c>
    </row>
    <row r="226" s="14" customFormat="1">
      <c r="A226" s="14"/>
      <c r="B226" s="245"/>
      <c r="C226" s="246"/>
      <c r="D226" s="227" t="s">
        <v>128</v>
      </c>
      <c r="E226" s="247" t="s">
        <v>1</v>
      </c>
      <c r="F226" s="248" t="s">
        <v>130</v>
      </c>
      <c r="G226" s="246"/>
      <c r="H226" s="249">
        <v>4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128</v>
      </c>
      <c r="AU226" s="255" t="s">
        <v>83</v>
      </c>
      <c r="AV226" s="14" t="s">
        <v>123</v>
      </c>
      <c r="AW226" s="14" t="s">
        <v>30</v>
      </c>
      <c r="AX226" s="14" t="s">
        <v>81</v>
      </c>
      <c r="AY226" s="255" t="s">
        <v>116</v>
      </c>
    </row>
    <row r="227" s="2" customFormat="1" ht="16.5" customHeight="1">
      <c r="A227" s="38"/>
      <c r="B227" s="39"/>
      <c r="C227" s="214" t="s">
        <v>196</v>
      </c>
      <c r="D227" s="214" t="s">
        <v>118</v>
      </c>
      <c r="E227" s="215" t="s">
        <v>253</v>
      </c>
      <c r="F227" s="216" t="s">
        <v>254</v>
      </c>
      <c r="G227" s="217" t="s">
        <v>212</v>
      </c>
      <c r="H227" s="218">
        <v>57</v>
      </c>
      <c r="I227" s="219"/>
      <c r="J227" s="220">
        <f>ROUND(I227*H227,2)</f>
        <v>0</v>
      </c>
      <c r="K227" s="216" t="s">
        <v>122</v>
      </c>
      <c r="L227" s="44"/>
      <c r="M227" s="221" t="s">
        <v>1</v>
      </c>
      <c r="N227" s="222" t="s">
        <v>38</v>
      </c>
      <c r="O227" s="91"/>
      <c r="P227" s="223">
        <f>O227*H227</f>
        <v>0</v>
      </c>
      <c r="Q227" s="223">
        <v>5.0000000000000002E-05</v>
      </c>
      <c r="R227" s="223">
        <f>Q227*H227</f>
        <v>0.0028500000000000001</v>
      </c>
      <c r="S227" s="223">
        <v>0</v>
      </c>
      <c r="T227" s="22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5" t="s">
        <v>205</v>
      </c>
      <c r="AT227" s="225" t="s">
        <v>118</v>
      </c>
      <c r="AU227" s="225" t="s">
        <v>83</v>
      </c>
      <c r="AY227" s="17" t="s">
        <v>116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7" t="s">
        <v>81</v>
      </c>
      <c r="BK227" s="226">
        <f>ROUND(I227*H227,2)</f>
        <v>0</v>
      </c>
      <c r="BL227" s="17" t="s">
        <v>205</v>
      </c>
      <c r="BM227" s="225" t="s">
        <v>255</v>
      </c>
    </row>
    <row r="228" s="2" customFormat="1">
      <c r="A228" s="38"/>
      <c r="B228" s="39"/>
      <c r="C228" s="40"/>
      <c r="D228" s="227" t="s">
        <v>124</v>
      </c>
      <c r="E228" s="40"/>
      <c r="F228" s="228" t="s">
        <v>256</v>
      </c>
      <c r="G228" s="40"/>
      <c r="H228" s="40"/>
      <c r="I228" s="229"/>
      <c r="J228" s="40"/>
      <c r="K228" s="40"/>
      <c r="L228" s="44"/>
      <c r="M228" s="230"/>
      <c r="N228" s="23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124</v>
      </c>
      <c r="AU228" s="17" t="s">
        <v>83</v>
      </c>
    </row>
    <row r="229" s="2" customFormat="1">
      <c r="A229" s="38"/>
      <c r="B229" s="39"/>
      <c r="C229" s="40"/>
      <c r="D229" s="232" t="s">
        <v>126</v>
      </c>
      <c r="E229" s="40"/>
      <c r="F229" s="233" t="s">
        <v>257</v>
      </c>
      <c r="G229" s="40"/>
      <c r="H229" s="40"/>
      <c r="I229" s="229"/>
      <c r="J229" s="40"/>
      <c r="K229" s="40"/>
      <c r="L229" s="44"/>
      <c r="M229" s="230"/>
      <c r="N229" s="231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126</v>
      </c>
      <c r="AU229" s="17" t="s">
        <v>83</v>
      </c>
    </row>
    <row r="230" s="15" customFormat="1">
      <c r="A230" s="15"/>
      <c r="B230" s="266"/>
      <c r="C230" s="267"/>
      <c r="D230" s="227" t="s">
        <v>128</v>
      </c>
      <c r="E230" s="268" t="s">
        <v>1</v>
      </c>
      <c r="F230" s="269" t="s">
        <v>258</v>
      </c>
      <c r="G230" s="267"/>
      <c r="H230" s="268" t="s">
        <v>1</v>
      </c>
      <c r="I230" s="270"/>
      <c r="J230" s="267"/>
      <c r="K230" s="267"/>
      <c r="L230" s="271"/>
      <c r="M230" s="272"/>
      <c r="N230" s="273"/>
      <c r="O230" s="273"/>
      <c r="P230" s="273"/>
      <c r="Q230" s="273"/>
      <c r="R230" s="273"/>
      <c r="S230" s="273"/>
      <c r="T230" s="27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5" t="s">
        <v>128</v>
      </c>
      <c r="AU230" s="275" t="s">
        <v>83</v>
      </c>
      <c r="AV230" s="15" t="s">
        <v>81</v>
      </c>
      <c r="AW230" s="15" t="s">
        <v>30</v>
      </c>
      <c r="AX230" s="15" t="s">
        <v>73</v>
      </c>
      <c r="AY230" s="275" t="s">
        <v>116</v>
      </c>
    </row>
    <row r="231" s="13" customFormat="1">
      <c r="A231" s="13"/>
      <c r="B231" s="234"/>
      <c r="C231" s="235"/>
      <c r="D231" s="227" t="s">
        <v>128</v>
      </c>
      <c r="E231" s="236" t="s">
        <v>1</v>
      </c>
      <c r="F231" s="237" t="s">
        <v>259</v>
      </c>
      <c r="G231" s="235"/>
      <c r="H231" s="238">
        <v>51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128</v>
      </c>
      <c r="AU231" s="244" t="s">
        <v>83</v>
      </c>
      <c r="AV231" s="13" t="s">
        <v>83</v>
      </c>
      <c r="AW231" s="13" t="s">
        <v>30</v>
      </c>
      <c r="AX231" s="13" t="s">
        <v>73</v>
      </c>
      <c r="AY231" s="244" t="s">
        <v>116</v>
      </c>
    </row>
    <row r="232" s="15" customFormat="1">
      <c r="A232" s="15"/>
      <c r="B232" s="266"/>
      <c r="C232" s="267"/>
      <c r="D232" s="227" t="s">
        <v>128</v>
      </c>
      <c r="E232" s="268" t="s">
        <v>1</v>
      </c>
      <c r="F232" s="269" t="s">
        <v>260</v>
      </c>
      <c r="G232" s="267"/>
      <c r="H232" s="268" t="s">
        <v>1</v>
      </c>
      <c r="I232" s="270"/>
      <c r="J232" s="267"/>
      <c r="K232" s="267"/>
      <c r="L232" s="271"/>
      <c r="M232" s="272"/>
      <c r="N232" s="273"/>
      <c r="O232" s="273"/>
      <c r="P232" s="273"/>
      <c r="Q232" s="273"/>
      <c r="R232" s="273"/>
      <c r="S232" s="273"/>
      <c r="T232" s="27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5" t="s">
        <v>128</v>
      </c>
      <c r="AU232" s="275" t="s">
        <v>83</v>
      </c>
      <c r="AV232" s="15" t="s">
        <v>81</v>
      </c>
      <c r="AW232" s="15" t="s">
        <v>30</v>
      </c>
      <c r="AX232" s="15" t="s">
        <v>73</v>
      </c>
      <c r="AY232" s="275" t="s">
        <v>116</v>
      </c>
    </row>
    <row r="233" s="13" customFormat="1">
      <c r="A233" s="13"/>
      <c r="B233" s="234"/>
      <c r="C233" s="235"/>
      <c r="D233" s="227" t="s">
        <v>128</v>
      </c>
      <c r="E233" s="236" t="s">
        <v>1</v>
      </c>
      <c r="F233" s="237" t="s">
        <v>141</v>
      </c>
      <c r="G233" s="235"/>
      <c r="H233" s="238">
        <v>6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128</v>
      </c>
      <c r="AU233" s="244" t="s">
        <v>83</v>
      </c>
      <c r="AV233" s="13" t="s">
        <v>83</v>
      </c>
      <c r="AW233" s="13" t="s">
        <v>30</v>
      </c>
      <c r="AX233" s="13" t="s">
        <v>73</v>
      </c>
      <c r="AY233" s="244" t="s">
        <v>116</v>
      </c>
    </row>
    <row r="234" s="14" customFormat="1">
      <c r="A234" s="14"/>
      <c r="B234" s="245"/>
      <c r="C234" s="246"/>
      <c r="D234" s="227" t="s">
        <v>128</v>
      </c>
      <c r="E234" s="247" t="s">
        <v>1</v>
      </c>
      <c r="F234" s="248" t="s">
        <v>130</v>
      </c>
      <c r="G234" s="246"/>
      <c r="H234" s="249">
        <v>57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128</v>
      </c>
      <c r="AU234" s="255" t="s">
        <v>83</v>
      </c>
      <c r="AV234" s="14" t="s">
        <v>123</v>
      </c>
      <c r="AW234" s="14" t="s">
        <v>30</v>
      </c>
      <c r="AX234" s="14" t="s">
        <v>81</v>
      </c>
      <c r="AY234" s="255" t="s">
        <v>116</v>
      </c>
    </row>
    <row r="235" s="2" customFormat="1" ht="16.5" customHeight="1">
      <c r="A235" s="38"/>
      <c r="B235" s="39"/>
      <c r="C235" s="256" t="s">
        <v>261</v>
      </c>
      <c r="D235" s="256" t="s">
        <v>157</v>
      </c>
      <c r="E235" s="257" t="s">
        <v>262</v>
      </c>
      <c r="F235" s="258" t="s">
        <v>263</v>
      </c>
      <c r="G235" s="259" t="s">
        <v>264</v>
      </c>
      <c r="H235" s="260">
        <v>53.295000000000002</v>
      </c>
      <c r="I235" s="261"/>
      <c r="J235" s="262">
        <f>ROUND(I235*H235,2)</f>
        <v>0</v>
      </c>
      <c r="K235" s="258" t="s">
        <v>122</v>
      </c>
      <c r="L235" s="263"/>
      <c r="M235" s="264" t="s">
        <v>1</v>
      </c>
      <c r="N235" s="265" t="s">
        <v>38</v>
      </c>
      <c r="O235" s="91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5" t="s">
        <v>219</v>
      </c>
      <c r="AT235" s="225" t="s">
        <v>157</v>
      </c>
      <c r="AU235" s="225" t="s">
        <v>83</v>
      </c>
      <c r="AY235" s="17" t="s">
        <v>116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7" t="s">
        <v>81</v>
      </c>
      <c r="BK235" s="226">
        <f>ROUND(I235*H235,2)</f>
        <v>0</v>
      </c>
      <c r="BL235" s="17" t="s">
        <v>205</v>
      </c>
      <c r="BM235" s="225" t="s">
        <v>265</v>
      </c>
    </row>
    <row r="236" s="2" customFormat="1">
      <c r="A236" s="38"/>
      <c r="B236" s="39"/>
      <c r="C236" s="40"/>
      <c r="D236" s="227" t="s">
        <v>124</v>
      </c>
      <c r="E236" s="40"/>
      <c r="F236" s="228" t="s">
        <v>263</v>
      </c>
      <c r="G236" s="40"/>
      <c r="H236" s="40"/>
      <c r="I236" s="229"/>
      <c r="J236" s="40"/>
      <c r="K236" s="40"/>
      <c r="L236" s="44"/>
      <c r="M236" s="230"/>
      <c r="N236" s="231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124</v>
      </c>
      <c r="AU236" s="17" t="s">
        <v>83</v>
      </c>
    </row>
    <row r="237" s="13" customFormat="1">
      <c r="A237" s="13"/>
      <c r="B237" s="234"/>
      <c r="C237" s="235"/>
      <c r="D237" s="227" t="s">
        <v>128</v>
      </c>
      <c r="E237" s="236" t="s">
        <v>1</v>
      </c>
      <c r="F237" s="237" t="s">
        <v>266</v>
      </c>
      <c r="G237" s="235"/>
      <c r="H237" s="238">
        <v>53.295000000000002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128</v>
      </c>
      <c r="AU237" s="244" t="s">
        <v>83</v>
      </c>
      <c r="AV237" s="13" t="s">
        <v>83</v>
      </c>
      <c r="AW237" s="13" t="s">
        <v>30</v>
      </c>
      <c r="AX237" s="13" t="s">
        <v>73</v>
      </c>
      <c r="AY237" s="244" t="s">
        <v>116</v>
      </c>
    </row>
    <row r="238" s="14" customFormat="1">
      <c r="A238" s="14"/>
      <c r="B238" s="245"/>
      <c r="C238" s="246"/>
      <c r="D238" s="227" t="s">
        <v>128</v>
      </c>
      <c r="E238" s="247" t="s">
        <v>1</v>
      </c>
      <c r="F238" s="248" t="s">
        <v>130</v>
      </c>
      <c r="G238" s="246"/>
      <c r="H238" s="249">
        <v>53.295000000000002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128</v>
      </c>
      <c r="AU238" s="255" t="s">
        <v>83</v>
      </c>
      <c r="AV238" s="14" t="s">
        <v>123</v>
      </c>
      <c r="AW238" s="14" t="s">
        <v>30</v>
      </c>
      <c r="AX238" s="14" t="s">
        <v>81</v>
      </c>
      <c r="AY238" s="255" t="s">
        <v>116</v>
      </c>
    </row>
    <row r="239" s="2" customFormat="1" ht="16.5" customHeight="1">
      <c r="A239" s="38"/>
      <c r="B239" s="39"/>
      <c r="C239" s="256" t="s">
        <v>206</v>
      </c>
      <c r="D239" s="256" t="s">
        <v>157</v>
      </c>
      <c r="E239" s="257" t="s">
        <v>267</v>
      </c>
      <c r="F239" s="258" t="s">
        <v>268</v>
      </c>
      <c r="G239" s="259" t="s">
        <v>264</v>
      </c>
      <c r="H239" s="260">
        <v>7.7199999999999998</v>
      </c>
      <c r="I239" s="261"/>
      <c r="J239" s="262">
        <f>ROUND(I239*H239,2)</f>
        <v>0</v>
      </c>
      <c r="K239" s="258" t="s">
        <v>122</v>
      </c>
      <c r="L239" s="263"/>
      <c r="M239" s="264" t="s">
        <v>1</v>
      </c>
      <c r="N239" s="265" t="s">
        <v>38</v>
      </c>
      <c r="O239" s="91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5" t="s">
        <v>219</v>
      </c>
      <c r="AT239" s="225" t="s">
        <v>157</v>
      </c>
      <c r="AU239" s="225" t="s">
        <v>83</v>
      </c>
      <c r="AY239" s="17" t="s">
        <v>116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7" t="s">
        <v>81</v>
      </c>
      <c r="BK239" s="226">
        <f>ROUND(I239*H239,2)</f>
        <v>0</v>
      </c>
      <c r="BL239" s="17" t="s">
        <v>205</v>
      </c>
      <c r="BM239" s="225" t="s">
        <v>269</v>
      </c>
    </row>
    <row r="240" s="2" customFormat="1">
      <c r="A240" s="38"/>
      <c r="B240" s="39"/>
      <c r="C240" s="40"/>
      <c r="D240" s="227" t="s">
        <v>124</v>
      </c>
      <c r="E240" s="40"/>
      <c r="F240" s="228" t="s">
        <v>268</v>
      </c>
      <c r="G240" s="40"/>
      <c r="H240" s="40"/>
      <c r="I240" s="229"/>
      <c r="J240" s="40"/>
      <c r="K240" s="40"/>
      <c r="L240" s="44"/>
      <c r="M240" s="230"/>
      <c r="N240" s="231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124</v>
      </c>
      <c r="AU240" s="17" t="s">
        <v>83</v>
      </c>
    </row>
    <row r="241" s="2" customFormat="1" ht="24.15" customHeight="1">
      <c r="A241" s="38"/>
      <c r="B241" s="39"/>
      <c r="C241" s="214" t="s">
        <v>270</v>
      </c>
      <c r="D241" s="214" t="s">
        <v>118</v>
      </c>
      <c r="E241" s="215" t="s">
        <v>271</v>
      </c>
      <c r="F241" s="216" t="s">
        <v>272</v>
      </c>
      <c r="G241" s="217" t="s">
        <v>212</v>
      </c>
      <c r="H241" s="218">
        <v>4</v>
      </c>
      <c r="I241" s="219"/>
      <c r="J241" s="220">
        <f>ROUND(I241*H241,2)</f>
        <v>0</v>
      </c>
      <c r="K241" s="216" t="s">
        <v>122</v>
      </c>
      <c r="L241" s="44"/>
      <c r="M241" s="221" t="s">
        <v>1</v>
      </c>
      <c r="N241" s="222" t="s">
        <v>38</v>
      </c>
      <c r="O241" s="91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5" t="s">
        <v>205</v>
      </c>
      <c r="AT241" s="225" t="s">
        <v>118</v>
      </c>
      <c r="AU241" s="225" t="s">
        <v>83</v>
      </c>
      <c r="AY241" s="17" t="s">
        <v>116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7" t="s">
        <v>81</v>
      </c>
      <c r="BK241" s="226">
        <f>ROUND(I241*H241,2)</f>
        <v>0</v>
      </c>
      <c r="BL241" s="17" t="s">
        <v>205</v>
      </c>
      <c r="BM241" s="225" t="s">
        <v>273</v>
      </c>
    </row>
    <row r="242" s="2" customFormat="1">
      <c r="A242" s="38"/>
      <c r="B242" s="39"/>
      <c r="C242" s="40"/>
      <c r="D242" s="227" t="s">
        <v>124</v>
      </c>
      <c r="E242" s="40"/>
      <c r="F242" s="228" t="s">
        <v>274</v>
      </c>
      <c r="G242" s="40"/>
      <c r="H242" s="40"/>
      <c r="I242" s="229"/>
      <c r="J242" s="40"/>
      <c r="K242" s="40"/>
      <c r="L242" s="44"/>
      <c r="M242" s="230"/>
      <c r="N242" s="231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124</v>
      </c>
      <c r="AU242" s="17" t="s">
        <v>83</v>
      </c>
    </row>
    <row r="243" s="2" customFormat="1">
      <c r="A243" s="38"/>
      <c r="B243" s="39"/>
      <c r="C243" s="40"/>
      <c r="D243" s="232" t="s">
        <v>126</v>
      </c>
      <c r="E243" s="40"/>
      <c r="F243" s="233" t="s">
        <v>275</v>
      </c>
      <c r="G243" s="40"/>
      <c r="H243" s="40"/>
      <c r="I243" s="229"/>
      <c r="J243" s="40"/>
      <c r="K243" s="40"/>
      <c r="L243" s="44"/>
      <c r="M243" s="230"/>
      <c r="N243" s="231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126</v>
      </c>
      <c r="AU243" s="17" t="s">
        <v>83</v>
      </c>
    </row>
    <row r="244" s="13" customFormat="1">
      <c r="A244" s="13"/>
      <c r="B244" s="234"/>
      <c r="C244" s="235"/>
      <c r="D244" s="227" t="s">
        <v>128</v>
      </c>
      <c r="E244" s="236" t="s">
        <v>1</v>
      </c>
      <c r="F244" s="237" t="s">
        <v>123</v>
      </c>
      <c r="G244" s="235"/>
      <c r="H244" s="238">
        <v>4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128</v>
      </c>
      <c r="AU244" s="244" t="s">
        <v>83</v>
      </c>
      <c r="AV244" s="13" t="s">
        <v>83</v>
      </c>
      <c r="AW244" s="13" t="s">
        <v>30</v>
      </c>
      <c r="AX244" s="13" t="s">
        <v>73</v>
      </c>
      <c r="AY244" s="244" t="s">
        <v>116</v>
      </c>
    </row>
    <row r="245" s="14" customFormat="1">
      <c r="A245" s="14"/>
      <c r="B245" s="245"/>
      <c r="C245" s="246"/>
      <c r="D245" s="227" t="s">
        <v>128</v>
      </c>
      <c r="E245" s="247" t="s">
        <v>1</v>
      </c>
      <c r="F245" s="248" t="s">
        <v>130</v>
      </c>
      <c r="G245" s="246"/>
      <c r="H245" s="249">
        <v>4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128</v>
      </c>
      <c r="AU245" s="255" t="s">
        <v>83</v>
      </c>
      <c r="AV245" s="14" t="s">
        <v>123</v>
      </c>
      <c r="AW245" s="14" t="s">
        <v>30</v>
      </c>
      <c r="AX245" s="14" t="s">
        <v>81</v>
      </c>
      <c r="AY245" s="255" t="s">
        <v>116</v>
      </c>
    </row>
    <row r="246" s="2" customFormat="1" ht="16.5" customHeight="1">
      <c r="A246" s="38"/>
      <c r="B246" s="39"/>
      <c r="C246" s="256" t="s">
        <v>213</v>
      </c>
      <c r="D246" s="256" t="s">
        <v>157</v>
      </c>
      <c r="E246" s="257" t="s">
        <v>276</v>
      </c>
      <c r="F246" s="258" t="s">
        <v>277</v>
      </c>
      <c r="G246" s="259" t="s">
        <v>212</v>
      </c>
      <c r="H246" s="260">
        <v>4</v>
      </c>
      <c r="I246" s="261"/>
      <c r="J246" s="262">
        <f>ROUND(I246*H246,2)</f>
        <v>0</v>
      </c>
      <c r="K246" s="258" t="s">
        <v>122</v>
      </c>
      <c r="L246" s="263"/>
      <c r="M246" s="264" t="s">
        <v>1</v>
      </c>
      <c r="N246" s="265" t="s">
        <v>38</v>
      </c>
      <c r="O246" s="91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5" t="s">
        <v>219</v>
      </c>
      <c r="AT246" s="225" t="s">
        <v>157</v>
      </c>
      <c r="AU246" s="225" t="s">
        <v>83</v>
      </c>
      <c r="AY246" s="17" t="s">
        <v>116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7" t="s">
        <v>81</v>
      </c>
      <c r="BK246" s="226">
        <f>ROUND(I246*H246,2)</f>
        <v>0</v>
      </c>
      <c r="BL246" s="17" t="s">
        <v>205</v>
      </c>
      <c r="BM246" s="225" t="s">
        <v>278</v>
      </c>
    </row>
    <row r="247" s="2" customFormat="1">
      <c r="A247" s="38"/>
      <c r="B247" s="39"/>
      <c r="C247" s="40"/>
      <c r="D247" s="227" t="s">
        <v>124</v>
      </c>
      <c r="E247" s="40"/>
      <c r="F247" s="228" t="s">
        <v>277</v>
      </c>
      <c r="G247" s="40"/>
      <c r="H247" s="40"/>
      <c r="I247" s="229"/>
      <c r="J247" s="40"/>
      <c r="K247" s="40"/>
      <c r="L247" s="44"/>
      <c r="M247" s="230"/>
      <c r="N247" s="231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124</v>
      </c>
      <c r="AU247" s="17" t="s">
        <v>83</v>
      </c>
    </row>
    <row r="248" s="13" customFormat="1">
      <c r="A248" s="13"/>
      <c r="B248" s="234"/>
      <c r="C248" s="235"/>
      <c r="D248" s="227" t="s">
        <v>128</v>
      </c>
      <c r="E248" s="236" t="s">
        <v>1</v>
      </c>
      <c r="F248" s="237" t="s">
        <v>123</v>
      </c>
      <c r="G248" s="235"/>
      <c r="H248" s="238">
        <v>4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128</v>
      </c>
      <c r="AU248" s="244" t="s">
        <v>83</v>
      </c>
      <c r="AV248" s="13" t="s">
        <v>83</v>
      </c>
      <c r="AW248" s="13" t="s">
        <v>30</v>
      </c>
      <c r="AX248" s="13" t="s">
        <v>73</v>
      </c>
      <c r="AY248" s="244" t="s">
        <v>116</v>
      </c>
    </row>
    <row r="249" s="14" customFormat="1">
      <c r="A249" s="14"/>
      <c r="B249" s="245"/>
      <c r="C249" s="246"/>
      <c r="D249" s="227" t="s">
        <v>128</v>
      </c>
      <c r="E249" s="247" t="s">
        <v>1</v>
      </c>
      <c r="F249" s="248" t="s">
        <v>130</v>
      </c>
      <c r="G249" s="246"/>
      <c r="H249" s="249">
        <v>4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128</v>
      </c>
      <c r="AU249" s="255" t="s">
        <v>83</v>
      </c>
      <c r="AV249" s="14" t="s">
        <v>123</v>
      </c>
      <c r="AW249" s="14" t="s">
        <v>30</v>
      </c>
      <c r="AX249" s="14" t="s">
        <v>81</v>
      </c>
      <c r="AY249" s="255" t="s">
        <v>116</v>
      </c>
    </row>
    <row r="250" s="2" customFormat="1" ht="16.5" customHeight="1">
      <c r="A250" s="38"/>
      <c r="B250" s="39"/>
      <c r="C250" s="214" t="s">
        <v>279</v>
      </c>
      <c r="D250" s="214" t="s">
        <v>118</v>
      </c>
      <c r="E250" s="215" t="s">
        <v>280</v>
      </c>
      <c r="F250" s="216" t="s">
        <v>281</v>
      </c>
      <c r="G250" s="217" t="s">
        <v>204</v>
      </c>
      <c r="H250" s="218">
        <v>4</v>
      </c>
      <c r="I250" s="219"/>
      <c r="J250" s="220">
        <f>ROUND(I250*H250,2)</f>
        <v>0</v>
      </c>
      <c r="K250" s="216" t="s">
        <v>122</v>
      </c>
      <c r="L250" s="44"/>
      <c r="M250" s="221" t="s">
        <v>1</v>
      </c>
      <c r="N250" s="222" t="s">
        <v>38</v>
      </c>
      <c r="O250" s="91"/>
      <c r="P250" s="223">
        <f>O250*H250</f>
        <v>0</v>
      </c>
      <c r="Q250" s="223">
        <v>0.001</v>
      </c>
      <c r="R250" s="223">
        <f>Q250*H250</f>
        <v>0.0040000000000000001</v>
      </c>
      <c r="S250" s="223">
        <v>0</v>
      </c>
      <c r="T250" s="22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5" t="s">
        <v>205</v>
      </c>
      <c r="AT250" s="225" t="s">
        <v>118</v>
      </c>
      <c r="AU250" s="225" t="s">
        <v>83</v>
      </c>
      <c r="AY250" s="17" t="s">
        <v>116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7" t="s">
        <v>81</v>
      </c>
      <c r="BK250" s="226">
        <f>ROUND(I250*H250,2)</f>
        <v>0</v>
      </c>
      <c r="BL250" s="17" t="s">
        <v>205</v>
      </c>
      <c r="BM250" s="225" t="s">
        <v>282</v>
      </c>
    </row>
    <row r="251" s="2" customFormat="1">
      <c r="A251" s="38"/>
      <c r="B251" s="39"/>
      <c r="C251" s="40"/>
      <c r="D251" s="227" t="s">
        <v>124</v>
      </c>
      <c r="E251" s="40"/>
      <c r="F251" s="228" t="s">
        <v>283</v>
      </c>
      <c r="G251" s="40"/>
      <c r="H251" s="40"/>
      <c r="I251" s="229"/>
      <c r="J251" s="40"/>
      <c r="K251" s="40"/>
      <c r="L251" s="44"/>
      <c r="M251" s="230"/>
      <c r="N251" s="231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124</v>
      </c>
      <c r="AU251" s="17" t="s">
        <v>83</v>
      </c>
    </row>
    <row r="252" s="2" customFormat="1">
      <c r="A252" s="38"/>
      <c r="B252" s="39"/>
      <c r="C252" s="40"/>
      <c r="D252" s="232" t="s">
        <v>126</v>
      </c>
      <c r="E252" s="40"/>
      <c r="F252" s="233" t="s">
        <v>284</v>
      </c>
      <c r="G252" s="40"/>
      <c r="H252" s="40"/>
      <c r="I252" s="229"/>
      <c r="J252" s="40"/>
      <c r="K252" s="40"/>
      <c r="L252" s="44"/>
      <c r="M252" s="230"/>
      <c r="N252" s="231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126</v>
      </c>
      <c r="AU252" s="17" t="s">
        <v>83</v>
      </c>
    </row>
    <row r="253" s="13" customFormat="1">
      <c r="A253" s="13"/>
      <c r="B253" s="234"/>
      <c r="C253" s="235"/>
      <c r="D253" s="227" t="s">
        <v>128</v>
      </c>
      <c r="E253" s="236" t="s">
        <v>1</v>
      </c>
      <c r="F253" s="237" t="s">
        <v>123</v>
      </c>
      <c r="G253" s="235"/>
      <c r="H253" s="238">
        <v>4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128</v>
      </c>
      <c r="AU253" s="244" t="s">
        <v>83</v>
      </c>
      <c r="AV253" s="13" t="s">
        <v>83</v>
      </c>
      <c r="AW253" s="13" t="s">
        <v>30</v>
      </c>
      <c r="AX253" s="13" t="s">
        <v>73</v>
      </c>
      <c r="AY253" s="244" t="s">
        <v>116</v>
      </c>
    </row>
    <row r="254" s="14" customFormat="1">
      <c r="A254" s="14"/>
      <c r="B254" s="245"/>
      <c r="C254" s="246"/>
      <c r="D254" s="227" t="s">
        <v>128</v>
      </c>
      <c r="E254" s="247" t="s">
        <v>1</v>
      </c>
      <c r="F254" s="248" t="s">
        <v>130</v>
      </c>
      <c r="G254" s="246"/>
      <c r="H254" s="249">
        <v>4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128</v>
      </c>
      <c r="AU254" s="255" t="s">
        <v>83</v>
      </c>
      <c r="AV254" s="14" t="s">
        <v>123</v>
      </c>
      <c r="AW254" s="14" t="s">
        <v>30</v>
      </c>
      <c r="AX254" s="14" t="s">
        <v>81</v>
      </c>
      <c r="AY254" s="255" t="s">
        <v>116</v>
      </c>
    </row>
    <row r="255" s="2" customFormat="1" ht="16.5" customHeight="1">
      <c r="A255" s="38"/>
      <c r="B255" s="39"/>
      <c r="C255" s="214" t="s">
        <v>220</v>
      </c>
      <c r="D255" s="214" t="s">
        <v>118</v>
      </c>
      <c r="E255" s="215" t="s">
        <v>285</v>
      </c>
      <c r="F255" s="216" t="s">
        <v>286</v>
      </c>
      <c r="G255" s="217" t="s">
        <v>204</v>
      </c>
      <c r="H255" s="218">
        <v>4</v>
      </c>
      <c r="I255" s="219"/>
      <c r="J255" s="220">
        <f>ROUND(I255*H255,2)</f>
        <v>0</v>
      </c>
      <c r="K255" s="216" t="s">
        <v>122</v>
      </c>
      <c r="L255" s="44"/>
      <c r="M255" s="221" t="s">
        <v>1</v>
      </c>
      <c r="N255" s="222" t="s">
        <v>38</v>
      </c>
      <c r="O255" s="91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5" t="s">
        <v>205</v>
      </c>
      <c r="AT255" s="225" t="s">
        <v>118</v>
      </c>
      <c r="AU255" s="225" t="s">
        <v>83</v>
      </c>
      <c r="AY255" s="17" t="s">
        <v>116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7" t="s">
        <v>81</v>
      </c>
      <c r="BK255" s="226">
        <f>ROUND(I255*H255,2)</f>
        <v>0</v>
      </c>
      <c r="BL255" s="17" t="s">
        <v>205</v>
      </c>
      <c r="BM255" s="225" t="s">
        <v>287</v>
      </c>
    </row>
    <row r="256" s="2" customFormat="1">
      <c r="A256" s="38"/>
      <c r="B256" s="39"/>
      <c r="C256" s="40"/>
      <c r="D256" s="227" t="s">
        <v>124</v>
      </c>
      <c r="E256" s="40"/>
      <c r="F256" s="228" t="s">
        <v>288</v>
      </c>
      <c r="G256" s="40"/>
      <c r="H256" s="40"/>
      <c r="I256" s="229"/>
      <c r="J256" s="40"/>
      <c r="K256" s="40"/>
      <c r="L256" s="44"/>
      <c r="M256" s="230"/>
      <c r="N256" s="231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124</v>
      </c>
      <c r="AU256" s="17" t="s">
        <v>83</v>
      </c>
    </row>
    <row r="257" s="2" customFormat="1">
      <c r="A257" s="38"/>
      <c r="B257" s="39"/>
      <c r="C257" s="40"/>
      <c r="D257" s="232" t="s">
        <v>126</v>
      </c>
      <c r="E257" s="40"/>
      <c r="F257" s="233" t="s">
        <v>289</v>
      </c>
      <c r="G257" s="40"/>
      <c r="H257" s="40"/>
      <c r="I257" s="229"/>
      <c r="J257" s="40"/>
      <c r="K257" s="40"/>
      <c r="L257" s="44"/>
      <c r="M257" s="230"/>
      <c r="N257" s="231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126</v>
      </c>
      <c r="AU257" s="17" t="s">
        <v>83</v>
      </c>
    </row>
    <row r="258" s="13" customFormat="1">
      <c r="A258" s="13"/>
      <c r="B258" s="234"/>
      <c r="C258" s="235"/>
      <c r="D258" s="227" t="s">
        <v>128</v>
      </c>
      <c r="E258" s="236" t="s">
        <v>1</v>
      </c>
      <c r="F258" s="237" t="s">
        <v>123</v>
      </c>
      <c r="G258" s="235"/>
      <c r="H258" s="238">
        <v>4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128</v>
      </c>
      <c r="AU258" s="244" t="s">
        <v>83</v>
      </c>
      <c r="AV258" s="13" t="s">
        <v>83</v>
      </c>
      <c r="AW258" s="13" t="s">
        <v>30</v>
      </c>
      <c r="AX258" s="13" t="s">
        <v>73</v>
      </c>
      <c r="AY258" s="244" t="s">
        <v>116</v>
      </c>
    </row>
    <row r="259" s="14" customFormat="1">
      <c r="A259" s="14"/>
      <c r="B259" s="245"/>
      <c r="C259" s="246"/>
      <c r="D259" s="227" t="s">
        <v>128</v>
      </c>
      <c r="E259" s="247" t="s">
        <v>1</v>
      </c>
      <c r="F259" s="248" t="s">
        <v>130</v>
      </c>
      <c r="G259" s="246"/>
      <c r="H259" s="249">
        <v>4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128</v>
      </c>
      <c r="AU259" s="255" t="s">
        <v>83</v>
      </c>
      <c r="AV259" s="14" t="s">
        <v>123</v>
      </c>
      <c r="AW259" s="14" t="s">
        <v>30</v>
      </c>
      <c r="AX259" s="14" t="s">
        <v>81</v>
      </c>
      <c r="AY259" s="255" t="s">
        <v>116</v>
      </c>
    </row>
    <row r="260" s="2" customFormat="1" ht="24.15" customHeight="1">
      <c r="A260" s="38"/>
      <c r="B260" s="39"/>
      <c r="C260" s="214" t="s">
        <v>290</v>
      </c>
      <c r="D260" s="214" t="s">
        <v>118</v>
      </c>
      <c r="E260" s="215" t="s">
        <v>291</v>
      </c>
      <c r="F260" s="216" t="s">
        <v>292</v>
      </c>
      <c r="G260" s="217" t="s">
        <v>204</v>
      </c>
      <c r="H260" s="218">
        <v>8</v>
      </c>
      <c r="I260" s="219"/>
      <c r="J260" s="220">
        <f>ROUND(I260*H260,2)</f>
        <v>0</v>
      </c>
      <c r="K260" s="216" t="s">
        <v>122</v>
      </c>
      <c r="L260" s="44"/>
      <c r="M260" s="221" t="s">
        <v>1</v>
      </c>
      <c r="N260" s="222" t="s">
        <v>38</v>
      </c>
      <c r="O260" s="91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5" t="s">
        <v>205</v>
      </c>
      <c r="AT260" s="225" t="s">
        <v>118</v>
      </c>
      <c r="AU260" s="225" t="s">
        <v>83</v>
      </c>
      <c r="AY260" s="17" t="s">
        <v>116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7" t="s">
        <v>81</v>
      </c>
      <c r="BK260" s="226">
        <f>ROUND(I260*H260,2)</f>
        <v>0</v>
      </c>
      <c r="BL260" s="17" t="s">
        <v>205</v>
      </c>
      <c r="BM260" s="225" t="s">
        <v>293</v>
      </c>
    </row>
    <row r="261" s="2" customFormat="1">
      <c r="A261" s="38"/>
      <c r="B261" s="39"/>
      <c r="C261" s="40"/>
      <c r="D261" s="227" t="s">
        <v>124</v>
      </c>
      <c r="E261" s="40"/>
      <c r="F261" s="228" t="s">
        <v>292</v>
      </c>
      <c r="G261" s="40"/>
      <c r="H261" s="40"/>
      <c r="I261" s="229"/>
      <c r="J261" s="40"/>
      <c r="K261" s="40"/>
      <c r="L261" s="44"/>
      <c r="M261" s="230"/>
      <c r="N261" s="231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124</v>
      </c>
      <c r="AU261" s="17" t="s">
        <v>83</v>
      </c>
    </row>
    <row r="262" s="2" customFormat="1">
      <c r="A262" s="38"/>
      <c r="B262" s="39"/>
      <c r="C262" s="40"/>
      <c r="D262" s="232" t="s">
        <v>126</v>
      </c>
      <c r="E262" s="40"/>
      <c r="F262" s="233" t="s">
        <v>294</v>
      </c>
      <c r="G262" s="40"/>
      <c r="H262" s="40"/>
      <c r="I262" s="229"/>
      <c r="J262" s="40"/>
      <c r="K262" s="40"/>
      <c r="L262" s="44"/>
      <c r="M262" s="230"/>
      <c r="N262" s="231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126</v>
      </c>
      <c r="AU262" s="17" t="s">
        <v>83</v>
      </c>
    </row>
    <row r="263" s="13" customFormat="1">
      <c r="A263" s="13"/>
      <c r="B263" s="234"/>
      <c r="C263" s="235"/>
      <c r="D263" s="227" t="s">
        <v>128</v>
      </c>
      <c r="E263" s="236" t="s">
        <v>1</v>
      </c>
      <c r="F263" s="237" t="s">
        <v>147</v>
      </c>
      <c r="G263" s="235"/>
      <c r="H263" s="238">
        <v>8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128</v>
      </c>
      <c r="AU263" s="244" t="s">
        <v>83</v>
      </c>
      <c r="AV263" s="13" t="s">
        <v>83</v>
      </c>
      <c r="AW263" s="13" t="s">
        <v>30</v>
      </c>
      <c r="AX263" s="13" t="s">
        <v>73</v>
      </c>
      <c r="AY263" s="244" t="s">
        <v>116</v>
      </c>
    </row>
    <row r="264" s="14" customFormat="1">
      <c r="A264" s="14"/>
      <c r="B264" s="245"/>
      <c r="C264" s="246"/>
      <c r="D264" s="227" t="s">
        <v>128</v>
      </c>
      <c r="E264" s="247" t="s">
        <v>1</v>
      </c>
      <c r="F264" s="248" t="s">
        <v>130</v>
      </c>
      <c r="G264" s="246"/>
      <c r="H264" s="249">
        <v>8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128</v>
      </c>
      <c r="AU264" s="255" t="s">
        <v>83</v>
      </c>
      <c r="AV264" s="14" t="s">
        <v>123</v>
      </c>
      <c r="AW264" s="14" t="s">
        <v>30</v>
      </c>
      <c r="AX264" s="14" t="s">
        <v>81</v>
      </c>
      <c r="AY264" s="255" t="s">
        <v>116</v>
      </c>
    </row>
    <row r="265" s="2" customFormat="1" ht="16.5" customHeight="1">
      <c r="A265" s="38"/>
      <c r="B265" s="39"/>
      <c r="C265" s="214" t="s">
        <v>223</v>
      </c>
      <c r="D265" s="214" t="s">
        <v>118</v>
      </c>
      <c r="E265" s="215" t="s">
        <v>295</v>
      </c>
      <c r="F265" s="216" t="s">
        <v>296</v>
      </c>
      <c r="G265" s="217" t="s">
        <v>204</v>
      </c>
      <c r="H265" s="218">
        <v>8</v>
      </c>
      <c r="I265" s="219"/>
      <c r="J265" s="220">
        <f>ROUND(I265*H265,2)</f>
        <v>0</v>
      </c>
      <c r="K265" s="216" t="s">
        <v>122</v>
      </c>
      <c r="L265" s="44"/>
      <c r="M265" s="221" t="s">
        <v>1</v>
      </c>
      <c r="N265" s="222" t="s">
        <v>38</v>
      </c>
      <c r="O265" s="91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5" t="s">
        <v>205</v>
      </c>
      <c r="AT265" s="225" t="s">
        <v>118</v>
      </c>
      <c r="AU265" s="225" t="s">
        <v>83</v>
      </c>
      <c r="AY265" s="17" t="s">
        <v>116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7" t="s">
        <v>81</v>
      </c>
      <c r="BK265" s="226">
        <f>ROUND(I265*H265,2)</f>
        <v>0</v>
      </c>
      <c r="BL265" s="17" t="s">
        <v>205</v>
      </c>
      <c r="BM265" s="225" t="s">
        <v>297</v>
      </c>
    </row>
    <row r="266" s="2" customFormat="1">
      <c r="A266" s="38"/>
      <c r="B266" s="39"/>
      <c r="C266" s="40"/>
      <c r="D266" s="227" t="s">
        <v>124</v>
      </c>
      <c r="E266" s="40"/>
      <c r="F266" s="228" t="s">
        <v>296</v>
      </c>
      <c r="G266" s="40"/>
      <c r="H266" s="40"/>
      <c r="I266" s="229"/>
      <c r="J266" s="40"/>
      <c r="K266" s="40"/>
      <c r="L266" s="44"/>
      <c r="M266" s="230"/>
      <c r="N266" s="231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124</v>
      </c>
      <c r="AU266" s="17" t="s">
        <v>83</v>
      </c>
    </row>
    <row r="267" s="2" customFormat="1">
      <c r="A267" s="38"/>
      <c r="B267" s="39"/>
      <c r="C267" s="40"/>
      <c r="D267" s="232" t="s">
        <v>126</v>
      </c>
      <c r="E267" s="40"/>
      <c r="F267" s="233" t="s">
        <v>298</v>
      </c>
      <c r="G267" s="40"/>
      <c r="H267" s="40"/>
      <c r="I267" s="229"/>
      <c r="J267" s="40"/>
      <c r="K267" s="40"/>
      <c r="L267" s="44"/>
      <c r="M267" s="230"/>
      <c r="N267" s="231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126</v>
      </c>
      <c r="AU267" s="17" t="s">
        <v>83</v>
      </c>
    </row>
    <row r="268" s="2" customFormat="1" ht="24.15" customHeight="1">
      <c r="A268" s="38"/>
      <c r="B268" s="39"/>
      <c r="C268" s="214" t="s">
        <v>299</v>
      </c>
      <c r="D268" s="214" t="s">
        <v>118</v>
      </c>
      <c r="E268" s="215" t="s">
        <v>300</v>
      </c>
      <c r="F268" s="216" t="s">
        <v>301</v>
      </c>
      <c r="G268" s="217" t="s">
        <v>204</v>
      </c>
      <c r="H268" s="218">
        <v>4</v>
      </c>
      <c r="I268" s="219"/>
      <c r="J268" s="220">
        <f>ROUND(I268*H268,2)</f>
        <v>0</v>
      </c>
      <c r="K268" s="216" t="s">
        <v>122</v>
      </c>
      <c r="L268" s="44"/>
      <c r="M268" s="221" t="s">
        <v>1</v>
      </c>
      <c r="N268" s="222" t="s">
        <v>38</v>
      </c>
      <c r="O268" s="91"/>
      <c r="P268" s="223">
        <f>O268*H268</f>
        <v>0</v>
      </c>
      <c r="Q268" s="223">
        <v>2.2001499999999998</v>
      </c>
      <c r="R268" s="223">
        <f>Q268*H268</f>
        <v>8.8005999999999993</v>
      </c>
      <c r="S268" s="223">
        <v>0</v>
      </c>
      <c r="T268" s="22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5" t="s">
        <v>205</v>
      </c>
      <c r="AT268" s="225" t="s">
        <v>118</v>
      </c>
      <c r="AU268" s="225" t="s">
        <v>83</v>
      </c>
      <c r="AY268" s="17" t="s">
        <v>116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7" t="s">
        <v>81</v>
      </c>
      <c r="BK268" s="226">
        <f>ROUND(I268*H268,2)</f>
        <v>0</v>
      </c>
      <c r="BL268" s="17" t="s">
        <v>205</v>
      </c>
      <c r="BM268" s="225" t="s">
        <v>302</v>
      </c>
    </row>
    <row r="269" s="2" customFormat="1">
      <c r="A269" s="38"/>
      <c r="B269" s="39"/>
      <c r="C269" s="40"/>
      <c r="D269" s="227" t="s">
        <v>124</v>
      </c>
      <c r="E269" s="40"/>
      <c r="F269" s="228" t="s">
        <v>303</v>
      </c>
      <c r="G269" s="40"/>
      <c r="H269" s="40"/>
      <c r="I269" s="229"/>
      <c r="J269" s="40"/>
      <c r="K269" s="40"/>
      <c r="L269" s="44"/>
      <c r="M269" s="230"/>
      <c r="N269" s="231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124</v>
      </c>
      <c r="AU269" s="17" t="s">
        <v>83</v>
      </c>
    </row>
    <row r="270" s="2" customFormat="1">
      <c r="A270" s="38"/>
      <c r="B270" s="39"/>
      <c r="C270" s="40"/>
      <c r="D270" s="232" t="s">
        <v>126</v>
      </c>
      <c r="E270" s="40"/>
      <c r="F270" s="233" t="s">
        <v>304</v>
      </c>
      <c r="G270" s="40"/>
      <c r="H270" s="40"/>
      <c r="I270" s="229"/>
      <c r="J270" s="40"/>
      <c r="K270" s="40"/>
      <c r="L270" s="44"/>
      <c r="M270" s="230"/>
      <c r="N270" s="231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126</v>
      </c>
      <c r="AU270" s="17" t="s">
        <v>83</v>
      </c>
    </row>
    <row r="271" s="13" customFormat="1">
      <c r="A271" s="13"/>
      <c r="B271" s="234"/>
      <c r="C271" s="235"/>
      <c r="D271" s="227" t="s">
        <v>128</v>
      </c>
      <c r="E271" s="236" t="s">
        <v>1</v>
      </c>
      <c r="F271" s="237" t="s">
        <v>123</v>
      </c>
      <c r="G271" s="235"/>
      <c r="H271" s="238">
        <v>4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128</v>
      </c>
      <c r="AU271" s="244" t="s">
        <v>83</v>
      </c>
      <c r="AV271" s="13" t="s">
        <v>83</v>
      </c>
      <c r="AW271" s="13" t="s">
        <v>30</v>
      </c>
      <c r="AX271" s="13" t="s">
        <v>73</v>
      </c>
      <c r="AY271" s="244" t="s">
        <v>116</v>
      </c>
    </row>
    <row r="272" s="14" customFormat="1">
      <c r="A272" s="14"/>
      <c r="B272" s="245"/>
      <c r="C272" s="246"/>
      <c r="D272" s="227" t="s">
        <v>128</v>
      </c>
      <c r="E272" s="247" t="s">
        <v>1</v>
      </c>
      <c r="F272" s="248" t="s">
        <v>130</v>
      </c>
      <c r="G272" s="246"/>
      <c r="H272" s="249">
        <v>4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128</v>
      </c>
      <c r="AU272" s="255" t="s">
        <v>83</v>
      </c>
      <c r="AV272" s="14" t="s">
        <v>123</v>
      </c>
      <c r="AW272" s="14" t="s">
        <v>30</v>
      </c>
      <c r="AX272" s="14" t="s">
        <v>81</v>
      </c>
      <c r="AY272" s="255" t="s">
        <v>116</v>
      </c>
    </row>
    <row r="273" s="2" customFormat="1" ht="16.5" customHeight="1">
      <c r="A273" s="38"/>
      <c r="B273" s="39"/>
      <c r="C273" s="214" t="s">
        <v>228</v>
      </c>
      <c r="D273" s="214" t="s">
        <v>118</v>
      </c>
      <c r="E273" s="215" t="s">
        <v>305</v>
      </c>
      <c r="F273" s="216" t="s">
        <v>306</v>
      </c>
      <c r="G273" s="217" t="s">
        <v>204</v>
      </c>
      <c r="H273" s="218">
        <v>4</v>
      </c>
      <c r="I273" s="219"/>
      <c r="J273" s="220">
        <f>ROUND(I273*H273,2)</f>
        <v>0</v>
      </c>
      <c r="K273" s="216" t="s">
        <v>122</v>
      </c>
      <c r="L273" s="44"/>
      <c r="M273" s="221" t="s">
        <v>1</v>
      </c>
      <c r="N273" s="222" t="s">
        <v>38</v>
      </c>
      <c r="O273" s="91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5" t="s">
        <v>205</v>
      </c>
      <c r="AT273" s="225" t="s">
        <v>118</v>
      </c>
      <c r="AU273" s="225" t="s">
        <v>83</v>
      </c>
      <c r="AY273" s="17" t="s">
        <v>116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7" t="s">
        <v>81</v>
      </c>
      <c r="BK273" s="226">
        <f>ROUND(I273*H273,2)</f>
        <v>0</v>
      </c>
      <c r="BL273" s="17" t="s">
        <v>205</v>
      </c>
      <c r="BM273" s="225" t="s">
        <v>205</v>
      </c>
    </row>
    <row r="274" s="2" customFormat="1">
      <c r="A274" s="38"/>
      <c r="B274" s="39"/>
      <c r="C274" s="40"/>
      <c r="D274" s="227" t="s">
        <v>124</v>
      </c>
      <c r="E274" s="40"/>
      <c r="F274" s="228" t="s">
        <v>307</v>
      </c>
      <c r="G274" s="40"/>
      <c r="H274" s="40"/>
      <c r="I274" s="229"/>
      <c r="J274" s="40"/>
      <c r="K274" s="40"/>
      <c r="L274" s="44"/>
      <c r="M274" s="230"/>
      <c r="N274" s="231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124</v>
      </c>
      <c r="AU274" s="17" t="s">
        <v>83</v>
      </c>
    </row>
    <row r="275" s="2" customFormat="1">
      <c r="A275" s="38"/>
      <c r="B275" s="39"/>
      <c r="C275" s="40"/>
      <c r="D275" s="232" t="s">
        <v>126</v>
      </c>
      <c r="E275" s="40"/>
      <c r="F275" s="233" t="s">
        <v>308</v>
      </c>
      <c r="G275" s="40"/>
      <c r="H275" s="40"/>
      <c r="I275" s="229"/>
      <c r="J275" s="40"/>
      <c r="K275" s="40"/>
      <c r="L275" s="44"/>
      <c r="M275" s="230"/>
      <c r="N275" s="231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126</v>
      </c>
      <c r="AU275" s="17" t="s">
        <v>83</v>
      </c>
    </row>
    <row r="276" s="13" customFormat="1">
      <c r="A276" s="13"/>
      <c r="B276" s="234"/>
      <c r="C276" s="235"/>
      <c r="D276" s="227" t="s">
        <v>128</v>
      </c>
      <c r="E276" s="236" t="s">
        <v>1</v>
      </c>
      <c r="F276" s="237" t="s">
        <v>123</v>
      </c>
      <c r="G276" s="235"/>
      <c r="H276" s="238">
        <v>4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128</v>
      </c>
      <c r="AU276" s="244" t="s">
        <v>83</v>
      </c>
      <c r="AV276" s="13" t="s">
        <v>83</v>
      </c>
      <c r="AW276" s="13" t="s">
        <v>30</v>
      </c>
      <c r="AX276" s="13" t="s">
        <v>73</v>
      </c>
      <c r="AY276" s="244" t="s">
        <v>116</v>
      </c>
    </row>
    <row r="277" s="14" customFormat="1">
      <c r="A277" s="14"/>
      <c r="B277" s="245"/>
      <c r="C277" s="246"/>
      <c r="D277" s="227" t="s">
        <v>128</v>
      </c>
      <c r="E277" s="247" t="s">
        <v>1</v>
      </c>
      <c r="F277" s="248" t="s">
        <v>130</v>
      </c>
      <c r="G277" s="246"/>
      <c r="H277" s="249">
        <v>4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128</v>
      </c>
      <c r="AU277" s="255" t="s">
        <v>83</v>
      </c>
      <c r="AV277" s="14" t="s">
        <v>123</v>
      </c>
      <c r="AW277" s="14" t="s">
        <v>30</v>
      </c>
      <c r="AX277" s="14" t="s">
        <v>81</v>
      </c>
      <c r="AY277" s="255" t="s">
        <v>116</v>
      </c>
    </row>
    <row r="278" s="2" customFormat="1" ht="16.5" customHeight="1">
      <c r="A278" s="38"/>
      <c r="B278" s="39"/>
      <c r="C278" s="256" t="s">
        <v>309</v>
      </c>
      <c r="D278" s="256" t="s">
        <v>157</v>
      </c>
      <c r="E278" s="257" t="s">
        <v>310</v>
      </c>
      <c r="F278" s="258" t="s">
        <v>311</v>
      </c>
      <c r="G278" s="259" t="s">
        <v>204</v>
      </c>
      <c r="H278" s="260">
        <v>4</v>
      </c>
      <c r="I278" s="261"/>
      <c r="J278" s="262">
        <f>ROUND(I278*H278,2)</f>
        <v>0</v>
      </c>
      <c r="K278" s="258" t="s">
        <v>122</v>
      </c>
      <c r="L278" s="263"/>
      <c r="M278" s="264" t="s">
        <v>1</v>
      </c>
      <c r="N278" s="265" t="s">
        <v>38</v>
      </c>
      <c r="O278" s="91"/>
      <c r="P278" s="223">
        <f>O278*H278</f>
        <v>0</v>
      </c>
      <c r="Q278" s="223">
        <v>0.072999999999999995</v>
      </c>
      <c r="R278" s="223">
        <f>Q278*H278</f>
        <v>0.29199999999999998</v>
      </c>
      <c r="S278" s="223">
        <v>0</v>
      </c>
      <c r="T278" s="22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5" t="s">
        <v>219</v>
      </c>
      <c r="AT278" s="225" t="s">
        <v>157</v>
      </c>
      <c r="AU278" s="225" t="s">
        <v>83</v>
      </c>
      <c r="AY278" s="17" t="s">
        <v>116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7" t="s">
        <v>81</v>
      </c>
      <c r="BK278" s="226">
        <f>ROUND(I278*H278,2)</f>
        <v>0</v>
      </c>
      <c r="BL278" s="17" t="s">
        <v>205</v>
      </c>
      <c r="BM278" s="225" t="s">
        <v>312</v>
      </c>
    </row>
    <row r="279" s="2" customFormat="1">
      <c r="A279" s="38"/>
      <c r="B279" s="39"/>
      <c r="C279" s="40"/>
      <c r="D279" s="227" t="s">
        <v>124</v>
      </c>
      <c r="E279" s="40"/>
      <c r="F279" s="228" t="s">
        <v>313</v>
      </c>
      <c r="G279" s="40"/>
      <c r="H279" s="40"/>
      <c r="I279" s="229"/>
      <c r="J279" s="40"/>
      <c r="K279" s="40"/>
      <c r="L279" s="44"/>
      <c r="M279" s="230"/>
      <c r="N279" s="231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124</v>
      </c>
      <c r="AU279" s="17" t="s">
        <v>83</v>
      </c>
    </row>
    <row r="280" s="13" customFormat="1">
      <c r="A280" s="13"/>
      <c r="B280" s="234"/>
      <c r="C280" s="235"/>
      <c r="D280" s="227" t="s">
        <v>128</v>
      </c>
      <c r="E280" s="236" t="s">
        <v>1</v>
      </c>
      <c r="F280" s="237" t="s">
        <v>123</v>
      </c>
      <c r="G280" s="235"/>
      <c r="H280" s="238">
        <v>4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128</v>
      </c>
      <c r="AU280" s="244" t="s">
        <v>83</v>
      </c>
      <c r="AV280" s="13" t="s">
        <v>83</v>
      </c>
      <c r="AW280" s="13" t="s">
        <v>30</v>
      </c>
      <c r="AX280" s="13" t="s">
        <v>73</v>
      </c>
      <c r="AY280" s="244" t="s">
        <v>116</v>
      </c>
    </row>
    <row r="281" s="14" customFormat="1">
      <c r="A281" s="14"/>
      <c r="B281" s="245"/>
      <c r="C281" s="246"/>
      <c r="D281" s="227" t="s">
        <v>128</v>
      </c>
      <c r="E281" s="247" t="s">
        <v>1</v>
      </c>
      <c r="F281" s="248" t="s">
        <v>130</v>
      </c>
      <c r="G281" s="246"/>
      <c r="H281" s="249">
        <v>4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128</v>
      </c>
      <c r="AU281" s="255" t="s">
        <v>83</v>
      </c>
      <c r="AV281" s="14" t="s">
        <v>123</v>
      </c>
      <c r="AW281" s="14" t="s">
        <v>30</v>
      </c>
      <c r="AX281" s="14" t="s">
        <v>81</v>
      </c>
      <c r="AY281" s="255" t="s">
        <v>116</v>
      </c>
    </row>
    <row r="282" s="2" customFormat="1" ht="16.5" customHeight="1">
      <c r="A282" s="38"/>
      <c r="B282" s="39"/>
      <c r="C282" s="256" t="s">
        <v>234</v>
      </c>
      <c r="D282" s="256" t="s">
        <v>157</v>
      </c>
      <c r="E282" s="257" t="s">
        <v>314</v>
      </c>
      <c r="F282" s="258" t="s">
        <v>315</v>
      </c>
      <c r="G282" s="259" t="s">
        <v>204</v>
      </c>
      <c r="H282" s="260">
        <v>2</v>
      </c>
      <c r="I282" s="261"/>
      <c r="J282" s="262">
        <f>ROUND(I282*H282,2)</f>
        <v>0</v>
      </c>
      <c r="K282" s="258" t="s">
        <v>122</v>
      </c>
      <c r="L282" s="263"/>
      <c r="M282" s="264" t="s">
        <v>1</v>
      </c>
      <c r="N282" s="265" t="s">
        <v>38</v>
      </c>
      <c r="O282" s="91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5" t="s">
        <v>219</v>
      </c>
      <c r="AT282" s="225" t="s">
        <v>157</v>
      </c>
      <c r="AU282" s="225" t="s">
        <v>83</v>
      </c>
      <c r="AY282" s="17" t="s">
        <v>116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7" t="s">
        <v>81</v>
      </c>
      <c r="BK282" s="226">
        <f>ROUND(I282*H282,2)</f>
        <v>0</v>
      </c>
      <c r="BL282" s="17" t="s">
        <v>205</v>
      </c>
      <c r="BM282" s="225" t="s">
        <v>216</v>
      </c>
    </row>
    <row r="283" s="2" customFormat="1">
      <c r="A283" s="38"/>
      <c r="B283" s="39"/>
      <c r="C283" s="40"/>
      <c r="D283" s="227" t="s">
        <v>124</v>
      </c>
      <c r="E283" s="40"/>
      <c r="F283" s="228" t="s">
        <v>316</v>
      </c>
      <c r="G283" s="40"/>
      <c r="H283" s="40"/>
      <c r="I283" s="229"/>
      <c r="J283" s="40"/>
      <c r="K283" s="40"/>
      <c r="L283" s="44"/>
      <c r="M283" s="230"/>
      <c r="N283" s="231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124</v>
      </c>
      <c r="AU283" s="17" t="s">
        <v>83</v>
      </c>
    </row>
    <row r="284" s="13" customFormat="1">
      <c r="A284" s="13"/>
      <c r="B284" s="234"/>
      <c r="C284" s="235"/>
      <c r="D284" s="227" t="s">
        <v>128</v>
      </c>
      <c r="E284" s="236" t="s">
        <v>1</v>
      </c>
      <c r="F284" s="237" t="s">
        <v>83</v>
      </c>
      <c r="G284" s="235"/>
      <c r="H284" s="238">
        <v>2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128</v>
      </c>
      <c r="AU284" s="244" t="s">
        <v>83</v>
      </c>
      <c r="AV284" s="13" t="s">
        <v>83</v>
      </c>
      <c r="AW284" s="13" t="s">
        <v>30</v>
      </c>
      <c r="AX284" s="13" t="s">
        <v>73</v>
      </c>
      <c r="AY284" s="244" t="s">
        <v>116</v>
      </c>
    </row>
    <row r="285" s="14" customFormat="1">
      <c r="A285" s="14"/>
      <c r="B285" s="245"/>
      <c r="C285" s="246"/>
      <c r="D285" s="227" t="s">
        <v>128</v>
      </c>
      <c r="E285" s="247" t="s">
        <v>1</v>
      </c>
      <c r="F285" s="248" t="s">
        <v>130</v>
      </c>
      <c r="G285" s="246"/>
      <c r="H285" s="249">
        <v>2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128</v>
      </c>
      <c r="AU285" s="255" t="s">
        <v>83</v>
      </c>
      <c r="AV285" s="14" t="s">
        <v>123</v>
      </c>
      <c r="AW285" s="14" t="s">
        <v>30</v>
      </c>
      <c r="AX285" s="14" t="s">
        <v>81</v>
      </c>
      <c r="AY285" s="255" t="s">
        <v>116</v>
      </c>
    </row>
    <row r="286" s="2" customFormat="1" ht="16.5" customHeight="1">
      <c r="A286" s="38"/>
      <c r="B286" s="39"/>
      <c r="C286" s="256" t="s">
        <v>317</v>
      </c>
      <c r="D286" s="256" t="s">
        <v>157</v>
      </c>
      <c r="E286" s="257" t="s">
        <v>318</v>
      </c>
      <c r="F286" s="258" t="s">
        <v>319</v>
      </c>
      <c r="G286" s="259" t="s">
        <v>204</v>
      </c>
      <c r="H286" s="260">
        <v>2</v>
      </c>
      <c r="I286" s="261"/>
      <c r="J286" s="262">
        <f>ROUND(I286*H286,2)</f>
        <v>0</v>
      </c>
      <c r="K286" s="258" t="s">
        <v>122</v>
      </c>
      <c r="L286" s="263"/>
      <c r="M286" s="264" t="s">
        <v>1</v>
      </c>
      <c r="N286" s="265" t="s">
        <v>38</v>
      </c>
      <c r="O286" s="91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5" t="s">
        <v>219</v>
      </c>
      <c r="AT286" s="225" t="s">
        <v>157</v>
      </c>
      <c r="AU286" s="225" t="s">
        <v>83</v>
      </c>
      <c r="AY286" s="17" t="s">
        <v>116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7" t="s">
        <v>81</v>
      </c>
      <c r="BK286" s="226">
        <f>ROUND(I286*H286,2)</f>
        <v>0</v>
      </c>
      <c r="BL286" s="17" t="s">
        <v>205</v>
      </c>
      <c r="BM286" s="225" t="s">
        <v>320</v>
      </c>
    </row>
    <row r="287" s="2" customFormat="1">
      <c r="A287" s="38"/>
      <c r="B287" s="39"/>
      <c r="C287" s="40"/>
      <c r="D287" s="227" t="s">
        <v>124</v>
      </c>
      <c r="E287" s="40"/>
      <c r="F287" s="228" t="s">
        <v>321</v>
      </c>
      <c r="G287" s="40"/>
      <c r="H287" s="40"/>
      <c r="I287" s="229"/>
      <c r="J287" s="40"/>
      <c r="K287" s="40"/>
      <c r="L287" s="44"/>
      <c r="M287" s="230"/>
      <c r="N287" s="231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124</v>
      </c>
      <c r="AU287" s="17" t="s">
        <v>83</v>
      </c>
    </row>
    <row r="288" s="13" customFormat="1">
      <c r="A288" s="13"/>
      <c r="B288" s="234"/>
      <c r="C288" s="235"/>
      <c r="D288" s="227" t="s">
        <v>128</v>
      </c>
      <c r="E288" s="236" t="s">
        <v>1</v>
      </c>
      <c r="F288" s="237" t="s">
        <v>83</v>
      </c>
      <c r="G288" s="235"/>
      <c r="H288" s="238">
        <v>2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128</v>
      </c>
      <c r="AU288" s="244" t="s">
        <v>83</v>
      </c>
      <c r="AV288" s="13" t="s">
        <v>83</v>
      </c>
      <c r="AW288" s="13" t="s">
        <v>30</v>
      </c>
      <c r="AX288" s="13" t="s">
        <v>73</v>
      </c>
      <c r="AY288" s="244" t="s">
        <v>116</v>
      </c>
    </row>
    <row r="289" s="14" customFormat="1">
      <c r="A289" s="14"/>
      <c r="B289" s="245"/>
      <c r="C289" s="246"/>
      <c r="D289" s="227" t="s">
        <v>128</v>
      </c>
      <c r="E289" s="247" t="s">
        <v>1</v>
      </c>
      <c r="F289" s="248" t="s">
        <v>130</v>
      </c>
      <c r="G289" s="246"/>
      <c r="H289" s="249">
        <v>2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128</v>
      </c>
      <c r="AU289" s="255" t="s">
        <v>83</v>
      </c>
      <c r="AV289" s="14" t="s">
        <v>123</v>
      </c>
      <c r="AW289" s="14" t="s">
        <v>30</v>
      </c>
      <c r="AX289" s="14" t="s">
        <v>81</v>
      </c>
      <c r="AY289" s="255" t="s">
        <v>116</v>
      </c>
    </row>
    <row r="290" s="2" customFormat="1" ht="16.5" customHeight="1">
      <c r="A290" s="38"/>
      <c r="B290" s="39"/>
      <c r="C290" s="256" t="s">
        <v>238</v>
      </c>
      <c r="D290" s="256" t="s">
        <v>157</v>
      </c>
      <c r="E290" s="257" t="s">
        <v>322</v>
      </c>
      <c r="F290" s="258" t="s">
        <v>323</v>
      </c>
      <c r="G290" s="259" t="s">
        <v>204</v>
      </c>
      <c r="H290" s="260">
        <v>4</v>
      </c>
      <c r="I290" s="261"/>
      <c r="J290" s="262">
        <f>ROUND(I290*H290,2)</f>
        <v>0</v>
      </c>
      <c r="K290" s="258" t="s">
        <v>122</v>
      </c>
      <c r="L290" s="263"/>
      <c r="M290" s="264" t="s">
        <v>1</v>
      </c>
      <c r="N290" s="265" t="s">
        <v>38</v>
      </c>
      <c r="O290" s="91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5" t="s">
        <v>219</v>
      </c>
      <c r="AT290" s="225" t="s">
        <v>157</v>
      </c>
      <c r="AU290" s="225" t="s">
        <v>83</v>
      </c>
      <c r="AY290" s="17" t="s">
        <v>116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7" t="s">
        <v>81</v>
      </c>
      <c r="BK290" s="226">
        <f>ROUND(I290*H290,2)</f>
        <v>0</v>
      </c>
      <c r="BL290" s="17" t="s">
        <v>205</v>
      </c>
      <c r="BM290" s="225" t="s">
        <v>324</v>
      </c>
    </row>
    <row r="291" s="2" customFormat="1">
      <c r="A291" s="38"/>
      <c r="B291" s="39"/>
      <c r="C291" s="40"/>
      <c r="D291" s="227" t="s">
        <v>124</v>
      </c>
      <c r="E291" s="40"/>
      <c r="F291" s="228" t="s">
        <v>323</v>
      </c>
      <c r="G291" s="40"/>
      <c r="H291" s="40"/>
      <c r="I291" s="229"/>
      <c r="J291" s="40"/>
      <c r="K291" s="40"/>
      <c r="L291" s="44"/>
      <c r="M291" s="230"/>
      <c r="N291" s="231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124</v>
      </c>
      <c r="AU291" s="17" t="s">
        <v>83</v>
      </c>
    </row>
    <row r="292" s="13" customFormat="1">
      <c r="A292" s="13"/>
      <c r="B292" s="234"/>
      <c r="C292" s="235"/>
      <c r="D292" s="227" t="s">
        <v>128</v>
      </c>
      <c r="E292" s="236" t="s">
        <v>1</v>
      </c>
      <c r="F292" s="237" t="s">
        <v>123</v>
      </c>
      <c r="G292" s="235"/>
      <c r="H292" s="238">
        <v>4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128</v>
      </c>
      <c r="AU292" s="244" t="s">
        <v>83</v>
      </c>
      <c r="AV292" s="13" t="s">
        <v>83</v>
      </c>
      <c r="AW292" s="13" t="s">
        <v>30</v>
      </c>
      <c r="AX292" s="13" t="s">
        <v>73</v>
      </c>
      <c r="AY292" s="244" t="s">
        <v>116</v>
      </c>
    </row>
    <row r="293" s="14" customFormat="1">
      <c r="A293" s="14"/>
      <c r="B293" s="245"/>
      <c r="C293" s="246"/>
      <c r="D293" s="227" t="s">
        <v>128</v>
      </c>
      <c r="E293" s="247" t="s">
        <v>1</v>
      </c>
      <c r="F293" s="248" t="s">
        <v>130</v>
      </c>
      <c r="G293" s="246"/>
      <c r="H293" s="249">
        <v>4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128</v>
      </c>
      <c r="AU293" s="255" t="s">
        <v>83</v>
      </c>
      <c r="AV293" s="14" t="s">
        <v>123</v>
      </c>
      <c r="AW293" s="14" t="s">
        <v>30</v>
      </c>
      <c r="AX293" s="14" t="s">
        <v>81</v>
      </c>
      <c r="AY293" s="255" t="s">
        <v>116</v>
      </c>
    </row>
    <row r="294" s="2" customFormat="1" ht="16.5" customHeight="1">
      <c r="A294" s="38"/>
      <c r="B294" s="39"/>
      <c r="C294" s="214" t="s">
        <v>325</v>
      </c>
      <c r="D294" s="214" t="s">
        <v>118</v>
      </c>
      <c r="E294" s="215" t="s">
        <v>326</v>
      </c>
      <c r="F294" s="216" t="s">
        <v>327</v>
      </c>
      <c r="G294" s="217" t="s">
        <v>204</v>
      </c>
      <c r="H294" s="218">
        <v>4</v>
      </c>
      <c r="I294" s="219"/>
      <c r="J294" s="220">
        <f>ROUND(I294*H294,2)</f>
        <v>0</v>
      </c>
      <c r="K294" s="216" t="s">
        <v>122</v>
      </c>
      <c r="L294" s="44"/>
      <c r="M294" s="221" t="s">
        <v>1</v>
      </c>
      <c r="N294" s="222" t="s">
        <v>38</v>
      </c>
      <c r="O294" s="91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5" t="s">
        <v>205</v>
      </c>
      <c r="AT294" s="225" t="s">
        <v>118</v>
      </c>
      <c r="AU294" s="225" t="s">
        <v>83</v>
      </c>
      <c r="AY294" s="17" t="s">
        <v>116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7" t="s">
        <v>81</v>
      </c>
      <c r="BK294" s="226">
        <f>ROUND(I294*H294,2)</f>
        <v>0</v>
      </c>
      <c r="BL294" s="17" t="s">
        <v>205</v>
      </c>
      <c r="BM294" s="225" t="s">
        <v>328</v>
      </c>
    </row>
    <row r="295" s="2" customFormat="1">
      <c r="A295" s="38"/>
      <c r="B295" s="39"/>
      <c r="C295" s="40"/>
      <c r="D295" s="227" t="s">
        <v>124</v>
      </c>
      <c r="E295" s="40"/>
      <c r="F295" s="228" t="s">
        <v>329</v>
      </c>
      <c r="G295" s="40"/>
      <c r="H295" s="40"/>
      <c r="I295" s="229"/>
      <c r="J295" s="40"/>
      <c r="K295" s="40"/>
      <c r="L295" s="44"/>
      <c r="M295" s="230"/>
      <c r="N295" s="231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124</v>
      </c>
      <c r="AU295" s="17" t="s">
        <v>83</v>
      </c>
    </row>
    <row r="296" s="2" customFormat="1">
      <c r="A296" s="38"/>
      <c r="B296" s="39"/>
      <c r="C296" s="40"/>
      <c r="D296" s="232" t="s">
        <v>126</v>
      </c>
      <c r="E296" s="40"/>
      <c r="F296" s="233" t="s">
        <v>330</v>
      </c>
      <c r="G296" s="40"/>
      <c r="H296" s="40"/>
      <c r="I296" s="229"/>
      <c r="J296" s="40"/>
      <c r="K296" s="40"/>
      <c r="L296" s="44"/>
      <c r="M296" s="230"/>
      <c r="N296" s="231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126</v>
      </c>
      <c r="AU296" s="17" t="s">
        <v>83</v>
      </c>
    </row>
    <row r="297" s="13" customFormat="1">
      <c r="A297" s="13"/>
      <c r="B297" s="234"/>
      <c r="C297" s="235"/>
      <c r="D297" s="227" t="s">
        <v>128</v>
      </c>
      <c r="E297" s="236" t="s">
        <v>1</v>
      </c>
      <c r="F297" s="237" t="s">
        <v>123</v>
      </c>
      <c r="G297" s="235"/>
      <c r="H297" s="238">
        <v>4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128</v>
      </c>
      <c r="AU297" s="244" t="s">
        <v>83</v>
      </c>
      <c r="AV297" s="13" t="s">
        <v>83</v>
      </c>
      <c r="AW297" s="13" t="s">
        <v>30</v>
      </c>
      <c r="AX297" s="13" t="s">
        <v>73</v>
      </c>
      <c r="AY297" s="244" t="s">
        <v>116</v>
      </c>
    </row>
    <row r="298" s="14" customFormat="1">
      <c r="A298" s="14"/>
      <c r="B298" s="245"/>
      <c r="C298" s="246"/>
      <c r="D298" s="227" t="s">
        <v>128</v>
      </c>
      <c r="E298" s="247" t="s">
        <v>1</v>
      </c>
      <c r="F298" s="248" t="s">
        <v>130</v>
      </c>
      <c r="G298" s="246"/>
      <c r="H298" s="249">
        <v>4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128</v>
      </c>
      <c r="AU298" s="255" t="s">
        <v>83</v>
      </c>
      <c r="AV298" s="14" t="s">
        <v>123</v>
      </c>
      <c r="AW298" s="14" t="s">
        <v>30</v>
      </c>
      <c r="AX298" s="14" t="s">
        <v>81</v>
      </c>
      <c r="AY298" s="255" t="s">
        <v>116</v>
      </c>
    </row>
    <row r="299" s="2" customFormat="1" ht="16.5" customHeight="1">
      <c r="A299" s="38"/>
      <c r="B299" s="39"/>
      <c r="C299" s="256" t="s">
        <v>331</v>
      </c>
      <c r="D299" s="256" t="s">
        <v>157</v>
      </c>
      <c r="E299" s="257" t="s">
        <v>332</v>
      </c>
      <c r="F299" s="258" t="s">
        <v>333</v>
      </c>
      <c r="G299" s="259" t="s">
        <v>204</v>
      </c>
      <c r="H299" s="260">
        <v>4</v>
      </c>
      <c r="I299" s="261"/>
      <c r="J299" s="262">
        <f>ROUND(I299*H299,2)</f>
        <v>0</v>
      </c>
      <c r="K299" s="258" t="s">
        <v>1</v>
      </c>
      <c r="L299" s="263"/>
      <c r="M299" s="264" t="s">
        <v>1</v>
      </c>
      <c r="N299" s="265" t="s">
        <v>38</v>
      </c>
      <c r="O299" s="91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5" t="s">
        <v>219</v>
      </c>
      <c r="AT299" s="225" t="s">
        <v>157</v>
      </c>
      <c r="AU299" s="225" t="s">
        <v>83</v>
      </c>
      <c r="AY299" s="17" t="s">
        <v>116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7" t="s">
        <v>81</v>
      </c>
      <c r="BK299" s="226">
        <f>ROUND(I299*H299,2)</f>
        <v>0</v>
      </c>
      <c r="BL299" s="17" t="s">
        <v>205</v>
      </c>
      <c r="BM299" s="225" t="s">
        <v>334</v>
      </c>
    </row>
    <row r="300" s="2" customFormat="1">
      <c r="A300" s="38"/>
      <c r="B300" s="39"/>
      <c r="C300" s="40"/>
      <c r="D300" s="227" t="s">
        <v>124</v>
      </c>
      <c r="E300" s="40"/>
      <c r="F300" s="228" t="s">
        <v>333</v>
      </c>
      <c r="G300" s="40"/>
      <c r="H300" s="40"/>
      <c r="I300" s="229"/>
      <c r="J300" s="40"/>
      <c r="K300" s="40"/>
      <c r="L300" s="44"/>
      <c r="M300" s="230"/>
      <c r="N300" s="231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124</v>
      </c>
      <c r="AU300" s="17" t="s">
        <v>83</v>
      </c>
    </row>
    <row r="301" s="13" customFormat="1">
      <c r="A301" s="13"/>
      <c r="B301" s="234"/>
      <c r="C301" s="235"/>
      <c r="D301" s="227" t="s">
        <v>128</v>
      </c>
      <c r="E301" s="236" t="s">
        <v>1</v>
      </c>
      <c r="F301" s="237" t="s">
        <v>123</v>
      </c>
      <c r="G301" s="235"/>
      <c r="H301" s="238">
        <v>4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128</v>
      </c>
      <c r="AU301" s="244" t="s">
        <v>83</v>
      </c>
      <c r="AV301" s="13" t="s">
        <v>83</v>
      </c>
      <c r="AW301" s="13" t="s">
        <v>30</v>
      </c>
      <c r="AX301" s="13" t="s">
        <v>73</v>
      </c>
      <c r="AY301" s="244" t="s">
        <v>116</v>
      </c>
    </row>
    <row r="302" s="14" customFormat="1">
      <c r="A302" s="14"/>
      <c r="B302" s="245"/>
      <c r="C302" s="246"/>
      <c r="D302" s="227" t="s">
        <v>128</v>
      </c>
      <c r="E302" s="247" t="s">
        <v>1</v>
      </c>
      <c r="F302" s="248" t="s">
        <v>130</v>
      </c>
      <c r="G302" s="246"/>
      <c r="H302" s="249">
        <v>4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128</v>
      </c>
      <c r="AU302" s="255" t="s">
        <v>83</v>
      </c>
      <c r="AV302" s="14" t="s">
        <v>123</v>
      </c>
      <c r="AW302" s="14" t="s">
        <v>30</v>
      </c>
      <c r="AX302" s="14" t="s">
        <v>81</v>
      </c>
      <c r="AY302" s="255" t="s">
        <v>116</v>
      </c>
    </row>
    <row r="303" s="2" customFormat="1" ht="16.5" customHeight="1">
      <c r="A303" s="38"/>
      <c r="B303" s="39"/>
      <c r="C303" s="256" t="s">
        <v>247</v>
      </c>
      <c r="D303" s="256" t="s">
        <v>157</v>
      </c>
      <c r="E303" s="257" t="s">
        <v>335</v>
      </c>
      <c r="F303" s="258" t="s">
        <v>336</v>
      </c>
      <c r="G303" s="259" t="s">
        <v>212</v>
      </c>
      <c r="H303" s="260">
        <v>2</v>
      </c>
      <c r="I303" s="261"/>
      <c r="J303" s="262">
        <f>ROUND(I303*H303,2)</f>
        <v>0</v>
      </c>
      <c r="K303" s="258" t="s">
        <v>122</v>
      </c>
      <c r="L303" s="263"/>
      <c r="M303" s="264" t="s">
        <v>1</v>
      </c>
      <c r="N303" s="265" t="s">
        <v>38</v>
      </c>
      <c r="O303" s="91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5" t="s">
        <v>219</v>
      </c>
      <c r="AT303" s="225" t="s">
        <v>157</v>
      </c>
      <c r="AU303" s="225" t="s">
        <v>83</v>
      </c>
      <c r="AY303" s="17" t="s">
        <v>116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7" t="s">
        <v>81</v>
      </c>
      <c r="BK303" s="226">
        <f>ROUND(I303*H303,2)</f>
        <v>0</v>
      </c>
      <c r="BL303" s="17" t="s">
        <v>205</v>
      </c>
      <c r="BM303" s="225" t="s">
        <v>337</v>
      </c>
    </row>
    <row r="304" s="2" customFormat="1">
      <c r="A304" s="38"/>
      <c r="B304" s="39"/>
      <c r="C304" s="40"/>
      <c r="D304" s="227" t="s">
        <v>124</v>
      </c>
      <c r="E304" s="40"/>
      <c r="F304" s="228" t="s">
        <v>336</v>
      </c>
      <c r="G304" s="40"/>
      <c r="H304" s="40"/>
      <c r="I304" s="229"/>
      <c r="J304" s="40"/>
      <c r="K304" s="40"/>
      <c r="L304" s="44"/>
      <c r="M304" s="230"/>
      <c r="N304" s="231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124</v>
      </c>
      <c r="AU304" s="17" t="s">
        <v>83</v>
      </c>
    </row>
    <row r="305" s="13" customFormat="1">
      <c r="A305" s="13"/>
      <c r="B305" s="234"/>
      <c r="C305" s="235"/>
      <c r="D305" s="227" t="s">
        <v>128</v>
      </c>
      <c r="E305" s="236" t="s">
        <v>1</v>
      </c>
      <c r="F305" s="237" t="s">
        <v>338</v>
      </c>
      <c r="G305" s="235"/>
      <c r="H305" s="238">
        <v>2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128</v>
      </c>
      <c r="AU305" s="244" t="s">
        <v>83</v>
      </c>
      <c r="AV305" s="13" t="s">
        <v>83</v>
      </c>
      <c r="AW305" s="13" t="s">
        <v>30</v>
      </c>
      <c r="AX305" s="13" t="s">
        <v>73</v>
      </c>
      <c r="AY305" s="244" t="s">
        <v>116</v>
      </c>
    </row>
    <row r="306" s="14" customFormat="1">
      <c r="A306" s="14"/>
      <c r="B306" s="245"/>
      <c r="C306" s="246"/>
      <c r="D306" s="227" t="s">
        <v>128</v>
      </c>
      <c r="E306" s="247" t="s">
        <v>1</v>
      </c>
      <c r="F306" s="248" t="s">
        <v>130</v>
      </c>
      <c r="G306" s="246"/>
      <c r="H306" s="249">
        <v>2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128</v>
      </c>
      <c r="AU306" s="255" t="s">
        <v>83</v>
      </c>
      <c r="AV306" s="14" t="s">
        <v>123</v>
      </c>
      <c r="AW306" s="14" t="s">
        <v>30</v>
      </c>
      <c r="AX306" s="14" t="s">
        <v>81</v>
      </c>
      <c r="AY306" s="255" t="s">
        <v>116</v>
      </c>
    </row>
    <row r="307" s="2" customFormat="1" ht="24.15" customHeight="1">
      <c r="A307" s="38"/>
      <c r="B307" s="39"/>
      <c r="C307" s="256" t="s">
        <v>339</v>
      </c>
      <c r="D307" s="256" t="s">
        <v>157</v>
      </c>
      <c r="E307" s="257" t="s">
        <v>340</v>
      </c>
      <c r="F307" s="258" t="s">
        <v>341</v>
      </c>
      <c r="G307" s="259" t="s">
        <v>342</v>
      </c>
      <c r="H307" s="260">
        <v>0.040000000000000001</v>
      </c>
      <c r="I307" s="261"/>
      <c r="J307" s="262">
        <f>ROUND(I307*H307,2)</f>
        <v>0</v>
      </c>
      <c r="K307" s="258" t="s">
        <v>122</v>
      </c>
      <c r="L307" s="263"/>
      <c r="M307" s="264" t="s">
        <v>1</v>
      </c>
      <c r="N307" s="265" t="s">
        <v>38</v>
      </c>
      <c r="O307" s="91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5" t="s">
        <v>219</v>
      </c>
      <c r="AT307" s="225" t="s">
        <v>157</v>
      </c>
      <c r="AU307" s="225" t="s">
        <v>83</v>
      </c>
      <c r="AY307" s="17" t="s">
        <v>116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7" t="s">
        <v>81</v>
      </c>
      <c r="BK307" s="226">
        <f>ROUND(I307*H307,2)</f>
        <v>0</v>
      </c>
      <c r="BL307" s="17" t="s">
        <v>205</v>
      </c>
      <c r="BM307" s="225" t="s">
        <v>343</v>
      </c>
    </row>
    <row r="308" s="2" customFormat="1">
      <c r="A308" s="38"/>
      <c r="B308" s="39"/>
      <c r="C308" s="40"/>
      <c r="D308" s="227" t="s">
        <v>124</v>
      </c>
      <c r="E308" s="40"/>
      <c r="F308" s="228" t="s">
        <v>341</v>
      </c>
      <c r="G308" s="40"/>
      <c r="H308" s="40"/>
      <c r="I308" s="229"/>
      <c r="J308" s="40"/>
      <c r="K308" s="40"/>
      <c r="L308" s="44"/>
      <c r="M308" s="230"/>
      <c r="N308" s="231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124</v>
      </c>
      <c r="AU308" s="17" t="s">
        <v>83</v>
      </c>
    </row>
    <row r="309" s="2" customFormat="1" ht="37.8" customHeight="1">
      <c r="A309" s="38"/>
      <c r="B309" s="39"/>
      <c r="C309" s="214" t="s">
        <v>252</v>
      </c>
      <c r="D309" s="214" t="s">
        <v>118</v>
      </c>
      <c r="E309" s="215" t="s">
        <v>344</v>
      </c>
      <c r="F309" s="216" t="s">
        <v>345</v>
      </c>
      <c r="G309" s="217" t="s">
        <v>204</v>
      </c>
      <c r="H309" s="218">
        <v>1</v>
      </c>
      <c r="I309" s="219"/>
      <c r="J309" s="220">
        <f>ROUND(I309*H309,2)</f>
        <v>0</v>
      </c>
      <c r="K309" s="216" t="s">
        <v>122</v>
      </c>
      <c r="L309" s="44"/>
      <c r="M309" s="221" t="s">
        <v>1</v>
      </c>
      <c r="N309" s="222" t="s">
        <v>38</v>
      </c>
      <c r="O309" s="91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5" t="s">
        <v>205</v>
      </c>
      <c r="AT309" s="225" t="s">
        <v>118</v>
      </c>
      <c r="AU309" s="225" t="s">
        <v>83</v>
      </c>
      <c r="AY309" s="17" t="s">
        <v>116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7" t="s">
        <v>81</v>
      </c>
      <c r="BK309" s="226">
        <f>ROUND(I309*H309,2)</f>
        <v>0</v>
      </c>
      <c r="BL309" s="17" t="s">
        <v>205</v>
      </c>
      <c r="BM309" s="225" t="s">
        <v>346</v>
      </c>
    </row>
    <row r="310" s="2" customFormat="1">
      <c r="A310" s="38"/>
      <c r="B310" s="39"/>
      <c r="C310" s="40"/>
      <c r="D310" s="227" t="s">
        <v>124</v>
      </c>
      <c r="E310" s="40"/>
      <c r="F310" s="228" t="s">
        <v>347</v>
      </c>
      <c r="G310" s="40"/>
      <c r="H310" s="40"/>
      <c r="I310" s="229"/>
      <c r="J310" s="40"/>
      <c r="K310" s="40"/>
      <c r="L310" s="44"/>
      <c r="M310" s="230"/>
      <c r="N310" s="231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124</v>
      </c>
      <c r="AU310" s="17" t="s">
        <v>83</v>
      </c>
    </row>
    <row r="311" s="2" customFormat="1">
      <c r="A311" s="38"/>
      <c r="B311" s="39"/>
      <c r="C311" s="40"/>
      <c r="D311" s="232" t="s">
        <v>126</v>
      </c>
      <c r="E311" s="40"/>
      <c r="F311" s="233" t="s">
        <v>348</v>
      </c>
      <c r="G311" s="40"/>
      <c r="H311" s="40"/>
      <c r="I311" s="229"/>
      <c r="J311" s="40"/>
      <c r="K311" s="40"/>
      <c r="L311" s="44"/>
      <c r="M311" s="230"/>
      <c r="N311" s="231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126</v>
      </c>
      <c r="AU311" s="17" t="s">
        <v>83</v>
      </c>
    </row>
    <row r="312" s="13" customFormat="1">
      <c r="A312" s="13"/>
      <c r="B312" s="234"/>
      <c r="C312" s="235"/>
      <c r="D312" s="227" t="s">
        <v>128</v>
      </c>
      <c r="E312" s="236" t="s">
        <v>1</v>
      </c>
      <c r="F312" s="237" t="s">
        <v>81</v>
      </c>
      <c r="G312" s="235"/>
      <c r="H312" s="238">
        <v>1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128</v>
      </c>
      <c r="AU312" s="244" t="s">
        <v>83</v>
      </c>
      <c r="AV312" s="13" t="s">
        <v>83</v>
      </c>
      <c r="AW312" s="13" t="s">
        <v>30</v>
      </c>
      <c r="AX312" s="13" t="s">
        <v>73</v>
      </c>
      <c r="AY312" s="244" t="s">
        <v>116</v>
      </c>
    </row>
    <row r="313" s="14" customFormat="1">
      <c r="A313" s="14"/>
      <c r="B313" s="245"/>
      <c r="C313" s="246"/>
      <c r="D313" s="227" t="s">
        <v>128</v>
      </c>
      <c r="E313" s="247" t="s">
        <v>1</v>
      </c>
      <c r="F313" s="248" t="s">
        <v>130</v>
      </c>
      <c r="G313" s="246"/>
      <c r="H313" s="249">
        <v>1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128</v>
      </c>
      <c r="AU313" s="255" t="s">
        <v>83</v>
      </c>
      <c r="AV313" s="14" t="s">
        <v>123</v>
      </c>
      <c r="AW313" s="14" t="s">
        <v>30</v>
      </c>
      <c r="AX313" s="14" t="s">
        <v>81</v>
      </c>
      <c r="AY313" s="255" t="s">
        <v>116</v>
      </c>
    </row>
    <row r="314" s="2" customFormat="1" ht="21.75" customHeight="1">
      <c r="A314" s="38"/>
      <c r="B314" s="39"/>
      <c r="C314" s="214" t="s">
        <v>349</v>
      </c>
      <c r="D314" s="214" t="s">
        <v>118</v>
      </c>
      <c r="E314" s="215" t="s">
        <v>350</v>
      </c>
      <c r="F314" s="216" t="s">
        <v>351</v>
      </c>
      <c r="G314" s="217" t="s">
        <v>204</v>
      </c>
      <c r="H314" s="218">
        <v>4</v>
      </c>
      <c r="I314" s="219"/>
      <c r="J314" s="220">
        <f>ROUND(I314*H314,2)</f>
        <v>0</v>
      </c>
      <c r="K314" s="216" t="s">
        <v>122</v>
      </c>
      <c r="L314" s="44"/>
      <c r="M314" s="221" t="s">
        <v>1</v>
      </c>
      <c r="N314" s="222" t="s">
        <v>38</v>
      </c>
      <c r="O314" s="91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5" t="s">
        <v>205</v>
      </c>
      <c r="AT314" s="225" t="s">
        <v>118</v>
      </c>
      <c r="AU314" s="225" t="s">
        <v>83</v>
      </c>
      <c r="AY314" s="17" t="s">
        <v>116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7" t="s">
        <v>81</v>
      </c>
      <c r="BK314" s="226">
        <f>ROUND(I314*H314,2)</f>
        <v>0</v>
      </c>
      <c r="BL314" s="17" t="s">
        <v>205</v>
      </c>
      <c r="BM314" s="225" t="s">
        <v>352</v>
      </c>
    </row>
    <row r="315" s="2" customFormat="1">
      <c r="A315" s="38"/>
      <c r="B315" s="39"/>
      <c r="C315" s="40"/>
      <c r="D315" s="227" t="s">
        <v>124</v>
      </c>
      <c r="E315" s="40"/>
      <c r="F315" s="228" t="s">
        <v>353</v>
      </c>
      <c r="G315" s="40"/>
      <c r="H315" s="40"/>
      <c r="I315" s="229"/>
      <c r="J315" s="40"/>
      <c r="K315" s="40"/>
      <c r="L315" s="44"/>
      <c r="M315" s="230"/>
      <c r="N315" s="231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124</v>
      </c>
      <c r="AU315" s="17" t="s">
        <v>83</v>
      </c>
    </row>
    <row r="316" s="2" customFormat="1">
      <c r="A316" s="38"/>
      <c r="B316" s="39"/>
      <c r="C316" s="40"/>
      <c r="D316" s="232" t="s">
        <v>126</v>
      </c>
      <c r="E316" s="40"/>
      <c r="F316" s="233" t="s">
        <v>354</v>
      </c>
      <c r="G316" s="40"/>
      <c r="H316" s="40"/>
      <c r="I316" s="229"/>
      <c r="J316" s="40"/>
      <c r="K316" s="40"/>
      <c r="L316" s="44"/>
      <c r="M316" s="230"/>
      <c r="N316" s="231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126</v>
      </c>
      <c r="AU316" s="17" t="s">
        <v>83</v>
      </c>
    </row>
    <row r="317" s="13" customFormat="1">
      <c r="A317" s="13"/>
      <c r="B317" s="234"/>
      <c r="C317" s="235"/>
      <c r="D317" s="227" t="s">
        <v>128</v>
      </c>
      <c r="E317" s="236" t="s">
        <v>1</v>
      </c>
      <c r="F317" s="237" t="s">
        <v>123</v>
      </c>
      <c r="G317" s="235"/>
      <c r="H317" s="238">
        <v>4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128</v>
      </c>
      <c r="AU317" s="244" t="s">
        <v>83</v>
      </c>
      <c r="AV317" s="13" t="s">
        <v>83</v>
      </c>
      <c r="AW317" s="13" t="s">
        <v>30</v>
      </c>
      <c r="AX317" s="13" t="s">
        <v>73</v>
      </c>
      <c r="AY317" s="244" t="s">
        <v>116</v>
      </c>
    </row>
    <row r="318" s="14" customFormat="1">
      <c r="A318" s="14"/>
      <c r="B318" s="245"/>
      <c r="C318" s="246"/>
      <c r="D318" s="227" t="s">
        <v>128</v>
      </c>
      <c r="E318" s="247" t="s">
        <v>1</v>
      </c>
      <c r="F318" s="248" t="s">
        <v>130</v>
      </c>
      <c r="G318" s="246"/>
      <c r="H318" s="249">
        <v>4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128</v>
      </c>
      <c r="AU318" s="255" t="s">
        <v>83</v>
      </c>
      <c r="AV318" s="14" t="s">
        <v>123</v>
      </c>
      <c r="AW318" s="14" t="s">
        <v>30</v>
      </c>
      <c r="AX318" s="14" t="s">
        <v>81</v>
      </c>
      <c r="AY318" s="255" t="s">
        <v>116</v>
      </c>
    </row>
    <row r="319" s="2" customFormat="1" ht="24.15" customHeight="1">
      <c r="A319" s="38"/>
      <c r="B319" s="39"/>
      <c r="C319" s="256" t="s">
        <v>255</v>
      </c>
      <c r="D319" s="256" t="s">
        <v>157</v>
      </c>
      <c r="E319" s="257" t="s">
        <v>355</v>
      </c>
      <c r="F319" s="258" t="s">
        <v>356</v>
      </c>
      <c r="G319" s="259" t="s">
        <v>204</v>
      </c>
      <c r="H319" s="260">
        <v>4</v>
      </c>
      <c r="I319" s="261"/>
      <c r="J319" s="262">
        <f>ROUND(I319*H319,2)</f>
        <v>0</v>
      </c>
      <c r="K319" s="258" t="s">
        <v>1</v>
      </c>
      <c r="L319" s="263"/>
      <c r="M319" s="264" t="s">
        <v>1</v>
      </c>
      <c r="N319" s="265" t="s">
        <v>38</v>
      </c>
      <c r="O319" s="91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5" t="s">
        <v>219</v>
      </c>
      <c r="AT319" s="225" t="s">
        <v>157</v>
      </c>
      <c r="AU319" s="225" t="s">
        <v>83</v>
      </c>
      <c r="AY319" s="17" t="s">
        <v>116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7" t="s">
        <v>81</v>
      </c>
      <c r="BK319" s="226">
        <f>ROUND(I319*H319,2)</f>
        <v>0</v>
      </c>
      <c r="BL319" s="17" t="s">
        <v>205</v>
      </c>
      <c r="BM319" s="225" t="s">
        <v>357</v>
      </c>
    </row>
    <row r="320" s="2" customFormat="1">
      <c r="A320" s="38"/>
      <c r="B320" s="39"/>
      <c r="C320" s="40"/>
      <c r="D320" s="227" t="s">
        <v>124</v>
      </c>
      <c r="E320" s="40"/>
      <c r="F320" s="228" t="s">
        <v>356</v>
      </c>
      <c r="G320" s="40"/>
      <c r="H320" s="40"/>
      <c r="I320" s="229"/>
      <c r="J320" s="40"/>
      <c r="K320" s="40"/>
      <c r="L320" s="44"/>
      <c r="M320" s="230"/>
      <c r="N320" s="231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124</v>
      </c>
      <c r="AU320" s="17" t="s">
        <v>83</v>
      </c>
    </row>
    <row r="321" s="13" customFormat="1">
      <c r="A321" s="13"/>
      <c r="B321" s="234"/>
      <c r="C321" s="235"/>
      <c r="D321" s="227" t="s">
        <v>128</v>
      </c>
      <c r="E321" s="236" t="s">
        <v>1</v>
      </c>
      <c r="F321" s="237" t="s">
        <v>123</v>
      </c>
      <c r="G321" s="235"/>
      <c r="H321" s="238">
        <v>4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128</v>
      </c>
      <c r="AU321" s="244" t="s">
        <v>83</v>
      </c>
      <c r="AV321" s="13" t="s">
        <v>83</v>
      </c>
      <c r="AW321" s="13" t="s">
        <v>30</v>
      </c>
      <c r="AX321" s="13" t="s">
        <v>73</v>
      </c>
      <c r="AY321" s="244" t="s">
        <v>116</v>
      </c>
    </row>
    <row r="322" s="14" customFormat="1">
      <c r="A322" s="14"/>
      <c r="B322" s="245"/>
      <c r="C322" s="246"/>
      <c r="D322" s="227" t="s">
        <v>128</v>
      </c>
      <c r="E322" s="247" t="s">
        <v>1</v>
      </c>
      <c r="F322" s="248" t="s">
        <v>130</v>
      </c>
      <c r="G322" s="246"/>
      <c r="H322" s="249">
        <v>4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128</v>
      </c>
      <c r="AU322" s="255" t="s">
        <v>83</v>
      </c>
      <c r="AV322" s="14" t="s">
        <v>123</v>
      </c>
      <c r="AW322" s="14" t="s">
        <v>30</v>
      </c>
      <c r="AX322" s="14" t="s">
        <v>81</v>
      </c>
      <c r="AY322" s="255" t="s">
        <v>116</v>
      </c>
    </row>
    <row r="323" s="2" customFormat="1" ht="24.15" customHeight="1">
      <c r="A323" s="38"/>
      <c r="B323" s="39"/>
      <c r="C323" s="214" t="s">
        <v>358</v>
      </c>
      <c r="D323" s="214" t="s">
        <v>118</v>
      </c>
      <c r="E323" s="215" t="s">
        <v>359</v>
      </c>
      <c r="F323" s="216" t="s">
        <v>360</v>
      </c>
      <c r="G323" s="217" t="s">
        <v>204</v>
      </c>
      <c r="H323" s="218">
        <v>1</v>
      </c>
      <c r="I323" s="219"/>
      <c r="J323" s="220">
        <f>ROUND(I323*H323,2)</f>
        <v>0</v>
      </c>
      <c r="K323" s="216" t="s">
        <v>122</v>
      </c>
      <c r="L323" s="44"/>
      <c r="M323" s="221" t="s">
        <v>1</v>
      </c>
      <c r="N323" s="222" t="s">
        <v>38</v>
      </c>
      <c r="O323" s="91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5" t="s">
        <v>205</v>
      </c>
      <c r="AT323" s="225" t="s">
        <v>118</v>
      </c>
      <c r="AU323" s="225" t="s">
        <v>83</v>
      </c>
      <c r="AY323" s="17" t="s">
        <v>116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7" t="s">
        <v>81</v>
      </c>
      <c r="BK323" s="226">
        <f>ROUND(I323*H323,2)</f>
        <v>0</v>
      </c>
      <c r="BL323" s="17" t="s">
        <v>205</v>
      </c>
      <c r="BM323" s="225" t="s">
        <v>361</v>
      </c>
    </row>
    <row r="324" s="2" customFormat="1">
      <c r="A324" s="38"/>
      <c r="B324" s="39"/>
      <c r="C324" s="40"/>
      <c r="D324" s="227" t="s">
        <v>124</v>
      </c>
      <c r="E324" s="40"/>
      <c r="F324" s="228" t="s">
        <v>362</v>
      </c>
      <c r="G324" s="40"/>
      <c r="H324" s="40"/>
      <c r="I324" s="229"/>
      <c r="J324" s="40"/>
      <c r="K324" s="40"/>
      <c r="L324" s="44"/>
      <c r="M324" s="230"/>
      <c r="N324" s="231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124</v>
      </c>
      <c r="AU324" s="17" t="s">
        <v>83</v>
      </c>
    </row>
    <row r="325" s="2" customFormat="1">
      <c r="A325" s="38"/>
      <c r="B325" s="39"/>
      <c r="C325" s="40"/>
      <c r="D325" s="232" t="s">
        <v>126</v>
      </c>
      <c r="E325" s="40"/>
      <c r="F325" s="233" t="s">
        <v>363</v>
      </c>
      <c r="G325" s="40"/>
      <c r="H325" s="40"/>
      <c r="I325" s="229"/>
      <c r="J325" s="40"/>
      <c r="K325" s="40"/>
      <c r="L325" s="44"/>
      <c r="M325" s="230"/>
      <c r="N325" s="231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126</v>
      </c>
      <c r="AU325" s="17" t="s">
        <v>83</v>
      </c>
    </row>
    <row r="326" s="12" customFormat="1" ht="22.8" customHeight="1">
      <c r="A326" s="12"/>
      <c r="B326" s="198"/>
      <c r="C326" s="199"/>
      <c r="D326" s="200" t="s">
        <v>72</v>
      </c>
      <c r="E326" s="212" t="s">
        <v>364</v>
      </c>
      <c r="F326" s="212" t="s">
        <v>365</v>
      </c>
      <c r="G326" s="199"/>
      <c r="H326" s="199"/>
      <c r="I326" s="202"/>
      <c r="J326" s="213">
        <f>BK326</f>
        <v>0</v>
      </c>
      <c r="K326" s="199"/>
      <c r="L326" s="204"/>
      <c r="M326" s="205"/>
      <c r="N326" s="206"/>
      <c r="O326" s="206"/>
      <c r="P326" s="207">
        <f>SUM(P327:P328)</f>
        <v>0</v>
      </c>
      <c r="Q326" s="206"/>
      <c r="R326" s="207">
        <f>SUM(R327:R328)</f>
        <v>0</v>
      </c>
      <c r="S326" s="206"/>
      <c r="T326" s="208">
        <f>SUM(T327:T328)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9" t="s">
        <v>138</v>
      </c>
      <c r="AT326" s="210" t="s">
        <v>72</v>
      </c>
      <c r="AU326" s="210" t="s">
        <v>81</v>
      </c>
      <c r="AY326" s="209" t="s">
        <v>116</v>
      </c>
      <c r="BK326" s="211">
        <f>SUM(BK327:BK328)</f>
        <v>0</v>
      </c>
    </row>
    <row r="327" s="2" customFormat="1" ht="16.5" customHeight="1">
      <c r="A327" s="38"/>
      <c r="B327" s="39"/>
      <c r="C327" s="214" t="s">
        <v>244</v>
      </c>
      <c r="D327" s="214" t="s">
        <v>118</v>
      </c>
      <c r="E327" s="215" t="s">
        <v>366</v>
      </c>
      <c r="F327" s="216" t="s">
        <v>367</v>
      </c>
      <c r="G327" s="217" t="s">
        <v>204</v>
      </c>
      <c r="H327" s="218">
        <v>4</v>
      </c>
      <c r="I327" s="219"/>
      <c r="J327" s="220">
        <f>ROUND(I327*H327,2)</f>
        <v>0</v>
      </c>
      <c r="K327" s="216" t="s">
        <v>1</v>
      </c>
      <c r="L327" s="44"/>
      <c r="M327" s="221" t="s">
        <v>1</v>
      </c>
      <c r="N327" s="222" t="s">
        <v>38</v>
      </c>
      <c r="O327" s="91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5" t="s">
        <v>205</v>
      </c>
      <c r="AT327" s="225" t="s">
        <v>118</v>
      </c>
      <c r="AU327" s="225" t="s">
        <v>83</v>
      </c>
      <c r="AY327" s="17" t="s">
        <v>116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7" t="s">
        <v>81</v>
      </c>
      <c r="BK327" s="226">
        <f>ROUND(I327*H327,2)</f>
        <v>0</v>
      </c>
      <c r="BL327" s="17" t="s">
        <v>205</v>
      </c>
      <c r="BM327" s="225" t="s">
        <v>368</v>
      </c>
    </row>
    <row r="328" s="2" customFormat="1">
      <c r="A328" s="38"/>
      <c r="B328" s="39"/>
      <c r="C328" s="40"/>
      <c r="D328" s="227" t="s">
        <v>124</v>
      </c>
      <c r="E328" s="40"/>
      <c r="F328" s="228" t="s">
        <v>367</v>
      </c>
      <c r="G328" s="40"/>
      <c r="H328" s="40"/>
      <c r="I328" s="229"/>
      <c r="J328" s="40"/>
      <c r="K328" s="40"/>
      <c r="L328" s="44"/>
      <c r="M328" s="230"/>
      <c r="N328" s="231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124</v>
      </c>
      <c r="AU328" s="17" t="s">
        <v>83</v>
      </c>
    </row>
    <row r="329" s="12" customFormat="1" ht="22.8" customHeight="1">
      <c r="A329" s="12"/>
      <c r="B329" s="198"/>
      <c r="C329" s="199"/>
      <c r="D329" s="200" t="s">
        <v>72</v>
      </c>
      <c r="E329" s="212" t="s">
        <v>369</v>
      </c>
      <c r="F329" s="212" t="s">
        <v>370</v>
      </c>
      <c r="G329" s="199"/>
      <c r="H329" s="199"/>
      <c r="I329" s="202"/>
      <c r="J329" s="213">
        <f>BK329</f>
        <v>0</v>
      </c>
      <c r="K329" s="199"/>
      <c r="L329" s="204"/>
      <c r="M329" s="205"/>
      <c r="N329" s="206"/>
      <c r="O329" s="206"/>
      <c r="P329" s="207">
        <f>SUM(P330:P440)</f>
        <v>0</v>
      </c>
      <c r="Q329" s="206"/>
      <c r="R329" s="207">
        <f>SUM(R330:R440)</f>
        <v>0.0135496</v>
      </c>
      <c r="S329" s="206"/>
      <c r="T329" s="208">
        <f>SUM(T330:T440)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9" t="s">
        <v>138</v>
      </c>
      <c r="AT329" s="210" t="s">
        <v>72</v>
      </c>
      <c r="AU329" s="210" t="s">
        <v>81</v>
      </c>
      <c r="AY329" s="209" t="s">
        <v>116</v>
      </c>
      <c r="BK329" s="211">
        <f>SUM(BK330:BK440)</f>
        <v>0</v>
      </c>
    </row>
    <row r="330" s="2" customFormat="1" ht="24.15" customHeight="1">
      <c r="A330" s="38"/>
      <c r="B330" s="39"/>
      <c r="C330" s="214" t="s">
        <v>265</v>
      </c>
      <c r="D330" s="214" t="s">
        <v>118</v>
      </c>
      <c r="E330" s="215" t="s">
        <v>371</v>
      </c>
      <c r="F330" s="216" t="s">
        <v>372</v>
      </c>
      <c r="G330" s="217" t="s">
        <v>373</v>
      </c>
      <c r="H330" s="218">
        <v>0.051999999999999998</v>
      </c>
      <c r="I330" s="219"/>
      <c r="J330" s="220">
        <f>ROUND(I330*H330,2)</f>
        <v>0</v>
      </c>
      <c r="K330" s="216" t="s">
        <v>122</v>
      </c>
      <c r="L330" s="44"/>
      <c r="M330" s="221" t="s">
        <v>1</v>
      </c>
      <c r="N330" s="222" t="s">
        <v>38</v>
      </c>
      <c r="O330" s="91"/>
      <c r="P330" s="223">
        <f>O330*H330</f>
        <v>0</v>
      </c>
      <c r="Q330" s="223">
        <v>0.0088000000000000005</v>
      </c>
      <c r="R330" s="223">
        <f>Q330*H330</f>
        <v>0.00045760000000000001</v>
      </c>
      <c r="S330" s="223">
        <v>0</v>
      </c>
      <c r="T330" s="224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5" t="s">
        <v>205</v>
      </c>
      <c r="AT330" s="225" t="s">
        <v>118</v>
      </c>
      <c r="AU330" s="225" t="s">
        <v>83</v>
      </c>
      <c r="AY330" s="17" t="s">
        <v>116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7" t="s">
        <v>81</v>
      </c>
      <c r="BK330" s="226">
        <f>ROUND(I330*H330,2)</f>
        <v>0</v>
      </c>
      <c r="BL330" s="17" t="s">
        <v>205</v>
      </c>
      <c r="BM330" s="225" t="s">
        <v>374</v>
      </c>
    </row>
    <row r="331" s="2" customFormat="1">
      <c r="A331" s="38"/>
      <c r="B331" s="39"/>
      <c r="C331" s="40"/>
      <c r="D331" s="227" t="s">
        <v>124</v>
      </c>
      <c r="E331" s="40"/>
      <c r="F331" s="228" t="s">
        <v>375</v>
      </c>
      <c r="G331" s="40"/>
      <c r="H331" s="40"/>
      <c r="I331" s="229"/>
      <c r="J331" s="40"/>
      <c r="K331" s="40"/>
      <c r="L331" s="44"/>
      <c r="M331" s="230"/>
      <c r="N331" s="231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124</v>
      </c>
      <c r="AU331" s="17" t="s">
        <v>83</v>
      </c>
    </row>
    <row r="332" s="2" customFormat="1">
      <c r="A332" s="38"/>
      <c r="B332" s="39"/>
      <c r="C332" s="40"/>
      <c r="D332" s="232" t="s">
        <v>126</v>
      </c>
      <c r="E332" s="40"/>
      <c r="F332" s="233" t="s">
        <v>376</v>
      </c>
      <c r="G332" s="40"/>
      <c r="H332" s="40"/>
      <c r="I332" s="229"/>
      <c r="J332" s="40"/>
      <c r="K332" s="40"/>
      <c r="L332" s="44"/>
      <c r="M332" s="230"/>
      <c r="N332" s="231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126</v>
      </c>
      <c r="AU332" s="17" t="s">
        <v>83</v>
      </c>
    </row>
    <row r="333" s="13" customFormat="1">
      <c r="A333" s="13"/>
      <c r="B333" s="234"/>
      <c r="C333" s="235"/>
      <c r="D333" s="227" t="s">
        <v>128</v>
      </c>
      <c r="E333" s="236" t="s">
        <v>1</v>
      </c>
      <c r="F333" s="237" t="s">
        <v>377</v>
      </c>
      <c r="G333" s="235"/>
      <c r="H333" s="238">
        <v>0.051999999999999998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128</v>
      </c>
      <c r="AU333" s="244" t="s">
        <v>83</v>
      </c>
      <c r="AV333" s="13" t="s">
        <v>83</v>
      </c>
      <c r="AW333" s="13" t="s">
        <v>30</v>
      </c>
      <c r="AX333" s="13" t="s">
        <v>73</v>
      </c>
      <c r="AY333" s="244" t="s">
        <v>116</v>
      </c>
    </row>
    <row r="334" s="14" customFormat="1">
      <c r="A334" s="14"/>
      <c r="B334" s="245"/>
      <c r="C334" s="246"/>
      <c r="D334" s="227" t="s">
        <v>128</v>
      </c>
      <c r="E334" s="247" t="s">
        <v>1</v>
      </c>
      <c r="F334" s="248" t="s">
        <v>130</v>
      </c>
      <c r="G334" s="246"/>
      <c r="H334" s="249">
        <v>0.051999999999999998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128</v>
      </c>
      <c r="AU334" s="255" t="s">
        <v>83</v>
      </c>
      <c r="AV334" s="14" t="s">
        <v>123</v>
      </c>
      <c r="AW334" s="14" t="s">
        <v>30</v>
      </c>
      <c r="AX334" s="14" t="s">
        <v>81</v>
      </c>
      <c r="AY334" s="255" t="s">
        <v>116</v>
      </c>
    </row>
    <row r="335" s="2" customFormat="1" ht="21.75" customHeight="1">
      <c r="A335" s="38"/>
      <c r="B335" s="39"/>
      <c r="C335" s="214" t="s">
        <v>378</v>
      </c>
      <c r="D335" s="214" t="s">
        <v>118</v>
      </c>
      <c r="E335" s="215" t="s">
        <v>379</v>
      </c>
      <c r="F335" s="216" t="s">
        <v>380</v>
      </c>
      <c r="G335" s="217" t="s">
        <v>121</v>
      </c>
      <c r="H335" s="218">
        <v>1.05</v>
      </c>
      <c r="I335" s="219"/>
      <c r="J335" s="220">
        <f>ROUND(I335*H335,2)</f>
        <v>0</v>
      </c>
      <c r="K335" s="216" t="s">
        <v>122</v>
      </c>
      <c r="L335" s="44"/>
      <c r="M335" s="221" t="s">
        <v>1</v>
      </c>
      <c r="N335" s="222" t="s">
        <v>38</v>
      </c>
      <c r="O335" s="91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5" t="s">
        <v>205</v>
      </c>
      <c r="AT335" s="225" t="s">
        <v>118</v>
      </c>
      <c r="AU335" s="225" t="s">
        <v>83</v>
      </c>
      <c r="AY335" s="17" t="s">
        <v>116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7" t="s">
        <v>81</v>
      </c>
      <c r="BK335" s="226">
        <f>ROUND(I335*H335,2)</f>
        <v>0</v>
      </c>
      <c r="BL335" s="17" t="s">
        <v>205</v>
      </c>
      <c r="BM335" s="225" t="s">
        <v>381</v>
      </c>
    </row>
    <row r="336" s="2" customFormat="1">
      <c r="A336" s="38"/>
      <c r="B336" s="39"/>
      <c r="C336" s="40"/>
      <c r="D336" s="227" t="s">
        <v>124</v>
      </c>
      <c r="E336" s="40"/>
      <c r="F336" s="228" t="s">
        <v>382</v>
      </c>
      <c r="G336" s="40"/>
      <c r="H336" s="40"/>
      <c r="I336" s="229"/>
      <c r="J336" s="40"/>
      <c r="K336" s="40"/>
      <c r="L336" s="44"/>
      <c r="M336" s="230"/>
      <c r="N336" s="231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124</v>
      </c>
      <c r="AU336" s="17" t="s">
        <v>83</v>
      </c>
    </row>
    <row r="337" s="2" customFormat="1">
      <c r="A337" s="38"/>
      <c r="B337" s="39"/>
      <c r="C337" s="40"/>
      <c r="D337" s="232" t="s">
        <v>126</v>
      </c>
      <c r="E337" s="40"/>
      <c r="F337" s="233" t="s">
        <v>383</v>
      </c>
      <c r="G337" s="40"/>
      <c r="H337" s="40"/>
      <c r="I337" s="229"/>
      <c r="J337" s="40"/>
      <c r="K337" s="40"/>
      <c r="L337" s="44"/>
      <c r="M337" s="230"/>
      <c r="N337" s="231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126</v>
      </c>
      <c r="AU337" s="17" t="s">
        <v>83</v>
      </c>
    </row>
    <row r="338" s="13" customFormat="1">
      <c r="A338" s="13"/>
      <c r="B338" s="234"/>
      <c r="C338" s="235"/>
      <c r="D338" s="227" t="s">
        <v>128</v>
      </c>
      <c r="E338" s="236" t="s">
        <v>1</v>
      </c>
      <c r="F338" s="237" t="s">
        <v>384</v>
      </c>
      <c r="G338" s="235"/>
      <c r="H338" s="238">
        <v>1.05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128</v>
      </c>
      <c r="AU338" s="244" t="s">
        <v>83</v>
      </c>
      <c r="AV338" s="13" t="s">
        <v>83</v>
      </c>
      <c r="AW338" s="13" t="s">
        <v>30</v>
      </c>
      <c r="AX338" s="13" t="s">
        <v>73</v>
      </c>
      <c r="AY338" s="244" t="s">
        <v>116</v>
      </c>
    </row>
    <row r="339" s="14" customFormat="1">
      <c r="A339" s="14"/>
      <c r="B339" s="245"/>
      <c r="C339" s="246"/>
      <c r="D339" s="227" t="s">
        <v>128</v>
      </c>
      <c r="E339" s="247" t="s">
        <v>1</v>
      </c>
      <c r="F339" s="248" t="s">
        <v>130</v>
      </c>
      <c r="G339" s="246"/>
      <c r="H339" s="249">
        <v>1.05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128</v>
      </c>
      <c r="AU339" s="255" t="s">
        <v>83</v>
      </c>
      <c r="AV339" s="14" t="s">
        <v>123</v>
      </c>
      <c r="AW339" s="14" t="s">
        <v>30</v>
      </c>
      <c r="AX339" s="14" t="s">
        <v>81</v>
      </c>
      <c r="AY339" s="255" t="s">
        <v>116</v>
      </c>
    </row>
    <row r="340" s="2" customFormat="1" ht="76.35" customHeight="1">
      <c r="A340" s="38"/>
      <c r="B340" s="39"/>
      <c r="C340" s="214" t="s">
        <v>269</v>
      </c>
      <c r="D340" s="214" t="s">
        <v>118</v>
      </c>
      <c r="E340" s="215" t="s">
        <v>385</v>
      </c>
      <c r="F340" s="216" t="s">
        <v>386</v>
      </c>
      <c r="G340" s="217" t="s">
        <v>204</v>
      </c>
      <c r="H340" s="218">
        <v>4</v>
      </c>
      <c r="I340" s="219"/>
      <c r="J340" s="220">
        <f>ROUND(I340*H340,2)</f>
        <v>0</v>
      </c>
      <c r="K340" s="216" t="s">
        <v>1</v>
      </c>
      <c r="L340" s="44"/>
      <c r="M340" s="221" t="s">
        <v>1</v>
      </c>
      <c r="N340" s="222" t="s">
        <v>38</v>
      </c>
      <c r="O340" s="91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5" t="s">
        <v>205</v>
      </c>
      <c r="AT340" s="225" t="s">
        <v>118</v>
      </c>
      <c r="AU340" s="225" t="s">
        <v>83</v>
      </c>
      <c r="AY340" s="17" t="s">
        <v>116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7" t="s">
        <v>81</v>
      </c>
      <c r="BK340" s="226">
        <f>ROUND(I340*H340,2)</f>
        <v>0</v>
      </c>
      <c r="BL340" s="17" t="s">
        <v>205</v>
      </c>
      <c r="BM340" s="225" t="s">
        <v>387</v>
      </c>
    </row>
    <row r="341" s="2" customFormat="1">
      <c r="A341" s="38"/>
      <c r="B341" s="39"/>
      <c r="C341" s="40"/>
      <c r="D341" s="227" t="s">
        <v>124</v>
      </c>
      <c r="E341" s="40"/>
      <c r="F341" s="228" t="s">
        <v>386</v>
      </c>
      <c r="G341" s="40"/>
      <c r="H341" s="40"/>
      <c r="I341" s="229"/>
      <c r="J341" s="40"/>
      <c r="K341" s="40"/>
      <c r="L341" s="44"/>
      <c r="M341" s="230"/>
      <c r="N341" s="231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124</v>
      </c>
      <c r="AU341" s="17" t="s">
        <v>83</v>
      </c>
    </row>
    <row r="342" s="13" customFormat="1">
      <c r="A342" s="13"/>
      <c r="B342" s="234"/>
      <c r="C342" s="235"/>
      <c r="D342" s="227" t="s">
        <v>128</v>
      </c>
      <c r="E342" s="236" t="s">
        <v>1</v>
      </c>
      <c r="F342" s="237" t="s">
        <v>123</v>
      </c>
      <c r="G342" s="235"/>
      <c r="H342" s="238">
        <v>4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128</v>
      </c>
      <c r="AU342" s="244" t="s">
        <v>83</v>
      </c>
      <c r="AV342" s="13" t="s">
        <v>83</v>
      </c>
      <c r="AW342" s="13" t="s">
        <v>30</v>
      </c>
      <c r="AX342" s="13" t="s">
        <v>73</v>
      </c>
      <c r="AY342" s="244" t="s">
        <v>116</v>
      </c>
    </row>
    <row r="343" s="14" customFormat="1">
      <c r="A343" s="14"/>
      <c r="B343" s="245"/>
      <c r="C343" s="246"/>
      <c r="D343" s="227" t="s">
        <v>128</v>
      </c>
      <c r="E343" s="247" t="s">
        <v>1</v>
      </c>
      <c r="F343" s="248" t="s">
        <v>130</v>
      </c>
      <c r="G343" s="246"/>
      <c r="H343" s="249">
        <v>4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128</v>
      </c>
      <c r="AU343" s="255" t="s">
        <v>83</v>
      </c>
      <c r="AV343" s="14" t="s">
        <v>123</v>
      </c>
      <c r="AW343" s="14" t="s">
        <v>30</v>
      </c>
      <c r="AX343" s="14" t="s">
        <v>81</v>
      </c>
      <c r="AY343" s="255" t="s">
        <v>116</v>
      </c>
    </row>
    <row r="344" s="2" customFormat="1" ht="24.15" customHeight="1">
      <c r="A344" s="38"/>
      <c r="B344" s="39"/>
      <c r="C344" s="214" t="s">
        <v>388</v>
      </c>
      <c r="D344" s="214" t="s">
        <v>118</v>
      </c>
      <c r="E344" s="215" t="s">
        <v>389</v>
      </c>
      <c r="F344" s="216" t="s">
        <v>390</v>
      </c>
      <c r="G344" s="217" t="s">
        <v>391</v>
      </c>
      <c r="H344" s="218">
        <v>2.3039999999999998</v>
      </c>
      <c r="I344" s="219"/>
      <c r="J344" s="220">
        <f>ROUND(I344*H344,2)</f>
        <v>0</v>
      </c>
      <c r="K344" s="216" t="s">
        <v>122</v>
      </c>
      <c r="L344" s="44"/>
      <c r="M344" s="221" t="s">
        <v>1</v>
      </c>
      <c r="N344" s="222" t="s">
        <v>38</v>
      </c>
      <c r="O344" s="91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5" t="s">
        <v>205</v>
      </c>
      <c r="AT344" s="225" t="s">
        <v>118</v>
      </c>
      <c r="AU344" s="225" t="s">
        <v>83</v>
      </c>
      <c r="AY344" s="17" t="s">
        <v>116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7" t="s">
        <v>81</v>
      </c>
      <c r="BK344" s="226">
        <f>ROUND(I344*H344,2)</f>
        <v>0</v>
      </c>
      <c r="BL344" s="17" t="s">
        <v>205</v>
      </c>
      <c r="BM344" s="225" t="s">
        <v>392</v>
      </c>
    </row>
    <row r="345" s="2" customFormat="1">
      <c r="A345" s="38"/>
      <c r="B345" s="39"/>
      <c r="C345" s="40"/>
      <c r="D345" s="227" t="s">
        <v>124</v>
      </c>
      <c r="E345" s="40"/>
      <c r="F345" s="228" t="s">
        <v>393</v>
      </c>
      <c r="G345" s="40"/>
      <c r="H345" s="40"/>
      <c r="I345" s="229"/>
      <c r="J345" s="40"/>
      <c r="K345" s="40"/>
      <c r="L345" s="44"/>
      <c r="M345" s="230"/>
      <c r="N345" s="231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124</v>
      </c>
      <c r="AU345" s="17" t="s">
        <v>83</v>
      </c>
    </row>
    <row r="346" s="2" customFormat="1">
      <c r="A346" s="38"/>
      <c r="B346" s="39"/>
      <c r="C346" s="40"/>
      <c r="D346" s="232" t="s">
        <v>126</v>
      </c>
      <c r="E346" s="40"/>
      <c r="F346" s="233" t="s">
        <v>394</v>
      </c>
      <c r="G346" s="40"/>
      <c r="H346" s="40"/>
      <c r="I346" s="229"/>
      <c r="J346" s="40"/>
      <c r="K346" s="40"/>
      <c r="L346" s="44"/>
      <c r="M346" s="230"/>
      <c r="N346" s="231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126</v>
      </c>
      <c r="AU346" s="17" t="s">
        <v>83</v>
      </c>
    </row>
    <row r="347" s="15" customFormat="1">
      <c r="A347" s="15"/>
      <c r="B347" s="266"/>
      <c r="C347" s="267"/>
      <c r="D347" s="227" t="s">
        <v>128</v>
      </c>
      <c r="E347" s="268" t="s">
        <v>1</v>
      </c>
      <c r="F347" s="269" t="s">
        <v>395</v>
      </c>
      <c r="G347" s="267"/>
      <c r="H347" s="268" t="s">
        <v>1</v>
      </c>
      <c r="I347" s="270"/>
      <c r="J347" s="267"/>
      <c r="K347" s="267"/>
      <c r="L347" s="271"/>
      <c r="M347" s="272"/>
      <c r="N347" s="273"/>
      <c r="O347" s="273"/>
      <c r="P347" s="273"/>
      <c r="Q347" s="273"/>
      <c r="R347" s="273"/>
      <c r="S347" s="273"/>
      <c r="T347" s="27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5" t="s">
        <v>128</v>
      </c>
      <c r="AU347" s="275" t="s">
        <v>83</v>
      </c>
      <c r="AV347" s="15" t="s">
        <v>81</v>
      </c>
      <c r="AW347" s="15" t="s">
        <v>30</v>
      </c>
      <c r="AX347" s="15" t="s">
        <v>73</v>
      </c>
      <c r="AY347" s="275" t="s">
        <v>116</v>
      </c>
    </row>
    <row r="348" s="13" customFormat="1">
      <c r="A348" s="13"/>
      <c r="B348" s="234"/>
      <c r="C348" s="235"/>
      <c r="D348" s="227" t="s">
        <v>128</v>
      </c>
      <c r="E348" s="236" t="s">
        <v>1</v>
      </c>
      <c r="F348" s="237" t="s">
        <v>396</v>
      </c>
      <c r="G348" s="235"/>
      <c r="H348" s="238">
        <v>2.3039999999999998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128</v>
      </c>
      <c r="AU348" s="244" t="s">
        <v>83</v>
      </c>
      <c r="AV348" s="13" t="s">
        <v>83</v>
      </c>
      <c r="AW348" s="13" t="s">
        <v>30</v>
      </c>
      <c r="AX348" s="13" t="s">
        <v>73</v>
      </c>
      <c r="AY348" s="244" t="s">
        <v>116</v>
      </c>
    </row>
    <row r="349" s="14" customFormat="1">
      <c r="A349" s="14"/>
      <c r="B349" s="245"/>
      <c r="C349" s="246"/>
      <c r="D349" s="227" t="s">
        <v>128</v>
      </c>
      <c r="E349" s="247" t="s">
        <v>1</v>
      </c>
      <c r="F349" s="248" t="s">
        <v>130</v>
      </c>
      <c r="G349" s="246"/>
      <c r="H349" s="249">
        <v>2.3039999999999998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128</v>
      </c>
      <c r="AU349" s="255" t="s">
        <v>83</v>
      </c>
      <c r="AV349" s="14" t="s">
        <v>123</v>
      </c>
      <c r="AW349" s="14" t="s">
        <v>30</v>
      </c>
      <c r="AX349" s="14" t="s">
        <v>81</v>
      </c>
      <c r="AY349" s="255" t="s">
        <v>116</v>
      </c>
    </row>
    <row r="350" s="2" customFormat="1" ht="24.15" customHeight="1">
      <c r="A350" s="38"/>
      <c r="B350" s="39"/>
      <c r="C350" s="214" t="s">
        <v>273</v>
      </c>
      <c r="D350" s="214" t="s">
        <v>118</v>
      </c>
      <c r="E350" s="215" t="s">
        <v>397</v>
      </c>
      <c r="F350" s="216" t="s">
        <v>398</v>
      </c>
      <c r="G350" s="217" t="s">
        <v>212</v>
      </c>
      <c r="H350" s="218">
        <v>26</v>
      </c>
      <c r="I350" s="219"/>
      <c r="J350" s="220">
        <f>ROUND(I350*H350,2)</f>
        <v>0</v>
      </c>
      <c r="K350" s="216" t="s">
        <v>122</v>
      </c>
      <c r="L350" s="44"/>
      <c r="M350" s="221" t="s">
        <v>1</v>
      </c>
      <c r="N350" s="222" t="s">
        <v>38</v>
      </c>
      <c r="O350" s="91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5" t="s">
        <v>205</v>
      </c>
      <c r="AT350" s="225" t="s">
        <v>118</v>
      </c>
      <c r="AU350" s="225" t="s">
        <v>83</v>
      </c>
      <c r="AY350" s="17" t="s">
        <v>116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7" t="s">
        <v>81</v>
      </c>
      <c r="BK350" s="226">
        <f>ROUND(I350*H350,2)</f>
        <v>0</v>
      </c>
      <c r="BL350" s="17" t="s">
        <v>205</v>
      </c>
      <c r="BM350" s="225" t="s">
        <v>399</v>
      </c>
    </row>
    <row r="351" s="2" customFormat="1">
      <c r="A351" s="38"/>
      <c r="B351" s="39"/>
      <c r="C351" s="40"/>
      <c r="D351" s="227" t="s">
        <v>124</v>
      </c>
      <c r="E351" s="40"/>
      <c r="F351" s="228" t="s">
        <v>400</v>
      </c>
      <c r="G351" s="40"/>
      <c r="H351" s="40"/>
      <c r="I351" s="229"/>
      <c r="J351" s="40"/>
      <c r="K351" s="40"/>
      <c r="L351" s="44"/>
      <c r="M351" s="230"/>
      <c r="N351" s="231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124</v>
      </c>
      <c r="AU351" s="17" t="s">
        <v>83</v>
      </c>
    </row>
    <row r="352" s="2" customFormat="1">
      <c r="A352" s="38"/>
      <c r="B352" s="39"/>
      <c r="C352" s="40"/>
      <c r="D352" s="232" t="s">
        <v>126</v>
      </c>
      <c r="E352" s="40"/>
      <c r="F352" s="233" t="s">
        <v>401</v>
      </c>
      <c r="G352" s="40"/>
      <c r="H352" s="40"/>
      <c r="I352" s="229"/>
      <c r="J352" s="40"/>
      <c r="K352" s="40"/>
      <c r="L352" s="44"/>
      <c r="M352" s="230"/>
      <c r="N352" s="231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126</v>
      </c>
      <c r="AU352" s="17" t="s">
        <v>83</v>
      </c>
    </row>
    <row r="353" s="13" customFormat="1">
      <c r="A353" s="13"/>
      <c r="B353" s="234"/>
      <c r="C353" s="235"/>
      <c r="D353" s="227" t="s">
        <v>128</v>
      </c>
      <c r="E353" s="236" t="s">
        <v>1</v>
      </c>
      <c r="F353" s="237" t="s">
        <v>402</v>
      </c>
      <c r="G353" s="235"/>
      <c r="H353" s="238">
        <v>26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128</v>
      </c>
      <c r="AU353" s="244" t="s">
        <v>83</v>
      </c>
      <c r="AV353" s="13" t="s">
        <v>83</v>
      </c>
      <c r="AW353" s="13" t="s">
        <v>30</v>
      </c>
      <c r="AX353" s="13" t="s">
        <v>73</v>
      </c>
      <c r="AY353" s="244" t="s">
        <v>116</v>
      </c>
    </row>
    <row r="354" s="14" customFormat="1">
      <c r="A354" s="14"/>
      <c r="B354" s="245"/>
      <c r="C354" s="246"/>
      <c r="D354" s="227" t="s">
        <v>128</v>
      </c>
      <c r="E354" s="247" t="s">
        <v>1</v>
      </c>
      <c r="F354" s="248" t="s">
        <v>130</v>
      </c>
      <c r="G354" s="246"/>
      <c r="H354" s="249">
        <v>26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128</v>
      </c>
      <c r="AU354" s="255" t="s">
        <v>83</v>
      </c>
      <c r="AV354" s="14" t="s">
        <v>123</v>
      </c>
      <c r="AW354" s="14" t="s">
        <v>30</v>
      </c>
      <c r="AX354" s="14" t="s">
        <v>81</v>
      </c>
      <c r="AY354" s="255" t="s">
        <v>116</v>
      </c>
    </row>
    <row r="355" s="2" customFormat="1" ht="16.5" customHeight="1">
      <c r="A355" s="38"/>
      <c r="B355" s="39"/>
      <c r="C355" s="214" t="s">
        <v>259</v>
      </c>
      <c r="D355" s="214" t="s">
        <v>118</v>
      </c>
      <c r="E355" s="215" t="s">
        <v>403</v>
      </c>
      <c r="F355" s="216" t="s">
        <v>404</v>
      </c>
      <c r="G355" s="217" t="s">
        <v>212</v>
      </c>
      <c r="H355" s="218">
        <v>26</v>
      </c>
      <c r="I355" s="219"/>
      <c r="J355" s="220">
        <f>ROUND(I355*H355,2)</f>
        <v>0</v>
      </c>
      <c r="K355" s="216" t="s">
        <v>122</v>
      </c>
      <c r="L355" s="44"/>
      <c r="M355" s="221" t="s">
        <v>1</v>
      </c>
      <c r="N355" s="222" t="s">
        <v>38</v>
      </c>
      <c r="O355" s="91"/>
      <c r="P355" s="223">
        <f>O355*H355</f>
        <v>0</v>
      </c>
      <c r="Q355" s="223">
        <v>9.0000000000000006E-05</v>
      </c>
      <c r="R355" s="223">
        <f>Q355*H355</f>
        <v>0.0023400000000000001</v>
      </c>
      <c r="S355" s="223">
        <v>0</v>
      </c>
      <c r="T355" s="224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5" t="s">
        <v>205</v>
      </c>
      <c r="AT355" s="225" t="s">
        <v>118</v>
      </c>
      <c r="AU355" s="225" t="s">
        <v>83</v>
      </c>
      <c r="AY355" s="17" t="s">
        <v>116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7" t="s">
        <v>81</v>
      </c>
      <c r="BK355" s="226">
        <f>ROUND(I355*H355,2)</f>
        <v>0</v>
      </c>
      <c r="BL355" s="17" t="s">
        <v>205</v>
      </c>
      <c r="BM355" s="225" t="s">
        <v>405</v>
      </c>
    </row>
    <row r="356" s="2" customFormat="1">
      <c r="A356" s="38"/>
      <c r="B356" s="39"/>
      <c r="C356" s="40"/>
      <c r="D356" s="227" t="s">
        <v>124</v>
      </c>
      <c r="E356" s="40"/>
      <c r="F356" s="228" t="s">
        <v>406</v>
      </c>
      <c r="G356" s="40"/>
      <c r="H356" s="40"/>
      <c r="I356" s="229"/>
      <c r="J356" s="40"/>
      <c r="K356" s="40"/>
      <c r="L356" s="44"/>
      <c r="M356" s="230"/>
      <c r="N356" s="231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124</v>
      </c>
      <c r="AU356" s="17" t="s">
        <v>83</v>
      </c>
    </row>
    <row r="357" s="2" customFormat="1">
      <c r="A357" s="38"/>
      <c r="B357" s="39"/>
      <c r="C357" s="40"/>
      <c r="D357" s="232" t="s">
        <v>126</v>
      </c>
      <c r="E357" s="40"/>
      <c r="F357" s="233" t="s">
        <v>407</v>
      </c>
      <c r="G357" s="40"/>
      <c r="H357" s="40"/>
      <c r="I357" s="229"/>
      <c r="J357" s="40"/>
      <c r="K357" s="40"/>
      <c r="L357" s="44"/>
      <c r="M357" s="230"/>
      <c r="N357" s="231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126</v>
      </c>
      <c r="AU357" s="17" t="s">
        <v>83</v>
      </c>
    </row>
    <row r="358" s="15" customFormat="1">
      <c r="A358" s="15"/>
      <c r="B358" s="266"/>
      <c r="C358" s="267"/>
      <c r="D358" s="227" t="s">
        <v>128</v>
      </c>
      <c r="E358" s="268" t="s">
        <v>1</v>
      </c>
      <c r="F358" s="269" t="s">
        <v>408</v>
      </c>
      <c r="G358" s="267"/>
      <c r="H358" s="268" t="s">
        <v>1</v>
      </c>
      <c r="I358" s="270"/>
      <c r="J358" s="267"/>
      <c r="K358" s="267"/>
      <c r="L358" s="271"/>
      <c r="M358" s="272"/>
      <c r="N358" s="273"/>
      <c r="O358" s="273"/>
      <c r="P358" s="273"/>
      <c r="Q358" s="273"/>
      <c r="R358" s="273"/>
      <c r="S358" s="273"/>
      <c r="T358" s="274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5" t="s">
        <v>128</v>
      </c>
      <c r="AU358" s="275" t="s">
        <v>83</v>
      </c>
      <c r="AV358" s="15" t="s">
        <v>81</v>
      </c>
      <c r="AW358" s="15" t="s">
        <v>30</v>
      </c>
      <c r="AX358" s="15" t="s">
        <v>73</v>
      </c>
      <c r="AY358" s="275" t="s">
        <v>116</v>
      </c>
    </row>
    <row r="359" s="13" customFormat="1">
      <c r="A359" s="13"/>
      <c r="B359" s="234"/>
      <c r="C359" s="235"/>
      <c r="D359" s="227" t="s">
        <v>128</v>
      </c>
      <c r="E359" s="236" t="s">
        <v>1</v>
      </c>
      <c r="F359" s="237" t="s">
        <v>402</v>
      </c>
      <c r="G359" s="235"/>
      <c r="H359" s="238">
        <v>26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128</v>
      </c>
      <c r="AU359" s="244" t="s">
        <v>83</v>
      </c>
      <c r="AV359" s="13" t="s">
        <v>83</v>
      </c>
      <c r="AW359" s="13" t="s">
        <v>30</v>
      </c>
      <c r="AX359" s="13" t="s">
        <v>73</v>
      </c>
      <c r="AY359" s="244" t="s">
        <v>116</v>
      </c>
    </row>
    <row r="360" s="14" customFormat="1">
      <c r="A360" s="14"/>
      <c r="B360" s="245"/>
      <c r="C360" s="246"/>
      <c r="D360" s="227" t="s">
        <v>128</v>
      </c>
      <c r="E360" s="247" t="s">
        <v>1</v>
      </c>
      <c r="F360" s="248" t="s">
        <v>130</v>
      </c>
      <c r="G360" s="246"/>
      <c r="H360" s="249">
        <v>26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128</v>
      </c>
      <c r="AU360" s="255" t="s">
        <v>83</v>
      </c>
      <c r="AV360" s="14" t="s">
        <v>123</v>
      </c>
      <c r="AW360" s="14" t="s">
        <v>30</v>
      </c>
      <c r="AX360" s="14" t="s">
        <v>81</v>
      </c>
      <c r="AY360" s="255" t="s">
        <v>116</v>
      </c>
    </row>
    <row r="361" s="2" customFormat="1" ht="21.75" customHeight="1">
      <c r="A361" s="38"/>
      <c r="B361" s="39"/>
      <c r="C361" s="256" t="s">
        <v>278</v>
      </c>
      <c r="D361" s="256" t="s">
        <v>157</v>
      </c>
      <c r="E361" s="257" t="s">
        <v>409</v>
      </c>
      <c r="F361" s="258" t="s">
        <v>410</v>
      </c>
      <c r="G361" s="259" t="s">
        <v>212</v>
      </c>
      <c r="H361" s="260">
        <v>28.600000000000001</v>
      </c>
      <c r="I361" s="261"/>
      <c r="J361" s="262">
        <f>ROUND(I361*H361,2)</f>
        <v>0</v>
      </c>
      <c r="K361" s="258" t="s">
        <v>122</v>
      </c>
      <c r="L361" s="263"/>
      <c r="M361" s="264" t="s">
        <v>1</v>
      </c>
      <c r="N361" s="265" t="s">
        <v>38</v>
      </c>
      <c r="O361" s="91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5" t="s">
        <v>219</v>
      </c>
      <c r="AT361" s="225" t="s">
        <v>157</v>
      </c>
      <c r="AU361" s="225" t="s">
        <v>83</v>
      </c>
      <c r="AY361" s="17" t="s">
        <v>116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7" t="s">
        <v>81</v>
      </c>
      <c r="BK361" s="226">
        <f>ROUND(I361*H361,2)</f>
        <v>0</v>
      </c>
      <c r="BL361" s="17" t="s">
        <v>205</v>
      </c>
      <c r="BM361" s="225" t="s">
        <v>411</v>
      </c>
    </row>
    <row r="362" s="2" customFormat="1">
      <c r="A362" s="38"/>
      <c r="B362" s="39"/>
      <c r="C362" s="40"/>
      <c r="D362" s="227" t="s">
        <v>124</v>
      </c>
      <c r="E362" s="40"/>
      <c r="F362" s="228" t="s">
        <v>410</v>
      </c>
      <c r="G362" s="40"/>
      <c r="H362" s="40"/>
      <c r="I362" s="229"/>
      <c r="J362" s="40"/>
      <c r="K362" s="40"/>
      <c r="L362" s="44"/>
      <c r="M362" s="230"/>
      <c r="N362" s="231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124</v>
      </c>
      <c r="AU362" s="17" t="s">
        <v>83</v>
      </c>
    </row>
    <row r="363" s="13" customFormat="1">
      <c r="A363" s="13"/>
      <c r="B363" s="234"/>
      <c r="C363" s="235"/>
      <c r="D363" s="227" t="s">
        <v>128</v>
      </c>
      <c r="E363" s="236" t="s">
        <v>1</v>
      </c>
      <c r="F363" s="237" t="s">
        <v>412</v>
      </c>
      <c r="G363" s="235"/>
      <c r="H363" s="238">
        <v>28.600000000000001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128</v>
      </c>
      <c r="AU363" s="244" t="s">
        <v>83</v>
      </c>
      <c r="AV363" s="13" t="s">
        <v>83</v>
      </c>
      <c r="AW363" s="13" t="s">
        <v>30</v>
      </c>
      <c r="AX363" s="13" t="s">
        <v>73</v>
      </c>
      <c r="AY363" s="244" t="s">
        <v>116</v>
      </c>
    </row>
    <row r="364" s="14" customFormat="1">
      <c r="A364" s="14"/>
      <c r="B364" s="245"/>
      <c r="C364" s="246"/>
      <c r="D364" s="227" t="s">
        <v>128</v>
      </c>
      <c r="E364" s="247" t="s">
        <v>1</v>
      </c>
      <c r="F364" s="248" t="s">
        <v>130</v>
      </c>
      <c r="G364" s="246"/>
      <c r="H364" s="249">
        <v>28.600000000000001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128</v>
      </c>
      <c r="AU364" s="255" t="s">
        <v>83</v>
      </c>
      <c r="AV364" s="14" t="s">
        <v>123</v>
      </c>
      <c r="AW364" s="14" t="s">
        <v>30</v>
      </c>
      <c r="AX364" s="14" t="s">
        <v>81</v>
      </c>
      <c r="AY364" s="255" t="s">
        <v>116</v>
      </c>
    </row>
    <row r="365" s="2" customFormat="1" ht="24.15" customHeight="1">
      <c r="A365" s="38"/>
      <c r="B365" s="39"/>
      <c r="C365" s="214" t="s">
        <v>413</v>
      </c>
      <c r="D365" s="214" t="s">
        <v>118</v>
      </c>
      <c r="E365" s="215" t="s">
        <v>414</v>
      </c>
      <c r="F365" s="216" t="s">
        <v>415</v>
      </c>
      <c r="G365" s="217" t="s">
        <v>212</v>
      </c>
      <c r="H365" s="218">
        <v>26</v>
      </c>
      <c r="I365" s="219"/>
      <c r="J365" s="220">
        <f>ROUND(I365*H365,2)</f>
        <v>0</v>
      </c>
      <c r="K365" s="216" t="s">
        <v>122</v>
      </c>
      <c r="L365" s="44"/>
      <c r="M365" s="221" t="s">
        <v>1</v>
      </c>
      <c r="N365" s="222" t="s">
        <v>38</v>
      </c>
      <c r="O365" s="91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5" t="s">
        <v>205</v>
      </c>
      <c r="AT365" s="225" t="s">
        <v>118</v>
      </c>
      <c r="AU365" s="225" t="s">
        <v>83</v>
      </c>
      <c r="AY365" s="17" t="s">
        <v>116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7" t="s">
        <v>81</v>
      </c>
      <c r="BK365" s="226">
        <f>ROUND(I365*H365,2)</f>
        <v>0</v>
      </c>
      <c r="BL365" s="17" t="s">
        <v>205</v>
      </c>
      <c r="BM365" s="225" t="s">
        <v>416</v>
      </c>
    </row>
    <row r="366" s="2" customFormat="1">
      <c r="A366" s="38"/>
      <c r="B366" s="39"/>
      <c r="C366" s="40"/>
      <c r="D366" s="227" t="s">
        <v>124</v>
      </c>
      <c r="E366" s="40"/>
      <c r="F366" s="228" t="s">
        <v>415</v>
      </c>
      <c r="G366" s="40"/>
      <c r="H366" s="40"/>
      <c r="I366" s="229"/>
      <c r="J366" s="40"/>
      <c r="K366" s="40"/>
      <c r="L366" s="44"/>
      <c r="M366" s="230"/>
      <c r="N366" s="231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124</v>
      </c>
      <c r="AU366" s="17" t="s">
        <v>83</v>
      </c>
    </row>
    <row r="367" s="2" customFormat="1">
      <c r="A367" s="38"/>
      <c r="B367" s="39"/>
      <c r="C367" s="40"/>
      <c r="D367" s="232" t="s">
        <v>126</v>
      </c>
      <c r="E367" s="40"/>
      <c r="F367" s="233" t="s">
        <v>417</v>
      </c>
      <c r="G367" s="40"/>
      <c r="H367" s="40"/>
      <c r="I367" s="229"/>
      <c r="J367" s="40"/>
      <c r="K367" s="40"/>
      <c r="L367" s="44"/>
      <c r="M367" s="230"/>
      <c r="N367" s="231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126</v>
      </c>
      <c r="AU367" s="17" t="s">
        <v>83</v>
      </c>
    </row>
    <row r="368" s="13" customFormat="1">
      <c r="A368" s="13"/>
      <c r="B368" s="234"/>
      <c r="C368" s="235"/>
      <c r="D368" s="227" t="s">
        <v>128</v>
      </c>
      <c r="E368" s="236" t="s">
        <v>1</v>
      </c>
      <c r="F368" s="237" t="s">
        <v>213</v>
      </c>
      <c r="G368" s="235"/>
      <c r="H368" s="238">
        <v>26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128</v>
      </c>
      <c r="AU368" s="244" t="s">
        <v>83</v>
      </c>
      <c r="AV368" s="13" t="s">
        <v>83</v>
      </c>
      <c r="AW368" s="13" t="s">
        <v>30</v>
      </c>
      <c r="AX368" s="13" t="s">
        <v>73</v>
      </c>
      <c r="AY368" s="244" t="s">
        <v>116</v>
      </c>
    </row>
    <row r="369" s="14" customFormat="1">
      <c r="A369" s="14"/>
      <c r="B369" s="245"/>
      <c r="C369" s="246"/>
      <c r="D369" s="227" t="s">
        <v>128</v>
      </c>
      <c r="E369" s="247" t="s">
        <v>1</v>
      </c>
      <c r="F369" s="248" t="s">
        <v>130</v>
      </c>
      <c r="G369" s="246"/>
      <c r="H369" s="249">
        <v>26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128</v>
      </c>
      <c r="AU369" s="255" t="s">
        <v>83</v>
      </c>
      <c r="AV369" s="14" t="s">
        <v>123</v>
      </c>
      <c r="AW369" s="14" t="s">
        <v>30</v>
      </c>
      <c r="AX369" s="14" t="s">
        <v>81</v>
      </c>
      <c r="AY369" s="255" t="s">
        <v>116</v>
      </c>
    </row>
    <row r="370" s="2" customFormat="1" ht="24.15" customHeight="1">
      <c r="A370" s="38"/>
      <c r="B370" s="39"/>
      <c r="C370" s="214" t="s">
        <v>282</v>
      </c>
      <c r="D370" s="214" t="s">
        <v>118</v>
      </c>
      <c r="E370" s="215" t="s">
        <v>418</v>
      </c>
      <c r="F370" s="216" t="s">
        <v>419</v>
      </c>
      <c r="G370" s="217" t="s">
        <v>373</v>
      </c>
      <c r="H370" s="218">
        <v>0.025999999999999999</v>
      </c>
      <c r="I370" s="219"/>
      <c r="J370" s="220">
        <f>ROUND(I370*H370,2)</f>
        <v>0</v>
      </c>
      <c r="K370" s="216" t="s">
        <v>122</v>
      </c>
      <c r="L370" s="44"/>
      <c r="M370" s="221" t="s">
        <v>1</v>
      </c>
      <c r="N370" s="222" t="s">
        <v>38</v>
      </c>
      <c r="O370" s="91"/>
      <c r="P370" s="223">
        <f>O370*H370</f>
        <v>0</v>
      </c>
      <c r="Q370" s="223">
        <v>0</v>
      </c>
      <c r="R370" s="223">
        <f>Q370*H370</f>
        <v>0</v>
      </c>
      <c r="S370" s="223">
        <v>0</v>
      </c>
      <c r="T370" s="224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5" t="s">
        <v>205</v>
      </c>
      <c r="AT370" s="225" t="s">
        <v>118</v>
      </c>
      <c r="AU370" s="225" t="s">
        <v>83</v>
      </c>
      <c r="AY370" s="17" t="s">
        <v>116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7" t="s">
        <v>81</v>
      </c>
      <c r="BK370" s="226">
        <f>ROUND(I370*H370,2)</f>
        <v>0</v>
      </c>
      <c r="BL370" s="17" t="s">
        <v>205</v>
      </c>
      <c r="BM370" s="225" t="s">
        <v>420</v>
      </c>
    </row>
    <row r="371" s="2" customFormat="1">
      <c r="A371" s="38"/>
      <c r="B371" s="39"/>
      <c r="C371" s="40"/>
      <c r="D371" s="227" t="s">
        <v>124</v>
      </c>
      <c r="E371" s="40"/>
      <c r="F371" s="228" t="s">
        <v>421</v>
      </c>
      <c r="G371" s="40"/>
      <c r="H371" s="40"/>
      <c r="I371" s="229"/>
      <c r="J371" s="40"/>
      <c r="K371" s="40"/>
      <c r="L371" s="44"/>
      <c r="M371" s="230"/>
      <c r="N371" s="231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124</v>
      </c>
      <c r="AU371" s="17" t="s">
        <v>83</v>
      </c>
    </row>
    <row r="372" s="2" customFormat="1">
      <c r="A372" s="38"/>
      <c r="B372" s="39"/>
      <c r="C372" s="40"/>
      <c r="D372" s="232" t="s">
        <v>126</v>
      </c>
      <c r="E372" s="40"/>
      <c r="F372" s="233" t="s">
        <v>422</v>
      </c>
      <c r="G372" s="40"/>
      <c r="H372" s="40"/>
      <c r="I372" s="229"/>
      <c r="J372" s="40"/>
      <c r="K372" s="40"/>
      <c r="L372" s="44"/>
      <c r="M372" s="230"/>
      <c r="N372" s="231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126</v>
      </c>
      <c r="AU372" s="17" t="s">
        <v>83</v>
      </c>
    </row>
    <row r="373" s="13" customFormat="1">
      <c r="A373" s="13"/>
      <c r="B373" s="234"/>
      <c r="C373" s="235"/>
      <c r="D373" s="227" t="s">
        <v>128</v>
      </c>
      <c r="E373" s="236" t="s">
        <v>1</v>
      </c>
      <c r="F373" s="237" t="s">
        <v>423</v>
      </c>
      <c r="G373" s="235"/>
      <c r="H373" s="238">
        <v>0.025999999999999999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128</v>
      </c>
      <c r="AU373" s="244" t="s">
        <v>83</v>
      </c>
      <c r="AV373" s="13" t="s">
        <v>83</v>
      </c>
      <c r="AW373" s="13" t="s">
        <v>30</v>
      </c>
      <c r="AX373" s="13" t="s">
        <v>73</v>
      </c>
      <c r="AY373" s="244" t="s">
        <v>116</v>
      </c>
    </row>
    <row r="374" s="14" customFormat="1">
      <c r="A374" s="14"/>
      <c r="B374" s="245"/>
      <c r="C374" s="246"/>
      <c r="D374" s="227" t="s">
        <v>128</v>
      </c>
      <c r="E374" s="247" t="s">
        <v>1</v>
      </c>
      <c r="F374" s="248" t="s">
        <v>130</v>
      </c>
      <c r="G374" s="246"/>
      <c r="H374" s="249">
        <v>0.025999999999999999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128</v>
      </c>
      <c r="AU374" s="255" t="s">
        <v>83</v>
      </c>
      <c r="AV374" s="14" t="s">
        <v>123</v>
      </c>
      <c r="AW374" s="14" t="s">
        <v>30</v>
      </c>
      <c r="AX374" s="14" t="s">
        <v>81</v>
      </c>
      <c r="AY374" s="255" t="s">
        <v>116</v>
      </c>
    </row>
    <row r="375" s="2" customFormat="1" ht="33" customHeight="1">
      <c r="A375" s="38"/>
      <c r="B375" s="39"/>
      <c r="C375" s="256" t="s">
        <v>424</v>
      </c>
      <c r="D375" s="256" t="s">
        <v>157</v>
      </c>
      <c r="E375" s="257" t="s">
        <v>425</v>
      </c>
      <c r="F375" s="258" t="s">
        <v>426</v>
      </c>
      <c r="G375" s="259" t="s">
        <v>212</v>
      </c>
      <c r="H375" s="260">
        <v>28.600000000000001</v>
      </c>
      <c r="I375" s="261"/>
      <c r="J375" s="262">
        <f>ROUND(I375*H375,2)</f>
        <v>0</v>
      </c>
      <c r="K375" s="258" t="s">
        <v>122</v>
      </c>
      <c r="L375" s="263"/>
      <c r="M375" s="264" t="s">
        <v>1</v>
      </c>
      <c r="N375" s="265" t="s">
        <v>38</v>
      </c>
      <c r="O375" s="91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5" t="s">
        <v>219</v>
      </c>
      <c r="AT375" s="225" t="s">
        <v>157</v>
      </c>
      <c r="AU375" s="225" t="s">
        <v>83</v>
      </c>
      <c r="AY375" s="17" t="s">
        <v>116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7" t="s">
        <v>81</v>
      </c>
      <c r="BK375" s="226">
        <f>ROUND(I375*H375,2)</f>
        <v>0</v>
      </c>
      <c r="BL375" s="17" t="s">
        <v>205</v>
      </c>
      <c r="BM375" s="225" t="s">
        <v>427</v>
      </c>
    </row>
    <row r="376" s="2" customFormat="1">
      <c r="A376" s="38"/>
      <c r="B376" s="39"/>
      <c r="C376" s="40"/>
      <c r="D376" s="227" t="s">
        <v>124</v>
      </c>
      <c r="E376" s="40"/>
      <c r="F376" s="228" t="s">
        <v>426</v>
      </c>
      <c r="G376" s="40"/>
      <c r="H376" s="40"/>
      <c r="I376" s="229"/>
      <c r="J376" s="40"/>
      <c r="K376" s="40"/>
      <c r="L376" s="44"/>
      <c r="M376" s="230"/>
      <c r="N376" s="231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124</v>
      </c>
      <c r="AU376" s="17" t="s">
        <v>83</v>
      </c>
    </row>
    <row r="377" s="13" customFormat="1">
      <c r="A377" s="13"/>
      <c r="B377" s="234"/>
      <c r="C377" s="235"/>
      <c r="D377" s="227" t="s">
        <v>128</v>
      </c>
      <c r="E377" s="236" t="s">
        <v>1</v>
      </c>
      <c r="F377" s="237" t="s">
        <v>412</v>
      </c>
      <c r="G377" s="235"/>
      <c r="H377" s="238">
        <v>28.600000000000001</v>
      </c>
      <c r="I377" s="239"/>
      <c r="J377" s="235"/>
      <c r="K377" s="235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128</v>
      </c>
      <c r="AU377" s="244" t="s">
        <v>83</v>
      </c>
      <c r="AV377" s="13" t="s">
        <v>83</v>
      </c>
      <c r="AW377" s="13" t="s">
        <v>30</v>
      </c>
      <c r="AX377" s="13" t="s">
        <v>73</v>
      </c>
      <c r="AY377" s="244" t="s">
        <v>116</v>
      </c>
    </row>
    <row r="378" s="14" customFormat="1">
      <c r="A378" s="14"/>
      <c r="B378" s="245"/>
      <c r="C378" s="246"/>
      <c r="D378" s="227" t="s">
        <v>128</v>
      </c>
      <c r="E378" s="247" t="s">
        <v>1</v>
      </c>
      <c r="F378" s="248" t="s">
        <v>130</v>
      </c>
      <c r="G378" s="246"/>
      <c r="H378" s="249">
        <v>28.600000000000001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128</v>
      </c>
      <c r="AU378" s="255" t="s">
        <v>83</v>
      </c>
      <c r="AV378" s="14" t="s">
        <v>123</v>
      </c>
      <c r="AW378" s="14" t="s">
        <v>30</v>
      </c>
      <c r="AX378" s="14" t="s">
        <v>81</v>
      </c>
      <c r="AY378" s="255" t="s">
        <v>116</v>
      </c>
    </row>
    <row r="379" s="2" customFormat="1" ht="24.15" customHeight="1">
      <c r="A379" s="38"/>
      <c r="B379" s="39"/>
      <c r="C379" s="214" t="s">
        <v>287</v>
      </c>
      <c r="D379" s="214" t="s">
        <v>118</v>
      </c>
      <c r="E379" s="215" t="s">
        <v>428</v>
      </c>
      <c r="F379" s="216" t="s">
        <v>429</v>
      </c>
      <c r="G379" s="217" t="s">
        <v>204</v>
      </c>
      <c r="H379" s="218">
        <v>6</v>
      </c>
      <c r="I379" s="219"/>
      <c r="J379" s="220">
        <f>ROUND(I379*H379,2)</f>
        <v>0</v>
      </c>
      <c r="K379" s="216" t="s">
        <v>122</v>
      </c>
      <c r="L379" s="44"/>
      <c r="M379" s="221" t="s">
        <v>1</v>
      </c>
      <c r="N379" s="222" t="s">
        <v>38</v>
      </c>
      <c r="O379" s="91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5" t="s">
        <v>205</v>
      </c>
      <c r="AT379" s="225" t="s">
        <v>118</v>
      </c>
      <c r="AU379" s="225" t="s">
        <v>83</v>
      </c>
      <c r="AY379" s="17" t="s">
        <v>116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7" t="s">
        <v>81</v>
      </c>
      <c r="BK379" s="226">
        <f>ROUND(I379*H379,2)</f>
        <v>0</v>
      </c>
      <c r="BL379" s="17" t="s">
        <v>205</v>
      </c>
      <c r="BM379" s="225" t="s">
        <v>430</v>
      </c>
    </row>
    <row r="380" s="2" customFormat="1">
      <c r="A380" s="38"/>
      <c r="B380" s="39"/>
      <c r="C380" s="40"/>
      <c r="D380" s="227" t="s">
        <v>124</v>
      </c>
      <c r="E380" s="40"/>
      <c r="F380" s="228" t="s">
        <v>431</v>
      </c>
      <c r="G380" s="40"/>
      <c r="H380" s="40"/>
      <c r="I380" s="229"/>
      <c r="J380" s="40"/>
      <c r="K380" s="40"/>
      <c r="L380" s="44"/>
      <c r="M380" s="230"/>
      <c r="N380" s="231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124</v>
      </c>
      <c r="AU380" s="17" t="s">
        <v>83</v>
      </c>
    </row>
    <row r="381" s="2" customFormat="1">
      <c r="A381" s="38"/>
      <c r="B381" s="39"/>
      <c r="C381" s="40"/>
      <c r="D381" s="232" t="s">
        <v>126</v>
      </c>
      <c r="E381" s="40"/>
      <c r="F381" s="233" t="s">
        <v>432</v>
      </c>
      <c r="G381" s="40"/>
      <c r="H381" s="40"/>
      <c r="I381" s="229"/>
      <c r="J381" s="40"/>
      <c r="K381" s="40"/>
      <c r="L381" s="44"/>
      <c r="M381" s="230"/>
      <c r="N381" s="231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126</v>
      </c>
      <c r="AU381" s="17" t="s">
        <v>83</v>
      </c>
    </row>
    <row r="382" s="13" customFormat="1">
      <c r="A382" s="13"/>
      <c r="B382" s="234"/>
      <c r="C382" s="235"/>
      <c r="D382" s="227" t="s">
        <v>128</v>
      </c>
      <c r="E382" s="236" t="s">
        <v>1</v>
      </c>
      <c r="F382" s="237" t="s">
        <v>141</v>
      </c>
      <c r="G382" s="235"/>
      <c r="H382" s="238">
        <v>6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128</v>
      </c>
      <c r="AU382" s="244" t="s">
        <v>83</v>
      </c>
      <c r="AV382" s="13" t="s">
        <v>83</v>
      </c>
      <c r="AW382" s="13" t="s">
        <v>30</v>
      </c>
      <c r="AX382" s="13" t="s">
        <v>73</v>
      </c>
      <c r="AY382" s="244" t="s">
        <v>116</v>
      </c>
    </row>
    <row r="383" s="14" customFormat="1">
      <c r="A383" s="14"/>
      <c r="B383" s="245"/>
      <c r="C383" s="246"/>
      <c r="D383" s="227" t="s">
        <v>128</v>
      </c>
      <c r="E383" s="247" t="s">
        <v>1</v>
      </c>
      <c r="F383" s="248" t="s">
        <v>130</v>
      </c>
      <c r="G383" s="246"/>
      <c r="H383" s="249">
        <v>6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128</v>
      </c>
      <c r="AU383" s="255" t="s">
        <v>83</v>
      </c>
      <c r="AV383" s="14" t="s">
        <v>123</v>
      </c>
      <c r="AW383" s="14" t="s">
        <v>30</v>
      </c>
      <c r="AX383" s="14" t="s">
        <v>81</v>
      </c>
      <c r="AY383" s="255" t="s">
        <v>116</v>
      </c>
    </row>
    <row r="384" s="2" customFormat="1" ht="16.5" customHeight="1">
      <c r="A384" s="38"/>
      <c r="B384" s="39"/>
      <c r="C384" s="256" t="s">
        <v>433</v>
      </c>
      <c r="D384" s="256" t="s">
        <v>157</v>
      </c>
      <c r="E384" s="257" t="s">
        <v>434</v>
      </c>
      <c r="F384" s="258" t="s">
        <v>435</v>
      </c>
      <c r="G384" s="259" t="s">
        <v>204</v>
      </c>
      <c r="H384" s="260">
        <v>6</v>
      </c>
      <c r="I384" s="261"/>
      <c r="J384" s="262">
        <f>ROUND(I384*H384,2)</f>
        <v>0</v>
      </c>
      <c r="K384" s="258" t="s">
        <v>122</v>
      </c>
      <c r="L384" s="263"/>
      <c r="M384" s="264" t="s">
        <v>1</v>
      </c>
      <c r="N384" s="265" t="s">
        <v>38</v>
      </c>
      <c r="O384" s="91"/>
      <c r="P384" s="223">
        <f>O384*H384</f>
        <v>0</v>
      </c>
      <c r="Q384" s="223">
        <v>0</v>
      </c>
      <c r="R384" s="223">
        <f>Q384*H384</f>
        <v>0</v>
      </c>
      <c r="S384" s="223">
        <v>0</v>
      </c>
      <c r="T384" s="224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5" t="s">
        <v>219</v>
      </c>
      <c r="AT384" s="225" t="s">
        <v>157</v>
      </c>
      <c r="AU384" s="225" t="s">
        <v>83</v>
      </c>
      <c r="AY384" s="17" t="s">
        <v>116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7" t="s">
        <v>81</v>
      </c>
      <c r="BK384" s="226">
        <f>ROUND(I384*H384,2)</f>
        <v>0</v>
      </c>
      <c r="BL384" s="17" t="s">
        <v>205</v>
      </c>
      <c r="BM384" s="225" t="s">
        <v>436</v>
      </c>
    </row>
    <row r="385" s="2" customFormat="1">
      <c r="A385" s="38"/>
      <c r="B385" s="39"/>
      <c r="C385" s="40"/>
      <c r="D385" s="227" t="s">
        <v>124</v>
      </c>
      <c r="E385" s="40"/>
      <c r="F385" s="228" t="s">
        <v>435</v>
      </c>
      <c r="G385" s="40"/>
      <c r="H385" s="40"/>
      <c r="I385" s="229"/>
      <c r="J385" s="40"/>
      <c r="K385" s="40"/>
      <c r="L385" s="44"/>
      <c r="M385" s="230"/>
      <c r="N385" s="231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124</v>
      </c>
      <c r="AU385" s="17" t="s">
        <v>83</v>
      </c>
    </row>
    <row r="386" s="13" customFormat="1">
      <c r="A386" s="13"/>
      <c r="B386" s="234"/>
      <c r="C386" s="235"/>
      <c r="D386" s="227" t="s">
        <v>128</v>
      </c>
      <c r="E386" s="236" t="s">
        <v>1</v>
      </c>
      <c r="F386" s="237" t="s">
        <v>141</v>
      </c>
      <c r="G386" s="235"/>
      <c r="H386" s="238">
        <v>6</v>
      </c>
      <c r="I386" s="239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128</v>
      </c>
      <c r="AU386" s="244" t="s">
        <v>83</v>
      </c>
      <c r="AV386" s="13" t="s">
        <v>83</v>
      </c>
      <c r="AW386" s="13" t="s">
        <v>30</v>
      </c>
      <c r="AX386" s="13" t="s">
        <v>73</v>
      </c>
      <c r="AY386" s="244" t="s">
        <v>116</v>
      </c>
    </row>
    <row r="387" s="14" customFormat="1">
      <c r="A387" s="14"/>
      <c r="B387" s="245"/>
      <c r="C387" s="246"/>
      <c r="D387" s="227" t="s">
        <v>128</v>
      </c>
      <c r="E387" s="247" t="s">
        <v>1</v>
      </c>
      <c r="F387" s="248" t="s">
        <v>130</v>
      </c>
      <c r="G387" s="246"/>
      <c r="H387" s="249">
        <v>6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128</v>
      </c>
      <c r="AU387" s="255" t="s">
        <v>83</v>
      </c>
      <c r="AV387" s="14" t="s">
        <v>123</v>
      </c>
      <c r="AW387" s="14" t="s">
        <v>30</v>
      </c>
      <c r="AX387" s="14" t="s">
        <v>81</v>
      </c>
      <c r="AY387" s="255" t="s">
        <v>116</v>
      </c>
    </row>
    <row r="388" s="2" customFormat="1" ht="24.15" customHeight="1">
      <c r="A388" s="38"/>
      <c r="B388" s="39"/>
      <c r="C388" s="214" t="s">
        <v>293</v>
      </c>
      <c r="D388" s="214" t="s">
        <v>118</v>
      </c>
      <c r="E388" s="215" t="s">
        <v>437</v>
      </c>
      <c r="F388" s="216" t="s">
        <v>438</v>
      </c>
      <c r="G388" s="217" t="s">
        <v>204</v>
      </c>
      <c r="H388" s="218">
        <v>6</v>
      </c>
      <c r="I388" s="219"/>
      <c r="J388" s="220">
        <f>ROUND(I388*H388,2)</f>
        <v>0</v>
      </c>
      <c r="K388" s="216" t="s">
        <v>122</v>
      </c>
      <c r="L388" s="44"/>
      <c r="M388" s="221" t="s">
        <v>1</v>
      </c>
      <c r="N388" s="222" t="s">
        <v>38</v>
      </c>
      <c r="O388" s="91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5" t="s">
        <v>205</v>
      </c>
      <c r="AT388" s="225" t="s">
        <v>118</v>
      </c>
      <c r="AU388" s="225" t="s">
        <v>83</v>
      </c>
      <c r="AY388" s="17" t="s">
        <v>116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7" t="s">
        <v>81</v>
      </c>
      <c r="BK388" s="226">
        <f>ROUND(I388*H388,2)</f>
        <v>0</v>
      </c>
      <c r="BL388" s="17" t="s">
        <v>205</v>
      </c>
      <c r="BM388" s="225" t="s">
        <v>439</v>
      </c>
    </row>
    <row r="389" s="2" customFormat="1">
      <c r="A389" s="38"/>
      <c r="B389" s="39"/>
      <c r="C389" s="40"/>
      <c r="D389" s="227" t="s">
        <v>124</v>
      </c>
      <c r="E389" s="40"/>
      <c r="F389" s="228" t="s">
        <v>440</v>
      </c>
      <c r="G389" s="40"/>
      <c r="H389" s="40"/>
      <c r="I389" s="229"/>
      <c r="J389" s="40"/>
      <c r="K389" s="40"/>
      <c r="L389" s="44"/>
      <c r="M389" s="230"/>
      <c r="N389" s="231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124</v>
      </c>
      <c r="AU389" s="17" t="s">
        <v>83</v>
      </c>
    </row>
    <row r="390" s="2" customFormat="1">
      <c r="A390" s="38"/>
      <c r="B390" s="39"/>
      <c r="C390" s="40"/>
      <c r="D390" s="232" t="s">
        <v>126</v>
      </c>
      <c r="E390" s="40"/>
      <c r="F390" s="233" t="s">
        <v>441</v>
      </c>
      <c r="G390" s="40"/>
      <c r="H390" s="40"/>
      <c r="I390" s="229"/>
      <c r="J390" s="40"/>
      <c r="K390" s="40"/>
      <c r="L390" s="44"/>
      <c r="M390" s="230"/>
      <c r="N390" s="231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126</v>
      </c>
      <c r="AU390" s="17" t="s">
        <v>83</v>
      </c>
    </row>
    <row r="391" s="13" customFormat="1">
      <c r="A391" s="13"/>
      <c r="B391" s="234"/>
      <c r="C391" s="235"/>
      <c r="D391" s="227" t="s">
        <v>128</v>
      </c>
      <c r="E391" s="236" t="s">
        <v>1</v>
      </c>
      <c r="F391" s="237" t="s">
        <v>141</v>
      </c>
      <c r="G391" s="235"/>
      <c r="H391" s="238">
        <v>6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128</v>
      </c>
      <c r="AU391" s="244" t="s">
        <v>83</v>
      </c>
      <c r="AV391" s="13" t="s">
        <v>83</v>
      </c>
      <c r="AW391" s="13" t="s">
        <v>30</v>
      </c>
      <c r="AX391" s="13" t="s">
        <v>73</v>
      </c>
      <c r="AY391" s="244" t="s">
        <v>116</v>
      </c>
    </row>
    <row r="392" s="14" customFormat="1">
      <c r="A392" s="14"/>
      <c r="B392" s="245"/>
      <c r="C392" s="246"/>
      <c r="D392" s="227" t="s">
        <v>128</v>
      </c>
      <c r="E392" s="247" t="s">
        <v>1</v>
      </c>
      <c r="F392" s="248" t="s">
        <v>130</v>
      </c>
      <c r="G392" s="246"/>
      <c r="H392" s="249">
        <v>6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128</v>
      </c>
      <c r="AU392" s="255" t="s">
        <v>83</v>
      </c>
      <c r="AV392" s="14" t="s">
        <v>123</v>
      </c>
      <c r="AW392" s="14" t="s">
        <v>30</v>
      </c>
      <c r="AX392" s="14" t="s">
        <v>81</v>
      </c>
      <c r="AY392" s="255" t="s">
        <v>116</v>
      </c>
    </row>
    <row r="393" s="2" customFormat="1" ht="24.15" customHeight="1">
      <c r="A393" s="38"/>
      <c r="B393" s="39"/>
      <c r="C393" s="256" t="s">
        <v>442</v>
      </c>
      <c r="D393" s="256" t="s">
        <v>157</v>
      </c>
      <c r="E393" s="257" t="s">
        <v>443</v>
      </c>
      <c r="F393" s="258" t="s">
        <v>444</v>
      </c>
      <c r="G393" s="259" t="s">
        <v>204</v>
      </c>
      <c r="H393" s="260">
        <v>6</v>
      </c>
      <c r="I393" s="261"/>
      <c r="J393" s="262">
        <f>ROUND(I393*H393,2)</f>
        <v>0</v>
      </c>
      <c r="K393" s="258" t="s">
        <v>122</v>
      </c>
      <c r="L393" s="263"/>
      <c r="M393" s="264" t="s">
        <v>1</v>
      </c>
      <c r="N393" s="265" t="s">
        <v>38</v>
      </c>
      <c r="O393" s="91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5" t="s">
        <v>219</v>
      </c>
      <c r="AT393" s="225" t="s">
        <v>157</v>
      </c>
      <c r="AU393" s="225" t="s">
        <v>83</v>
      </c>
      <c r="AY393" s="17" t="s">
        <v>116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7" t="s">
        <v>81</v>
      </c>
      <c r="BK393" s="226">
        <f>ROUND(I393*H393,2)</f>
        <v>0</v>
      </c>
      <c r="BL393" s="17" t="s">
        <v>205</v>
      </c>
      <c r="BM393" s="225" t="s">
        <v>445</v>
      </c>
    </row>
    <row r="394" s="2" customFormat="1">
      <c r="A394" s="38"/>
      <c r="B394" s="39"/>
      <c r="C394" s="40"/>
      <c r="D394" s="227" t="s">
        <v>124</v>
      </c>
      <c r="E394" s="40"/>
      <c r="F394" s="228" t="s">
        <v>444</v>
      </c>
      <c r="G394" s="40"/>
      <c r="H394" s="40"/>
      <c r="I394" s="229"/>
      <c r="J394" s="40"/>
      <c r="K394" s="40"/>
      <c r="L394" s="44"/>
      <c r="M394" s="230"/>
      <c r="N394" s="231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124</v>
      </c>
      <c r="AU394" s="17" t="s">
        <v>83</v>
      </c>
    </row>
    <row r="395" s="13" customFormat="1">
      <c r="A395" s="13"/>
      <c r="B395" s="234"/>
      <c r="C395" s="235"/>
      <c r="D395" s="227" t="s">
        <v>128</v>
      </c>
      <c r="E395" s="236" t="s">
        <v>1</v>
      </c>
      <c r="F395" s="237" t="s">
        <v>141</v>
      </c>
      <c r="G395" s="235"/>
      <c r="H395" s="238">
        <v>6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128</v>
      </c>
      <c r="AU395" s="244" t="s">
        <v>83</v>
      </c>
      <c r="AV395" s="13" t="s">
        <v>83</v>
      </c>
      <c r="AW395" s="13" t="s">
        <v>30</v>
      </c>
      <c r="AX395" s="13" t="s">
        <v>73</v>
      </c>
      <c r="AY395" s="244" t="s">
        <v>116</v>
      </c>
    </row>
    <row r="396" s="14" customFormat="1">
      <c r="A396" s="14"/>
      <c r="B396" s="245"/>
      <c r="C396" s="246"/>
      <c r="D396" s="227" t="s">
        <v>128</v>
      </c>
      <c r="E396" s="247" t="s">
        <v>1</v>
      </c>
      <c r="F396" s="248" t="s">
        <v>130</v>
      </c>
      <c r="G396" s="246"/>
      <c r="H396" s="249">
        <v>6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128</v>
      </c>
      <c r="AU396" s="255" t="s">
        <v>83</v>
      </c>
      <c r="AV396" s="14" t="s">
        <v>123</v>
      </c>
      <c r="AW396" s="14" t="s">
        <v>30</v>
      </c>
      <c r="AX396" s="14" t="s">
        <v>81</v>
      </c>
      <c r="AY396" s="255" t="s">
        <v>116</v>
      </c>
    </row>
    <row r="397" s="2" customFormat="1" ht="24.15" customHeight="1">
      <c r="A397" s="38"/>
      <c r="B397" s="39"/>
      <c r="C397" s="214" t="s">
        <v>297</v>
      </c>
      <c r="D397" s="214" t="s">
        <v>118</v>
      </c>
      <c r="E397" s="215" t="s">
        <v>446</v>
      </c>
      <c r="F397" s="216" t="s">
        <v>447</v>
      </c>
      <c r="G397" s="217" t="s">
        <v>212</v>
      </c>
      <c r="H397" s="218">
        <v>26</v>
      </c>
      <c r="I397" s="219"/>
      <c r="J397" s="220">
        <f>ROUND(I397*H397,2)</f>
        <v>0</v>
      </c>
      <c r="K397" s="216" t="s">
        <v>122</v>
      </c>
      <c r="L397" s="44"/>
      <c r="M397" s="221" t="s">
        <v>1</v>
      </c>
      <c r="N397" s="222" t="s">
        <v>38</v>
      </c>
      <c r="O397" s="91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5" t="s">
        <v>205</v>
      </c>
      <c r="AT397" s="225" t="s">
        <v>118</v>
      </c>
      <c r="AU397" s="225" t="s">
        <v>83</v>
      </c>
      <c r="AY397" s="17" t="s">
        <v>116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7" t="s">
        <v>81</v>
      </c>
      <c r="BK397" s="226">
        <f>ROUND(I397*H397,2)</f>
        <v>0</v>
      </c>
      <c r="BL397" s="17" t="s">
        <v>205</v>
      </c>
      <c r="BM397" s="225" t="s">
        <v>448</v>
      </c>
    </row>
    <row r="398" s="2" customFormat="1">
      <c r="A398" s="38"/>
      <c r="B398" s="39"/>
      <c r="C398" s="40"/>
      <c r="D398" s="227" t="s">
        <v>124</v>
      </c>
      <c r="E398" s="40"/>
      <c r="F398" s="228" t="s">
        <v>449</v>
      </c>
      <c r="G398" s="40"/>
      <c r="H398" s="40"/>
      <c r="I398" s="229"/>
      <c r="J398" s="40"/>
      <c r="K398" s="40"/>
      <c r="L398" s="44"/>
      <c r="M398" s="230"/>
      <c r="N398" s="231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124</v>
      </c>
      <c r="AU398" s="17" t="s">
        <v>83</v>
      </c>
    </row>
    <row r="399" s="2" customFormat="1">
      <c r="A399" s="38"/>
      <c r="B399" s="39"/>
      <c r="C399" s="40"/>
      <c r="D399" s="232" t="s">
        <v>126</v>
      </c>
      <c r="E399" s="40"/>
      <c r="F399" s="233" t="s">
        <v>450</v>
      </c>
      <c r="G399" s="40"/>
      <c r="H399" s="40"/>
      <c r="I399" s="229"/>
      <c r="J399" s="40"/>
      <c r="K399" s="40"/>
      <c r="L399" s="44"/>
      <c r="M399" s="230"/>
      <c r="N399" s="231"/>
      <c r="O399" s="91"/>
      <c r="P399" s="91"/>
      <c r="Q399" s="91"/>
      <c r="R399" s="91"/>
      <c r="S399" s="91"/>
      <c r="T399" s="92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126</v>
      </c>
      <c r="AU399" s="17" t="s">
        <v>83</v>
      </c>
    </row>
    <row r="400" s="13" customFormat="1">
      <c r="A400" s="13"/>
      <c r="B400" s="234"/>
      <c r="C400" s="235"/>
      <c r="D400" s="227" t="s">
        <v>128</v>
      </c>
      <c r="E400" s="236" t="s">
        <v>1</v>
      </c>
      <c r="F400" s="237" t="s">
        <v>213</v>
      </c>
      <c r="G400" s="235"/>
      <c r="H400" s="238">
        <v>26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128</v>
      </c>
      <c r="AU400" s="244" t="s">
        <v>83</v>
      </c>
      <c r="AV400" s="13" t="s">
        <v>83</v>
      </c>
      <c r="AW400" s="13" t="s">
        <v>30</v>
      </c>
      <c r="AX400" s="13" t="s">
        <v>73</v>
      </c>
      <c r="AY400" s="244" t="s">
        <v>116</v>
      </c>
    </row>
    <row r="401" s="14" customFormat="1">
      <c r="A401" s="14"/>
      <c r="B401" s="245"/>
      <c r="C401" s="246"/>
      <c r="D401" s="227" t="s">
        <v>128</v>
      </c>
      <c r="E401" s="247" t="s">
        <v>1</v>
      </c>
      <c r="F401" s="248" t="s">
        <v>130</v>
      </c>
      <c r="G401" s="246"/>
      <c r="H401" s="249">
        <v>26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128</v>
      </c>
      <c r="AU401" s="255" t="s">
        <v>83</v>
      </c>
      <c r="AV401" s="14" t="s">
        <v>123</v>
      </c>
      <c r="AW401" s="14" t="s">
        <v>30</v>
      </c>
      <c r="AX401" s="14" t="s">
        <v>81</v>
      </c>
      <c r="AY401" s="255" t="s">
        <v>116</v>
      </c>
    </row>
    <row r="402" s="2" customFormat="1" ht="24.15" customHeight="1">
      <c r="A402" s="38"/>
      <c r="B402" s="39"/>
      <c r="C402" s="214" t="s">
        <v>451</v>
      </c>
      <c r="D402" s="214" t="s">
        <v>118</v>
      </c>
      <c r="E402" s="215" t="s">
        <v>452</v>
      </c>
      <c r="F402" s="216" t="s">
        <v>453</v>
      </c>
      <c r="G402" s="217" t="s">
        <v>391</v>
      </c>
      <c r="H402" s="218">
        <v>4</v>
      </c>
      <c r="I402" s="219"/>
      <c r="J402" s="220">
        <f>ROUND(I402*H402,2)</f>
        <v>0</v>
      </c>
      <c r="K402" s="216" t="s">
        <v>122</v>
      </c>
      <c r="L402" s="44"/>
      <c r="M402" s="221" t="s">
        <v>1</v>
      </c>
      <c r="N402" s="222" t="s">
        <v>38</v>
      </c>
      <c r="O402" s="91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5" t="s">
        <v>205</v>
      </c>
      <c r="AT402" s="225" t="s">
        <v>118</v>
      </c>
      <c r="AU402" s="225" t="s">
        <v>83</v>
      </c>
      <c r="AY402" s="17" t="s">
        <v>116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7" t="s">
        <v>81</v>
      </c>
      <c r="BK402" s="226">
        <f>ROUND(I402*H402,2)</f>
        <v>0</v>
      </c>
      <c r="BL402" s="17" t="s">
        <v>205</v>
      </c>
      <c r="BM402" s="225" t="s">
        <v>454</v>
      </c>
    </row>
    <row r="403" s="2" customFormat="1">
      <c r="A403" s="38"/>
      <c r="B403" s="39"/>
      <c r="C403" s="40"/>
      <c r="D403" s="227" t="s">
        <v>124</v>
      </c>
      <c r="E403" s="40"/>
      <c r="F403" s="228" t="s">
        <v>455</v>
      </c>
      <c r="G403" s="40"/>
      <c r="H403" s="40"/>
      <c r="I403" s="229"/>
      <c r="J403" s="40"/>
      <c r="K403" s="40"/>
      <c r="L403" s="44"/>
      <c r="M403" s="230"/>
      <c r="N403" s="231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124</v>
      </c>
      <c r="AU403" s="17" t="s">
        <v>83</v>
      </c>
    </row>
    <row r="404" s="2" customFormat="1">
      <c r="A404" s="38"/>
      <c r="B404" s="39"/>
      <c r="C404" s="40"/>
      <c r="D404" s="232" t="s">
        <v>126</v>
      </c>
      <c r="E404" s="40"/>
      <c r="F404" s="233" t="s">
        <v>456</v>
      </c>
      <c r="G404" s="40"/>
      <c r="H404" s="40"/>
      <c r="I404" s="229"/>
      <c r="J404" s="40"/>
      <c r="K404" s="40"/>
      <c r="L404" s="44"/>
      <c r="M404" s="230"/>
      <c r="N404" s="231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126</v>
      </c>
      <c r="AU404" s="17" t="s">
        <v>83</v>
      </c>
    </row>
    <row r="405" s="15" customFormat="1">
      <c r="A405" s="15"/>
      <c r="B405" s="266"/>
      <c r="C405" s="267"/>
      <c r="D405" s="227" t="s">
        <v>128</v>
      </c>
      <c r="E405" s="268" t="s">
        <v>1</v>
      </c>
      <c r="F405" s="269" t="s">
        <v>457</v>
      </c>
      <c r="G405" s="267"/>
      <c r="H405" s="268" t="s">
        <v>1</v>
      </c>
      <c r="I405" s="270"/>
      <c r="J405" s="267"/>
      <c r="K405" s="267"/>
      <c r="L405" s="271"/>
      <c r="M405" s="272"/>
      <c r="N405" s="273"/>
      <c r="O405" s="273"/>
      <c r="P405" s="273"/>
      <c r="Q405" s="273"/>
      <c r="R405" s="273"/>
      <c r="S405" s="273"/>
      <c r="T405" s="274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5" t="s">
        <v>128</v>
      </c>
      <c r="AU405" s="275" t="s">
        <v>83</v>
      </c>
      <c r="AV405" s="15" t="s">
        <v>81</v>
      </c>
      <c r="AW405" s="15" t="s">
        <v>30</v>
      </c>
      <c r="AX405" s="15" t="s">
        <v>73</v>
      </c>
      <c r="AY405" s="275" t="s">
        <v>116</v>
      </c>
    </row>
    <row r="406" s="13" customFormat="1">
      <c r="A406" s="13"/>
      <c r="B406" s="234"/>
      <c r="C406" s="235"/>
      <c r="D406" s="227" t="s">
        <v>128</v>
      </c>
      <c r="E406" s="236" t="s">
        <v>1</v>
      </c>
      <c r="F406" s="237" t="s">
        <v>458</v>
      </c>
      <c r="G406" s="235"/>
      <c r="H406" s="238">
        <v>4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128</v>
      </c>
      <c r="AU406" s="244" t="s">
        <v>83</v>
      </c>
      <c r="AV406" s="13" t="s">
        <v>83</v>
      </c>
      <c r="AW406" s="13" t="s">
        <v>30</v>
      </c>
      <c r="AX406" s="13" t="s">
        <v>73</v>
      </c>
      <c r="AY406" s="244" t="s">
        <v>116</v>
      </c>
    </row>
    <row r="407" s="14" customFormat="1">
      <c r="A407" s="14"/>
      <c r="B407" s="245"/>
      <c r="C407" s="246"/>
      <c r="D407" s="227" t="s">
        <v>128</v>
      </c>
      <c r="E407" s="247" t="s">
        <v>1</v>
      </c>
      <c r="F407" s="248" t="s">
        <v>130</v>
      </c>
      <c r="G407" s="246"/>
      <c r="H407" s="249">
        <v>4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128</v>
      </c>
      <c r="AU407" s="255" t="s">
        <v>83</v>
      </c>
      <c r="AV407" s="14" t="s">
        <v>123</v>
      </c>
      <c r="AW407" s="14" t="s">
        <v>30</v>
      </c>
      <c r="AX407" s="14" t="s">
        <v>81</v>
      </c>
      <c r="AY407" s="255" t="s">
        <v>116</v>
      </c>
    </row>
    <row r="408" s="2" customFormat="1" ht="24.15" customHeight="1">
      <c r="A408" s="38"/>
      <c r="B408" s="39"/>
      <c r="C408" s="214" t="s">
        <v>302</v>
      </c>
      <c r="D408" s="214" t="s">
        <v>118</v>
      </c>
      <c r="E408" s="215" t="s">
        <v>459</v>
      </c>
      <c r="F408" s="216" t="s">
        <v>460</v>
      </c>
      <c r="G408" s="217" t="s">
        <v>391</v>
      </c>
      <c r="H408" s="218">
        <v>4</v>
      </c>
      <c r="I408" s="219"/>
      <c r="J408" s="220">
        <f>ROUND(I408*H408,2)</f>
        <v>0</v>
      </c>
      <c r="K408" s="216" t="s">
        <v>122</v>
      </c>
      <c r="L408" s="44"/>
      <c r="M408" s="221" t="s">
        <v>1</v>
      </c>
      <c r="N408" s="222" t="s">
        <v>38</v>
      </c>
      <c r="O408" s="91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5" t="s">
        <v>205</v>
      </c>
      <c r="AT408" s="225" t="s">
        <v>118</v>
      </c>
      <c r="AU408" s="225" t="s">
        <v>83</v>
      </c>
      <c r="AY408" s="17" t="s">
        <v>116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7" t="s">
        <v>81</v>
      </c>
      <c r="BK408" s="226">
        <f>ROUND(I408*H408,2)</f>
        <v>0</v>
      </c>
      <c r="BL408" s="17" t="s">
        <v>205</v>
      </c>
      <c r="BM408" s="225" t="s">
        <v>461</v>
      </c>
    </row>
    <row r="409" s="2" customFormat="1">
      <c r="A409" s="38"/>
      <c r="B409" s="39"/>
      <c r="C409" s="40"/>
      <c r="D409" s="227" t="s">
        <v>124</v>
      </c>
      <c r="E409" s="40"/>
      <c r="F409" s="228" t="s">
        <v>462</v>
      </c>
      <c r="G409" s="40"/>
      <c r="H409" s="40"/>
      <c r="I409" s="229"/>
      <c r="J409" s="40"/>
      <c r="K409" s="40"/>
      <c r="L409" s="44"/>
      <c r="M409" s="230"/>
      <c r="N409" s="231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124</v>
      </c>
      <c r="AU409" s="17" t="s">
        <v>83</v>
      </c>
    </row>
    <row r="410" s="2" customFormat="1">
      <c r="A410" s="38"/>
      <c r="B410" s="39"/>
      <c r="C410" s="40"/>
      <c r="D410" s="232" t="s">
        <v>126</v>
      </c>
      <c r="E410" s="40"/>
      <c r="F410" s="233" t="s">
        <v>463</v>
      </c>
      <c r="G410" s="40"/>
      <c r="H410" s="40"/>
      <c r="I410" s="229"/>
      <c r="J410" s="40"/>
      <c r="K410" s="40"/>
      <c r="L410" s="44"/>
      <c r="M410" s="230"/>
      <c r="N410" s="231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126</v>
      </c>
      <c r="AU410" s="17" t="s">
        <v>83</v>
      </c>
    </row>
    <row r="411" s="13" customFormat="1">
      <c r="A411" s="13"/>
      <c r="B411" s="234"/>
      <c r="C411" s="235"/>
      <c r="D411" s="227" t="s">
        <v>128</v>
      </c>
      <c r="E411" s="236" t="s">
        <v>1</v>
      </c>
      <c r="F411" s="237" t="s">
        <v>123</v>
      </c>
      <c r="G411" s="235"/>
      <c r="H411" s="238">
        <v>4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128</v>
      </c>
      <c r="AU411" s="244" t="s">
        <v>83</v>
      </c>
      <c r="AV411" s="13" t="s">
        <v>83</v>
      </c>
      <c r="AW411" s="13" t="s">
        <v>30</v>
      </c>
      <c r="AX411" s="13" t="s">
        <v>73</v>
      </c>
      <c r="AY411" s="244" t="s">
        <v>116</v>
      </c>
    </row>
    <row r="412" s="14" customFormat="1">
      <c r="A412" s="14"/>
      <c r="B412" s="245"/>
      <c r="C412" s="246"/>
      <c r="D412" s="227" t="s">
        <v>128</v>
      </c>
      <c r="E412" s="247" t="s">
        <v>1</v>
      </c>
      <c r="F412" s="248" t="s">
        <v>130</v>
      </c>
      <c r="G412" s="246"/>
      <c r="H412" s="249">
        <v>4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128</v>
      </c>
      <c r="AU412" s="255" t="s">
        <v>83</v>
      </c>
      <c r="AV412" s="14" t="s">
        <v>123</v>
      </c>
      <c r="AW412" s="14" t="s">
        <v>30</v>
      </c>
      <c r="AX412" s="14" t="s">
        <v>81</v>
      </c>
      <c r="AY412" s="255" t="s">
        <v>116</v>
      </c>
    </row>
    <row r="413" s="2" customFormat="1" ht="16.5" customHeight="1">
      <c r="A413" s="38"/>
      <c r="B413" s="39"/>
      <c r="C413" s="214" t="s">
        <v>464</v>
      </c>
      <c r="D413" s="214" t="s">
        <v>118</v>
      </c>
      <c r="E413" s="215" t="s">
        <v>465</v>
      </c>
      <c r="F413" s="216" t="s">
        <v>466</v>
      </c>
      <c r="G413" s="217" t="s">
        <v>121</v>
      </c>
      <c r="H413" s="218">
        <v>15.359999999999999</v>
      </c>
      <c r="I413" s="219"/>
      <c r="J413" s="220">
        <f>ROUND(I413*H413,2)</f>
        <v>0</v>
      </c>
      <c r="K413" s="216" t="s">
        <v>122</v>
      </c>
      <c r="L413" s="44"/>
      <c r="M413" s="221" t="s">
        <v>1</v>
      </c>
      <c r="N413" s="222" t="s">
        <v>38</v>
      </c>
      <c r="O413" s="91"/>
      <c r="P413" s="223">
        <f>O413*H413</f>
        <v>0</v>
      </c>
      <c r="Q413" s="223">
        <v>0.00069999999999999999</v>
      </c>
      <c r="R413" s="223">
        <f>Q413*H413</f>
        <v>0.010751999999999999</v>
      </c>
      <c r="S413" s="223">
        <v>0</v>
      </c>
      <c r="T413" s="224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5" t="s">
        <v>205</v>
      </c>
      <c r="AT413" s="225" t="s">
        <v>118</v>
      </c>
      <c r="AU413" s="225" t="s">
        <v>83</v>
      </c>
      <c r="AY413" s="17" t="s">
        <v>116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7" t="s">
        <v>81</v>
      </c>
      <c r="BK413" s="226">
        <f>ROUND(I413*H413,2)</f>
        <v>0</v>
      </c>
      <c r="BL413" s="17" t="s">
        <v>205</v>
      </c>
      <c r="BM413" s="225" t="s">
        <v>467</v>
      </c>
    </row>
    <row r="414" s="2" customFormat="1">
      <c r="A414" s="38"/>
      <c r="B414" s="39"/>
      <c r="C414" s="40"/>
      <c r="D414" s="227" t="s">
        <v>124</v>
      </c>
      <c r="E414" s="40"/>
      <c r="F414" s="228" t="s">
        <v>468</v>
      </c>
      <c r="G414" s="40"/>
      <c r="H414" s="40"/>
      <c r="I414" s="229"/>
      <c r="J414" s="40"/>
      <c r="K414" s="40"/>
      <c r="L414" s="44"/>
      <c r="M414" s="230"/>
      <c r="N414" s="231"/>
      <c r="O414" s="91"/>
      <c r="P414" s="91"/>
      <c r="Q414" s="91"/>
      <c r="R414" s="91"/>
      <c r="S414" s="91"/>
      <c r="T414" s="92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124</v>
      </c>
      <c r="AU414" s="17" t="s">
        <v>83</v>
      </c>
    </row>
    <row r="415" s="2" customFormat="1">
      <c r="A415" s="38"/>
      <c r="B415" s="39"/>
      <c r="C415" s="40"/>
      <c r="D415" s="232" t="s">
        <v>126</v>
      </c>
      <c r="E415" s="40"/>
      <c r="F415" s="233" t="s">
        <v>469</v>
      </c>
      <c r="G415" s="40"/>
      <c r="H415" s="40"/>
      <c r="I415" s="229"/>
      <c r="J415" s="40"/>
      <c r="K415" s="40"/>
      <c r="L415" s="44"/>
      <c r="M415" s="230"/>
      <c r="N415" s="231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126</v>
      </c>
      <c r="AU415" s="17" t="s">
        <v>83</v>
      </c>
    </row>
    <row r="416" s="15" customFormat="1">
      <c r="A416" s="15"/>
      <c r="B416" s="266"/>
      <c r="C416" s="267"/>
      <c r="D416" s="227" t="s">
        <v>128</v>
      </c>
      <c r="E416" s="268" t="s">
        <v>1</v>
      </c>
      <c r="F416" s="269" t="s">
        <v>470</v>
      </c>
      <c r="G416" s="267"/>
      <c r="H416" s="268" t="s">
        <v>1</v>
      </c>
      <c r="I416" s="270"/>
      <c r="J416" s="267"/>
      <c r="K416" s="267"/>
      <c r="L416" s="271"/>
      <c r="M416" s="272"/>
      <c r="N416" s="273"/>
      <c r="O416" s="273"/>
      <c r="P416" s="273"/>
      <c r="Q416" s="273"/>
      <c r="R416" s="273"/>
      <c r="S416" s="273"/>
      <c r="T416" s="274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5" t="s">
        <v>128</v>
      </c>
      <c r="AU416" s="275" t="s">
        <v>83</v>
      </c>
      <c r="AV416" s="15" t="s">
        <v>81</v>
      </c>
      <c r="AW416" s="15" t="s">
        <v>30</v>
      </c>
      <c r="AX416" s="15" t="s">
        <v>73</v>
      </c>
      <c r="AY416" s="275" t="s">
        <v>116</v>
      </c>
    </row>
    <row r="417" s="13" customFormat="1">
      <c r="A417" s="13"/>
      <c r="B417" s="234"/>
      <c r="C417" s="235"/>
      <c r="D417" s="227" t="s">
        <v>128</v>
      </c>
      <c r="E417" s="236" t="s">
        <v>1</v>
      </c>
      <c r="F417" s="237" t="s">
        <v>471</v>
      </c>
      <c r="G417" s="235"/>
      <c r="H417" s="238">
        <v>15.359999999999999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128</v>
      </c>
      <c r="AU417" s="244" t="s">
        <v>83</v>
      </c>
      <c r="AV417" s="13" t="s">
        <v>83</v>
      </c>
      <c r="AW417" s="13" t="s">
        <v>30</v>
      </c>
      <c r="AX417" s="13" t="s">
        <v>73</v>
      </c>
      <c r="AY417" s="244" t="s">
        <v>116</v>
      </c>
    </row>
    <row r="418" s="14" customFormat="1">
      <c r="A418" s="14"/>
      <c r="B418" s="245"/>
      <c r="C418" s="246"/>
      <c r="D418" s="227" t="s">
        <v>128</v>
      </c>
      <c r="E418" s="247" t="s">
        <v>1</v>
      </c>
      <c r="F418" s="248" t="s">
        <v>130</v>
      </c>
      <c r="G418" s="246"/>
      <c r="H418" s="249">
        <v>15.359999999999999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128</v>
      </c>
      <c r="AU418" s="255" t="s">
        <v>83</v>
      </c>
      <c r="AV418" s="14" t="s">
        <v>123</v>
      </c>
      <c r="AW418" s="14" t="s">
        <v>30</v>
      </c>
      <c r="AX418" s="14" t="s">
        <v>81</v>
      </c>
      <c r="AY418" s="255" t="s">
        <v>116</v>
      </c>
    </row>
    <row r="419" s="2" customFormat="1" ht="21.75" customHeight="1">
      <c r="A419" s="38"/>
      <c r="B419" s="39"/>
      <c r="C419" s="214" t="s">
        <v>205</v>
      </c>
      <c r="D419" s="214" t="s">
        <v>118</v>
      </c>
      <c r="E419" s="215" t="s">
        <v>472</v>
      </c>
      <c r="F419" s="216" t="s">
        <v>473</v>
      </c>
      <c r="G419" s="217" t="s">
        <v>121</v>
      </c>
      <c r="H419" s="218">
        <v>15.359999999999999</v>
      </c>
      <c r="I419" s="219"/>
      <c r="J419" s="220">
        <f>ROUND(I419*H419,2)</f>
        <v>0</v>
      </c>
      <c r="K419" s="216" t="s">
        <v>122</v>
      </c>
      <c r="L419" s="44"/>
      <c r="M419" s="221" t="s">
        <v>1</v>
      </c>
      <c r="N419" s="222" t="s">
        <v>38</v>
      </c>
      <c r="O419" s="91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5" t="s">
        <v>205</v>
      </c>
      <c r="AT419" s="225" t="s">
        <v>118</v>
      </c>
      <c r="AU419" s="225" t="s">
        <v>83</v>
      </c>
      <c r="AY419" s="17" t="s">
        <v>116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7" t="s">
        <v>81</v>
      </c>
      <c r="BK419" s="226">
        <f>ROUND(I419*H419,2)</f>
        <v>0</v>
      </c>
      <c r="BL419" s="17" t="s">
        <v>205</v>
      </c>
      <c r="BM419" s="225" t="s">
        <v>474</v>
      </c>
    </row>
    <row r="420" s="2" customFormat="1">
      <c r="A420" s="38"/>
      <c r="B420" s="39"/>
      <c r="C420" s="40"/>
      <c r="D420" s="227" t="s">
        <v>124</v>
      </c>
      <c r="E420" s="40"/>
      <c r="F420" s="228" t="s">
        <v>475</v>
      </c>
      <c r="G420" s="40"/>
      <c r="H420" s="40"/>
      <c r="I420" s="229"/>
      <c r="J420" s="40"/>
      <c r="K420" s="40"/>
      <c r="L420" s="44"/>
      <c r="M420" s="230"/>
      <c r="N420" s="231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124</v>
      </c>
      <c r="AU420" s="17" t="s">
        <v>83</v>
      </c>
    </row>
    <row r="421" s="2" customFormat="1">
      <c r="A421" s="38"/>
      <c r="B421" s="39"/>
      <c r="C421" s="40"/>
      <c r="D421" s="232" t="s">
        <v>126</v>
      </c>
      <c r="E421" s="40"/>
      <c r="F421" s="233" t="s">
        <v>476</v>
      </c>
      <c r="G421" s="40"/>
      <c r="H421" s="40"/>
      <c r="I421" s="229"/>
      <c r="J421" s="40"/>
      <c r="K421" s="40"/>
      <c r="L421" s="44"/>
      <c r="M421" s="230"/>
      <c r="N421" s="231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126</v>
      </c>
      <c r="AU421" s="17" t="s">
        <v>83</v>
      </c>
    </row>
    <row r="422" s="2" customFormat="1" ht="16.5" customHeight="1">
      <c r="A422" s="38"/>
      <c r="B422" s="39"/>
      <c r="C422" s="214" t="s">
        <v>477</v>
      </c>
      <c r="D422" s="214" t="s">
        <v>118</v>
      </c>
      <c r="E422" s="215" t="s">
        <v>478</v>
      </c>
      <c r="F422" s="216" t="s">
        <v>479</v>
      </c>
      <c r="G422" s="217" t="s">
        <v>121</v>
      </c>
      <c r="H422" s="218">
        <v>1.05</v>
      </c>
      <c r="I422" s="219"/>
      <c r="J422" s="220">
        <f>ROUND(I422*H422,2)</f>
        <v>0</v>
      </c>
      <c r="K422" s="216" t="s">
        <v>122</v>
      </c>
      <c r="L422" s="44"/>
      <c r="M422" s="221" t="s">
        <v>1</v>
      </c>
      <c r="N422" s="222" t="s">
        <v>38</v>
      </c>
      <c r="O422" s="91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5" t="s">
        <v>205</v>
      </c>
      <c r="AT422" s="225" t="s">
        <v>118</v>
      </c>
      <c r="AU422" s="225" t="s">
        <v>83</v>
      </c>
      <c r="AY422" s="17" t="s">
        <v>116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7" t="s">
        <v>81</v>
      </c>
      <c r="BK422" s="226">
        <f>ROUND(I422*H422,2)</f>
        <v>0</v>
      </c>
      <c r="BL422" s="17" t="s">
        <v>205</v>
      </c>
      <c r="BM422" s="225" t="s">
        <v>480</v>
      </c>
    </row>
    <row r="423" s="2" customFormat="1">
      <c r="A423" s="38"/>
      <c r="B423" s="39"/>
      <c r="C423" s="40"/>
      <c r="D423" s="227" t="s">
        <v>124</v>
      </c>
      <c r="E423" s="40"/>
      <c r="F423" s="228" t="s">
        <v>481</v>
      </c>
      <c r="G423" s="40"/>
      <c r="H423" s="40"/>
      <c r="I423" s="229"/>
      <c r="J423" s="40"/>
      <c r="K423" s="40"/>
      <c r="L423" s="44"/>
      <c r="M423" s="230"/>
      <c r="N423" s="231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124</v>
      </c>
      <c r="AU423" s="17" t="s">
        <v>83</v>
      </c>
    </row>
    <row r="424" s="2" customFormat="1">
      <c r="A424" s="38"/>
      <c r="B424" s="39"/>
      <c r="C424" s="40"/>
      <c r="D424" s="232" t="s">
        <v>126</v>
      </c>
      <c r="E424" s="40"/>
      <c r="F424" s="233" t="s">
        <v>482</v>
      </c>
      <c r="G424" s="40"/>
      <c r="H424" s="40"/>
      <c r="I424" s="229"/>
      <c r="J424" s="40"/>
      <c r="K424" s="40"/>
      <c r="L424" s="44"/>
      <c r="M424" s="230"/>
      <c r="N424" s="231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126</v>
      </c>
      <c r="AU424" s="17" t="s">
        <v>83</v>
      </c>
    </row>
    <row r="425" s="13" customFormat="1">
      <c r="A425" s="13"/>
      <c r="B425" s="234"/>
      <c r="C425" s="235"/>
      <c r="D425" s="227" t="s">
        <v>128</v>
      </c>
      <c r="E425" s="236" t="s">
        <v>1</v>
      </c>
      <c r="F425" s="237" t="s">
        <v>384</v>
      </c>
      <c r="G425" s="235"/>
      <c r="H425" s="238">
        <v>1.05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128</v>
      </c>
      <c r="AU425" s="244" t="s">
        <v>83</v>
      </c>
      <c r="AV425" s="13" t="s">
        <v>83</v>
      </c>
      <c r="AW425" s="13" t="s">
        <v>30</v>
      </c>
      <c r="AX425" s="13" t="s">
        <v>73</v>
      </c>
      <c r="AY425" s="244" t="s">
        <v>116</v>
      </c>
    </row>
    <row r="426" s="14" customFormat="1">
      <c r="A426" s="14"/>
      <c r="B426" s="245"/>
      <c r="C426" s="246"/>
      <c r="D426" s="227" t="s">
        <v>128</v>
      </c>
      <c r="E426" s="247" t="s">
        <v>1</v>
      </c>
      <c r="F426" s="248" t="s">
        <v>130</v>
      </c>
      <c r="G426" s="246"/>
      <c r="H426" s="249">
        <v>1.05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128</v>
      </c>
      <c r="AU426" s="255" t="s">
        <v>83</v>
      </c>
      <c r="AV426" s="14" t="s">
        <v>123</v>
      </c>
      <c r="AW426" s="14" t="s">
        <v>30</v>
      </c>
      <c r="AX426" s="14" t="s">
        <v>81</v>
      </c>
      <c r="AY426" s="255" t="s">
        <v>116</v>
      </c>
    </row>
    <row r="427" s="2" customFormat="1" ht="37.8" customHeight="1">
      <c r="A427" s="38"/>
      <c r="B427" s="39"/>
      <c r="C427" s="214" t="s">
        <v>312</v>
      </c>
      <c r="D427" s="214" t="s">
        <v>118</v>
      </c>
      <c r="E427" s="215" t="s">
        <v>483</v>
      </c>
      <c r="F427" s="216" t="s">
        <v>484</v>
      </c>
      <c r="G427" s="217" t="s">
        <v>391</v>
      </c>
      <c r="H427" s="218">
        <v>5.6840000000000002</v>
      </c>
      <c r="I427" s="219"/>
      <c r="J427" s="220">
        <f>ROUND(I427*H427,2)</f>
        <v>0</v>
      </c>
      <c r="K427" s="216" t="s">
        <v>122</v>
      </c>
      <c r="L427" s="44"/>
      <c r="M427" s="221" t="s">
        <v>1</v>
      </c>
      <c r="N427" s="222" t="s">
        <v>38</v>
      </c>
      <c r="O427" s="91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5" t="s">
        <v>205</v>
      </c>
      <c r="AT427" s="225" t="s">
        <v>118</v>
      </c>
      <c r="AU427" s="225" t="s">
        <v>83</v>
      </c>
      <c r="AY427" s="17" t="s">
        <v>116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7" t="s">
        <v>81</v>
      </c>
      <c r="BK427" s="226">
        <f>ROUND(I427*H427,2)</f>
        <v>0</v>
      </c>
      <c r="BL427" s="17" t="s">
        <v>205</v>
      </c>
      <c r="BM427" s="225" t="s">
        <v>485</v>
      </c>
    </row>
    <row r="428" s="2" customFormat="1">
      <c r="A428" s="38"/>
      <c r="B428" s="39"/>
      <c r="C428" s="40"/>
      <c r="D428" s="227" t="s">
        <v>124</v>
      </c>
      <c r="E428" s="40"/>
      <c r="F428" s="228" t="s">
        <v>486</v>
      </c>
      <c r="G428" s="40"/>
      <c r="H428" s="40"/>
      <c r="I428" s="229"/>
      <c r="J428" s="40"/>
      <c r="K428" s="40"/>
      <c r="L428" s="44"/>
      <c r="M428" s="230"/>
      <c r="N428" s="231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124</v>
      </c>
      <c r="AU428" s="17" t="s">
        <v>83</v>
      </c>
    </row>
    <row r="429" s="2" customFormat="1">
      <c r="A429" s="38"/>
      <c r="B429" s="39"/>
      <c r="C429" s="40"/>
      <c r="D429" s="232" t="s">
        <v>126</v>
      </c>
      <c r="E429" s="40"/>
      <c r="F429" s="233" t="s">
        <v>487</v>
      </c>
      <c r="G429" s="40"/>
      <c r="H429" s="40"/>
      <c r="I429" s="229"/>
      <c r="J429" s="40"/>
      <c r="K429" s="40"/>
      <c r="L429" s="44"/>
      <c r="M429" s="230"/>
      <c r="N429" s="231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126</v>
      </c>
      <c r="AU429" s="17" t="s">
        <v>83</v>
      </c>
    </row>
    <row r="430" s="2" customFormat="1" ht="37.8" customHeight="1">
      <c r="A430" s="38"/>
      <c r="B430" s="39"/>
      <c r="C430" s="214" t="s">
        <v>488</v>
      </c>
      <c r="D430" s="214" t="s">
        <v>118</v>
      </c>
      <c r="E430" s="215" t="s">
        <v>489</v>
      </c>
      <c r="F430" s="216" t="s">
        <v>490</v>
      </c>
      <c r="G430" s="217" t="s">
        <v>391</v>
      </c>
      <c r="H430" s="218">
        <v>80.745000000000005</v>
      </c>
      <c r="I430" s="219"/>
      <c r="J430" s="220">
        <f>ROUND(I430*H430,2)</f>
        <v>0</v>
      </c>
      <c r="K430" s="216" t="s">
        <v>122</v>
      </c>
      <c r="L430" s="44"/>
      <c r="M430" s="221" t="s">
        <v>1</v>
      </c>
      <c r="N430" s="222" t="s">
        <v>38</v>
      </c>
      <c r="O430" s="91"/>
      <c r="P430" s="223">
        <f>O430*H430</f>
        <v>0</v>
      </c>
      <c r="Q430" s="223">
        <v>0</v>
      </c>
      <c r="R430" s="223">
        <f>Q430*H430</f>
        <v>0</v>
      </c>
      <c r="S430" s="223">
        <v>0</v>
      </c>
      <c r="T430" s="224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5" t="s">
        <v>205</v>
      </c>
      <c r="AT430" s="225" t="s">
        <v>118</v>
      </c>
      <c r="AU430" s="225" t="s">
        <v>83</v>
      </c>
      <c r="AY430" s="17" t="s">
        <v>116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7" t="s">
        <v>81</v>
      </c>
      <c r="BK430" s="226">
        <f>ROUND(I430*H430,2)</f>
        <v>0</v>
      </c>
      <c r="BL430" s="17" t="s">
        <v>205</v>
      </c>
      <c r="BM430" s="225" t="s">
        <v>491</v>
      </c>
    </row>
    <row r="431" s="2" customFormat="1">
      <c r="A431" s="38"/>
      <c r="B431" s="39"/>
      <c r="C431" s="40"/>
      <c r="D431" s="227" t="s">
        <v>124</v>
      </c>
      <c r="E431" s="40"/>
      <c r="F431" s="228" t="s">
        <v>492</v>
      </c>
      <c r="G431" s="40"/>
      <c r="H431" s="40"/>
      <c r="I431" s="229"/>
      <c r="J431" s="40"/>
      <c r="K431" s="40"/>
      <c r="L431" s="44"/>
      <c r="M431" s="230"/>
      <c r="N431" s="231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124</v>
      </c>
      <c r="AU431" s="17" t="s">
        <v>83</v>
      </c>
    </row>
    <row r="432" s="2" customFormat="1">
      <c r="A432" s="38"/>
      <c r="B432" s="39"/>
      <c r="C432" s="40"/>
      <c r="D432" s="232" t="s">
        <v>126</v>
      </c>
      <c r="E432" s="40"/>
      <c r="F432" s="233" t="s">
        <v>493</v>
      </c>
      <c r="G432" s="40"/>
      <c r="H432" s="40"/>
      <c r="I432" s="229"/>
      <c r="J432" s="40"/>
      <c r="K432" s="40"/>
      <c r="L432" s="44"/>
      <c r="M432" s="230"/>
      <c r="N432" s="231"/>
      <c r="O432" s="91"/>
      <c r="P432" s="91"/>
      <c r="Q432" s="91"/>
      <c r="R432" s="91"/>
      <c r="S432" s="91"/>
      <c r="T432" s="92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126</v>
      </c>
      <c r="AU432" s="17" t="s">
        <v>83</v>
      </c>
    </row>
    <row r="433" s="2" customFormat="1" ht="37.8" customHeight="1">
      <c r="A433" s="38"/>
      <c r="B433" s="39"/>
      <c r="C433" s="214" t="s">
        <v>216</v>
      </c>
      <c r="D433" s="214" t="s">
        <v>118</v>
      </c>
      <c r="E433" s="215" t="s">
        <v>494</v>
      </c>
      <c r="F433" s="216" t="s">
        <v>495</v>
      </c>
      <c r="G433" s="217" t="s">
        <v>391</v>
      </c>
      <c r="H433" s="218">
        <v>122.425</v>
      </c>
      <c r="I433" s="219"/>
      <c r="J433" s="220">
        <f>ROUND(I433*H433,2)</f>
        <v>0</v>
      </c>
      <c r="K433" s="216" t="s">
        <v>122</v>
      </c>
      <c r="L433" s="44"/>
      <c r="M433" s="221" t="s">
        <v>1</v>
      </c>
      <c r="N433" s="222" t="s">
        <v>38</v>
      </c>
      <c r="O433" s="91"/>
      <c r="P433" s="223">
        <f>O433*H433</f>
        <v>0</v>
      </c>
      <c r="Q433" s="223">
        <v>0</v>
      </c>
      <c r="R433" s="223">
        <f>Q433*H433</f>
        <v>0</v>
      </c>
      <c r="S433" s="223">
        <v>0</v>
      </c>
      <c r="T433" s="224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5" t="s">
        <v>205</v>
      </c>
      <c r="AT433" s="225" t="s">
        <v>118</v>
      </c>
      <c r="AU433" s="225" t="s">
        <v>83</v>
      </c>
      <c r="AY433" s="17" t="s">
        <v>116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7" t="s">
        <v>81</v>
      </c>
      <c r="BK433" s="226">
        <f>ROUND(I433*H433,2)</f>
        <v>0</v>
      </c>
      <c r="BL433" s="17" t="s">
        <v>205</v>
      </c>
      <c r="BM433" s="225" t="s">
        <v>496</v>
      </c>
    </row>
    <row r="434" s="2" customFormat="1">
      <c r="A434" s="38"/>
      <c r="B434" s="39"/>
      <c r="C434" s="40"/>
      <c r="D434" s="227" t="s">
        <v>124</v>
      </c>
      <c r="E434" s="40"/>
      <c r="F434" s="228" t="s">
        <v>497</v>
      </c>
      <c r="G434" s="40"/>
      <c r="H434" s="40"/>
      <c r="I434" s="229"/>
      <c r="J434" s="40"/>
      <c r="K434" s="40"/>
      <c r="L434" s="44"/>
      <c r="M434" s="230"/>
      <c r="N434" s="231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124</v>
      </c>
      <c r="AU434" s="17" t="s">
        <v>83</v>
      </c>
    </row>
    <row r="435" s="2" customFormat="1">
      <c r="A435" s="38"/>
      <c r="B435" s="39"/>
      <c r="C435" s="40"/>
      <c r="D435" s="232" t="s">
        <v>126</v>
      </c>
      <c r="E435" s="40"/>
      <c r="F435" s="233" t="s">
        <v>498</v>
      </c>
      <c r="G435" s="40"/>
      <c r="H435" s="40"/>
      <c r="I435" s="229"/>
      <c r="J435" s="40"/>
      <c r="K435" s="40"/>
      <c r="L435" s="44"/>
      <c r="M435" s="230"/>
      <c r="N435" s="231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126</v>
      </c>
      <c r="AU435" s="17" t="s">
        <v>83</v>
      </c>
    </row>
    <row r="436" s="2" customFormat="1" ht="24.15" customHeight="1">
      <c r="A436" s="38"/>
      <c r="B436" s="39"/>
      <c r="C436" s="214" t="s">
        <v>499</v>
      </c>
      <c r="D436" s="214" t="s">
        <v>118</v>
      </c>
      <c r="E436" s="215" t="s">
        <v>500</v>
      </c>
      <c r="F436" s="216" t="s">
        <v>186</v>
      </c>
      <c r="G436" s="217" t="s">
        <v>167</v>
      </c>
      <c r="H436" s="218">
        <v>11.368</v>
      </c>
      <c r="I436" s="219"/>
      <c r="J436" s="220">
        <f>ROUND(I436*H436,2)</f>
        <v>0</v>
      </c>
      <c r="K436" s="216" t="s">
        <v>122</v>
      </c>
      <c r="L436" s="44"/>
      <c r="M436" s="221" t="s">
        <v>1</v>
      </c>
      <c r="N436" s="222" t="s">
        <v>38</v>
      </c>
      <c r="O436" s="91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5" t="s">
        <v>205</v>
      </c>
      <c r="AT436" s="225" t="s">
        <v>118</v>
      </c>
      <c r="AU436" s="225" t="s">
        <v>83</v>
      </c>
      <c r="AY436" s="17" t="s">
        <v>116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7" t="s">
        <v>81</v>
      </c>
      <c r="BK436" s="226">
        <f>ROUND(I436*H436,2)</f>
        <v>0</v>
      </c>
      <c r="BL436" s="17" t="s">
        <v>205</v>
      </c>
      <c r="BM436" s="225" t="s">
        <v>501</v>
      </c>
    </row>
    <row r="437" s="2" customFormat="1">
      <c r="A437" s="38"/>
      <c r="B437" s="39"/>
      <c r="C437" s="40"/>
      <c r="D437" s="227" t="s">
        <v>124</v>
      </c>
      <c r="E437" s="40"/>
      <c r="F437" s="228" t="s">
        <v>188</v>
      </c>
      <c r="G437" s="40"/>
      <c r="H437" s="40"/>
      <c r="I437" s="229"/>
      <c r="J437" s="40"/>
      <c r="K437" s="40"/>
      <c r="L437" s="44"/>
      <c r="M437" s="230"/>
      <c r="N437" s="231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124</v>
      </c>
      <c r="AU437" s="17" t="s">
        <v>83</v>
      </c>
    </row>
    <row r="438" s="2" customFormat="1">
      <c r="A438" s="38"/>
      <c r="B438" s="39"/>
      <c r="C438" s="40"/>
      <c r="D438" s="232" t="s">
        <v>126</v>
      </c>
      <c r="E438" s="40"/>
      <c r="F438" s="233" t="s">
        <v>502</v>
      </c>
      <c r="G438" s="40"/>
      <c r="H438" s="40"/>
      <c r="I438" s="229"/>
      <c r="J438" s="40"/>
      <c r="K438" s="40"/>
      <c r="L438" s="44"/>
      <c r="M438" s="230"/>
      <c r="N438" s="231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126</v>
      </c>
      <c r="AU438" s="17" t="s">
        <v>83</v>
      </c>
    </row>
    <row r="439" s="13" customFormat="1">
      <c r="A439" s="13"/>
      <c r="B439" s="234"/>
      <c r="C439" s="235"/>
      <c r="D439" s="227" t="s">
        <v>128</v>
      </c>
      <c r="E439" s="236" t="s">
        <v>1</v>
      </c>
      <c r="F439" s="237" t="s">
        <v>503</v>
      </c>
      <c r="G439" s="235"/>
      <c r="H439" s="238">
        <v>11.368</v>
      </c>
      <c r="I439" s="239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128</v>
      </c>
      <c r="AU439" s="244" t="s">
        <v>83</v>
      </c>
      <c r="AV439" s="13" t="s">
        <v>83</v>
      </c>
      <c r="AW439" s="13" t="s">
        <v>30</v>
      </c>
      <c r="AX439" s="13" t="s">
        <v>73</v>
      </c>
      <c r="AY439" s="244" t="s">
        <v>116</v>
      </c>
    </row>
    <row r="440" s="14" customFormat="1">
      <c r="A440" s="14"/>
      <c r="B440" s="245"/>
      <c r="C440" s="246"/>
      <c r="D440" s="227" t="s">
        <v>128</v>
      </c>
      <c r="E440" s="247" t="s">
        <v>1</v>
      </c>
      <c r="F440" s="248" t="s">
        <v>130</v>
      </c>
      <c r="G440" s="246"/>
      <c r="H440" s="249">
        <v>11.368</v>
      </c>
      <c r="I440" s="250"/>
      <c r="J440" s="246"/>
      <c r="K440" s="246"/>
      <c r="L440" s="251"/>
      <c r="M440" s="276"/>
      <c r="N440" s="277"/>
      <c r="O440" s="277"/>
      <c r="P440" s="277"/>
      <c r="Q440" s="277"/>
      <c r="R440" s="277"/>
      <c r="S440" s="277"/>
      <c r="T440" s="27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128</v>
      </c>
      <c r="AU440" s="255" t="s">
        <v>83</v>
      </c>
      <c r="AV440" s="14" t="s">
        <v>123</v>
      </c>
      <c r="AW440" s="14" t="s">
        <v>30</v>
      </c>
      <c r="AX440" s="14" t="s">
        <v>81</v>
      </c>
      <c r="AY440" s="255" t="s">
        <v>116</v>
      </c>
    </row>
    <row r="441" s="2" customFormat="1" ht="6.96" customHeight="1">
      <c r="A441" s="38"/>
      <c r="B441" s="66"/>
      <c r="C441" s="67"/>
      <c r="D441" s="67"/>
      <c r="E441" s="67"/>
      <c r="F441" s="67"/>
      <c r="G441" s="67"/>
      <c r="H441" s="67"/>
      <c r="I441" s="67"/>
      <c r="J441" s="67"/>
      <c r="K441" s="67"/>
      <c r="L441" s="44"/>
      <c r="M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</row>
  </sheetData>
  <sheetProtection sheet="1" autoFilter="0" formatColumns="0" formatRows="0" objects="1" scenarios="1" spinCount="100000" saltValue="qHLYP7Q5Wlk7BcQLWZC//GWeQqKZCyZwYBfm3ohm0vUB8HU7nBU1rHDuMmFHmT7lPUk/ZOPFo+cBet0aancU+Q==" hashValue="1JzVU4UEiMVeyaRkXMcUh/JqJaSB/hulb7RKf8aD2vW8d1dCiZSQ1mrpeOSBDQTqeW4Rhbh/P9qtchfJJ77CVg==" algorithmName="SHA-512" password="CC35"/>
  <autoFilter ref="C124:K44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3_01/113106123"/>
    <hyperlink ref="F135" r:id="rId2" display="https://podminky.urs.cz/item/CS_URS_2023_01/113107022"/>
    <hyperlink ref="F141" r:id="rId3" display="https://podminky.urs.cz/item/CS_URS_2023_01/564801112"/>
    <hyperlink ref="F146" r:id="rId4" display="https://podminky.urs.cz/item/CS_URS_2023_01/564861111"/>
    <hyperlink ref="F151" r:id="rId5" display="https://podminky.urs.cz/item/CS_URS_2023_01/596211110"/>
    <hyperlink ref="F161" r:id="rId6" display="https://podminky.urs.cz/item/CS_URS_2023_01/997221551"/>
    <hyperlink ref="F166" r:id="rId7" display="https://podminky.urs.cz/item/CS_URS_2023_01/997221559"/>
    <hyperlink ref="F171" r:id="rId8" display="https://podminky.urs.cz/item/CS_URS_2023_01/997221861"/>
    <hyperlink ref="F176" r:id="rId9" display="https://podminky.urs.cz/item/CS_URS_2023_01/997221655"/>
    <hyperlink ref="F182" r:id="rId10" display="https://podminky.urs.cz/item/CS_URS_2023_01/998225111"/>
    <hyperlink ref="F187" r:id="rId11" display="https://podminky.urs.cz/item/CS_URS_2023_01/210021012"/>
    <hyperlink ref="F192" r:id="rId12" display="https://podminky.urs.cz/item/CS_URS_2023_01/741122624"/>
    <hyperlink ref="F201" r:id="rId13" display="https://podminky.urs.cz/item/CS_URS_2023_01/741130026"/>
    <hyperlink ref="F204" r:id="rId14" display="https://podminky.urs.cz/item/CS_URS_2023_01/220110341"/>
    <hyperlink ref="F213" r:id="rId15" display="https://podminky.urs.cz/item/CS_URS_2023_01/220111741"/>
    <hyperlink ref="F220" r:id="rId16" display="https://podminky.urs.cz/item/CS_URS_2023_01/220111761"/>
    <hyperlink ref="F229" r:id="rId17" display="https://podminky.urs.cz/item/CS_URS_2023_01/220111776"/>
    <hyperlink ref="F243" r:id="rId18" display="https://podminky.urs.cz/item/CS_URS_2023_01/741420911"/>
    <hyperlink ref="F252" r:id="rId19" display="https://podminky.urs.cz/item/CS_URS_2023_01/220111756"/>
    <hyperlink ref="F257" r:id="rId20" display="https://podminky.urs.cz/item/CS_URS_2023_01/220300153R"/>
    <hyperlink ref="F262" r:id="rId21" display="https://podminky.urs.cz/item/CS_URS_2023_01/220960005R"/>
    <hyperlink ref="F267" r:id="rId22" display="https://podminky.urs.cz/item/CS_URS_2023_01/220960003R"/>
    <hyperlink ref="F270" r:id="rId23" display="https://podminky.urs.cz/item/CS_URS_2023_01/220960003"/>
    <hyperlink ref="F275" r:id="rId24" display="https://podminky.urs.cz/item/CS_URS_2023_01/220960005"/>
    <hyperlink ref="F296" r:id="rId25" display="https://podminky.urs.cz/item/CS_URS_2023_01/220960021"/>
    <hyperlink ref="F311" r:id="rId26" display="https://podminky.urs.cz/item/CS_URS_2023_01/741375823"/>
    <hyperlink ref="F316" r:id="rId27" display="https://podminky.urs.cz/item/CS_URS_2023_01/741373002"/>
    <hyperlink ref="F325" r:id="rId28" display="https://podminky.urs.cz/item/CS_URS_2023_01/741810003"/>
    <hyperlink ref="F332" r:id="rId29" display="https://podminky.urs.cz/item/CS_URS_2023_01/460010024"/>
    <hyperlink ref="F337" r:id="rId30" display="https://podminky.urs.cz/item/CS_URS_2023_01/460030011"/>
    <hyperlink ref="F346" r:id="rId31" display="https://podminky.urs.cz/item/CS_URS_2023_01/460641125"/>
    <hyperlink ref="F352" r:id="rId32" display="https://podminky.urs.cz/item/CS_URS_2023_01/460161133"/>
    <hyperlink ref="F357" r:id="rId33" display="https://podminky.urs.cz/item/CS_URS_2023_01/460671113"/>
    <hyperlink ref="F367" r:id="rId34" display="https://podminky.urs.cz/item/CS_URS_2023_01/220060423"/>
    <hyperlink ref="F372" r:id="rId35" display="https://podminky.urs.cz/item/CS_URS_2023_01/220182025"/>
    <hyperlink ref="F381" r:id="rId36" display="https://podminky.urs.cz/item/CS_URS_2023_01/877261101"/>
    <hyperlink ref="F390" r:id="rId37" display="https://podminky.urs.cz/item/CS_URS_2023_01/877261113"/>
    <hyperlink ref="F399" r:id="rId38" display="https://podminky.urs.cz/item/CS_URS_2023_01/460431142"/>
    <hyperlink ref="F404" r:id="rId39" display="https://podminky.urs.cz/item/CS_URS_2023_01/460131113"/>
    <hyperlink ref="F410" r:id="rId40" display="https://podminky.urs.cz/item/CS_URS_2023_01/460432112"/>
    <hyperlink ref="F415" r:id="rId41" display="https://podminky.urs.cz/item/CS_URS_2023_01/460281113"/>
    <hyperlink ref="F421" r:id="rId42" display="https://podminky.urs.cz/item/CS_URS_2023_01/460281123"/>
    <hyperlink ref="F424" r:id="rId43" display="https://podminky.urs.cz/item/CS_URS_2023_01/460581111"/>
    <hyperlink ref="F429" r:id="rId44" display="https://podminky.urs.cz/item/CS_URS_2023_01/460341112"/>
    <hyperlink ref="F432" r:id="rId45" display="https://podminky.urs.cz/item/CS_URS_2023_01/460341113"/>
    <hyperlink ref="F435" r:id="rId46" display="https://podminky.urs.cz/item/CS_URS_2023_01/460341121"/>
    <hyperlink ref="F438" r:id="rId47" display="https://podminky.urs.cz/item/CS_URS_2023_01/171201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8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Krčál Miloslav, Bc.</dc:creator>
  <cp:lastModifiedBy>Krčál Miloslav, Bc.</cp:lastModifiedBy>
  <dcterms:created xsi:type="dcterms:W3CDTF">2023-05-11T06:58:21Z</dcterms:created>
  <dcterms:modified xsi:type="dcterms:W3CDTF">2023-05-11T06:58:24Z</dcterms:modified>
</cp:coreProperties>
</file>