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4" lowestEdited="4" rupBuild="9302"/>
  <mc:AlternateContent xmlns:mc="http://schemas.openxmlformats.org/markup-compatibility/2006">
    <mc:Choice Requires="x15">
      <x15ac:absPath xmlns:x15ac="http://schemas.microsoft.com/office/spreadsheetml/2010/11/ac" url="D:\_Projekty\2021_07_SUS PK - Bohumileč\Rozpočet\20250226\"/>
    </mc:Choice>
  </mc:AlternateContent>
  <bookViews>
    <workbookView xWindow="240" yWindow="120" windowWidth="14940" windowHeight="9225"/>
  </bookViews>
  <sheets>
    <sheet name="Souhrn" sheetId="1" r:id="rId1"/>
    <sheet name="0 - SO000" sheetId="2" r:id="rId2"/>
    <sheet name="1 - SO101.1" sheetId="3" r:id="rId3"/>
    <sheet name="2 - SO101.2" sheetId="4" r:id="rId4"/>
    <sheet name="3 - SO102.1" sheetId="5" r:id="rId5"/>
    <sheet name="4 - SO102.2" sheetId="6" r:id="rId6"/>
    <sheet name="5 - SO102.3" sheetId="7" r:id="rId7"/>
    <sheet name="6 - SO103.1" sheetId="8" r:id="rId8"/>
    <sheet name="7 - SO103.2" sheetId="9" r:id="rId9"/>
    <sheet name="8 - 000" sheetId="10" r:id="rId10"/>
    <sheet name="9 - 001" sheetId="11" r:id="rId11"/>
    <sheet name="10 - 002" sheetId="12" r:id="rId12"/>
    <sheet name="11 - 003" sheetId="13" r:id="rId13"/>
    <sheet name="12 - 004" sheetId="14" r:id="rId14"/>
    <sheet name="13 - 005" sheetId="15" r:id="rId15"/>
    <sheet name="14 - 006" sheetId="16" r:id="rId16"/>
    <sheet name="15 - 007" sheetId="17" r:id="rId17"/>
    <sheet name="16 - 008" sheetId="18" r:id="rId18"/>
    <sheet name="17 - 009" sheetId="19" r:id="rId19"/>
    <sheet name="18 - 010" sheetId="20" r:id="rId20"/>
  </sheets>
  <definedNames>
    <definedName name="_xlnm.Print_Area" localSheetId="0">Souhrn!$A$1:$G$44</definedName>
    <definedName name="_xlnm.Print_Titles" localSheetId="0">Souhrn!$17:$19</definedName>
    <definedName name="_xlnm.Print_Area" localSheetId="1">'0 - SO000'!$A$1:$M$75</definedName>
    <definedName name="_xlnm.Print_Titles" localSheetId="1">'0 - SO000'!$22:$24</definedName>
    <definedName name="_xlnm.Print_Area" localSheetId="2">'1 - SO101.1'!$A$1:$M$247</definedName>
    <definedName name="_xlnm.Print_Titles" localSheetId="2">'1 - SO101.1'!$27:$29</definedName>
    <definedName name="_xlnm.Print_Area" localSheetId="3">'2 - SO101.2'!$A$1:$M$59</definedName>
    <definedName name="_xlnm.Print_Titles" localSheetId="3">'2 - SO101.2'!$22:$24</definedName>
    <definedName name="_xlnm.Print_Area" localSheetId="4">'3 - SO102.1'!$A$1:$M$227</definedName>
    <definedName name="_xlnm.Print_Titles" localSheetId="4">'3 - SO102.1'!$27:$29</definedName>
    <definedName name="_xlnm.Print_Area" localSheetId="5">'4 - SO102.2'!$A$1:$M$183</definedName>
    <definedName name="_xlnm.Print_Titles" localSheetId="5">'4 - SO102.2'!$28:$30</definedName>
    <definedName name="_xlnm.Print_Area" localSheetId="6">'5 - SO102.3'!$A$1:$M$59</definedName>
    <definedName name="_xlnm.Print_Titles" localSheetId="6">'5 - SO102.3'!$22:$24</definedName>
    <definedName name="_xlnm.Print_Area" localSheetId="7">'6 - SO103.1'!$A$1:$M$211</definedName>
    <definedName name="_xlnm.Print_Titles" localSheetId="7">'6 - SO103.1'!$26:$28</definedName>
    <definedName name="_xlnm.Print_Area" localSheetId="8">'7 - SO103.2'!$A$1:$M$59</definedName>
    <definedName name="_xlnm.Print_Titles" localSheetId="8">'7 - SO103.2'!$22:$24</definedName>
    <definedName name="_xlnm.Print_Area" localSheetId="9">'8 - 000'!$A$1:$M$55</definedName>
    <definedName name="_xlnm.Print_Titles" localSheetId="9">'8 - 000'!$23:$25</definedName>
    <definedName name="_xlnm.Print_Area" localSheetId="10">'9 - 001'!$A$1:$M$163</definedName>
    <definedName name="_xlnm.Print_Titles" localSheetId="10">'9 - 001'!$25:$27</definedName>
    <definedName name="_xlnm.Print_Area" localSheetId="11">'10 - 002'!$A$1:$M$163</definedName>
    <definedName name="_xlnm.Print_Titles" localSheetId="11">'10 - 002'!$25:$27</definedName>
    <definedName name="_xlnm.Print_Area" localSheetId="12">'11 - 003'!$A$1:$M$127</definedName>
    <definedName name="_xlnm.Print_Titles" localSheetId="12">'11 - 003'!$25:$27</definedName>
    <definedName name="_xlnm.Print_Area" localSheetId="13">'12 - 004'!$A$1:$M$163</definedName>
    <definedName name="_xlnm.Print_Titles" localSheetId="13">'12 - 004'!$25:$27</definedName>
    <definedName name="_xlnm.Print_Area" localSheetId="14">'13 - 005'!$A$1:$M$163</definedName>
    <definedName name="_xlnm.Print_Titles" localSheetId="14">'13 - 005'!$25:$27</definedName>
    <definedName name="_xlnm.Print_Area" localSheetId="15">'14 - 006'!$A$1:$M$127</definedName>
    <definedName name="_xlnm.Print_Titles" localSheetId="15">'14 - 006'!$25:$27</definedName>
    <definedName name="_xlnm.Print_Area" localSheetId="16">'15 - 007'!$A$1:$M$163</definedName>
    <definedName name="_xlnm.Print_Titles" localSheetId="16">'15 - 007'!$25:$27</definedName>
    <definedName name="_xlnm.Print_Area" localSheetId="17">'16 - 008'!$A$1:$M$163</definedName>
    <definedName name="_xlnm.Print_Titles" localSheetId="17">'16 - 008'!$25:$27</definedName>
    <definedName name="_xlnm.Print_Area" localSheetId="18">'17 - 009'!$A$1:$M$167</definedName>
    <definedName name="_xlnm.Print_Titles" localSheetId="18">'17 - 009'!$25:$27</definedName>
    <definedName name="_xlnm.Print_Area" localSheetId="19">'18 - 010'!$A$1:$M$127</definedName>
    <definedName name="_xlnm.Print_Titles" localSheetId="19">'18 - 010'!$25:$27</definedName>
  </definedNames>
  <calcPr/>
</workbook>
</file>

<file path=xl/calcChain.xml><?xml version="1.0" encoding="utf-8"?>
<calcChain xmlns="http://schemas.openxmlformats.org/spreadsheetml/2006/main">
  <c i="20" l="1" r="J110"/>
  <c r="R106"/>
  <c r="Q106"/>
  <c r="R102"/>
  <c r="Q102"/>
  <c r="R98"/>
  <c r="Q98"/>
  <c r="R94"/>
  <c r="Q94"/>
  <c r="R90"/>
  <c r="Q90"/>
  <c r="R86"/>
  <c r="R110"/>
  <c r="Q86"/>
  <c r="Q110"/>
  <c r="J83"/>
  <c r="R79"/>
  <c r="R83"/>
  <c r="Q79"/>
  <c r="Q83"/>
  <c r="S83"/>
  <c r="S22"/>
  <c r="J76"/>
  <c r="R72"/>
  <c r="Q72"/>
  <c r="R68"/>
  <c r="Q68"/>
  <c r="R64"/>
  <c r="Q64"/>
  <c r="R60"/>
  <c r="Q60"/>
  <c r="R56"/>
  <c r="Q56"/>
  <c r="R52"/>
  <c r="Q52"/>
  <c r="R48"/>
  <c r="Q48"/>
  <c r="R44"/>
  <c r="Q44"/>
  <c r="R40"/>
  <c r="R76"/>
  <c r="Q40"/>
  <c r="Q76"/>
  <c r="S76"/>
  <c r="S21"/>
  <c r="J37"/>
  <c r="R33"/>
  <c r="Q33"/>
  <c r="R29"/>
  <c r="R37"/>
  <c r="Q29"/>
  <c r="Q37"/>
  <c r="A13"/>
  <c r="R11"/>
  <c r="Q11"/>
  <c r="S11"/>
  <c i="1" r="S40"/>
  <c i="19" r="J150"/>
  <c r="R146"/>
  <c r="Q146"/>
  <c r="R142"/>
  <c r="Q142"/>
  <c r="R138"/>
  <c r="Q138"/>
  <c r="R134"/>
  <c r="Q134"/>
  <c r="R130"/>
  <c r="Q130"/>
  <c r="R126"/>
  <c r="Q126"/>
  <c r="R122"/>
  <c r="Q122"/>
  <c r="R118"/>
  <c r="R150"/>
  <c r="Q118"/>
  <c r="Q150"/>
  <c r="S150"/>
  <c r="S23"/>
  <c r="J115"/>
  <c r="R111"/>
  <c r="Q111"/>
  <c r="R107"/>
  <c r="Q107"/>
  <c r="R103"/>
  <c r="Q103"/>
  <c r="R99"/>
  <c r="Q99"/>
  <c r="R95"/>
  <c r="R115"/>
  <c r="Q95"/>
  <c r="Q115"/>
  <c r="S115"/>
  <c r="S22"/>
  <c r="J92"/>
  <c r="R88"/>
  <c r="Q88"/>
  <c r="R84"/>
  <c r="Q84"/>
  <c r="R80"/>
  <c r="Q80"/>
  <c r="R76"/>
  <c r="Q76"/>
  <c r="R72"/>
  <c r="Q72"/>
  <c r="R68"/>
  <c r="Q68"/>
  <c r="R64"/>
  <c r="Q64"/>
  <c r="R60"/>
  <c r="Q60"/>
  <c r="R56"/>
  <c r="Q56"/>
  <c r="R52"/>
  <c r="Q52"/>
  <c r="R48"/>
  <c r="Q48"/>
  <c r="R44"/>
  <c r="Q44"/>
  <c r="R40"/>
  <c r="R92"/>
  <c r="Q40"/>
  <c r="Q92"/>
  <c r="S92"/>
  <c r="S21"/>
  <c r="J37"/>
  <c r="R33"/>
  <c r="Q33"/>
  <c r="R29"/>
  <c r="R37"/>
  <c r="Q29"/>
  <c r="Q37"/>
  <c r="S37"/>
  <c r="S20"/>
  <c r="A13"/>
  <c r="R11"/>
  <c r="Q11"/>
  <c r="S11"/>
  <c i="1" r="S39"/>
  <c i="18" r="J146"/>
  <c r="R142"/>
  <c r="Q142"/>
  <c r="R138"/>
  <c r="Q138"/>
  <c r="R134"/>
  <c r="Q134"/>
  <c r="R130"/>
  <c r="Q130"/>
  <c r="R126"/>
  <c r="Q126"/>
  <c r="R122"/>
  <c r="Q122"/>
  <c r="R118"/>
  <c r="R146"/>
  <c r="Q118"/>
  <c r="Q146"/>
  <c r="S146"/>
  <c r="S23"/>
  <c r="J115"/>
  <c r="R111"/>
  <c r="Q111"/>
  <c r="R107"/>
  <c r="Q107"/>
  <c r="R103"/>
  <c r="Q103"/>
  <c r="R99"/>
  <c r="Q99"/>
  <c r="R95"/>
  <c r="R115"/>
  <c r="Q95"/>
  <c r="Q115"/>
  <c r="S115"/>
  <c r="S22"/>
  <c r="J92"/>
  <c r="R88"/>
  <c r="Q88"/>
  <c r="R84"/>
  <c r="Q84"/>
  <c r="R80"/>
  <c r="Q80"/>
  <c r="R76"/>
  <c r="Q76"/>
  <c r="R72"/>
  <c r="Q72"/>
  <c r="R68"/>
  <c r="Q68"/>
  <c r="R64"/>
  <c r="Q64"/>
  <c r="R60"/>
  <c r="Q60"/>
  <c r="R56"/>
  <c r="Q56"/>
  <c r="R52"/>
  <c r="Q52"/>
  <c r="R48"/>
  <c r="Q48"/>
  <c r="R44"/>
  <c r="Q44"/>
  <c r="R40"/>
  <c r="R92"/>
  <c r="Q40"/>
  <c r="Q92"/>
  <c r="S92"/>
  <c r="S21"/>
  <c r="J37"/>
  <c r="R33"/>
  <c r="Q33"/>
  <c r="R29"/>
  <c r="R37"/>
  <c r="Q29"/>
  <c r="Q37"/>
  <c r="S37"/>
  <c r="S20"/>
  <c r="A13"/>
  <c r="R11"/>
  <c r="Q11"/>
  <c r="S11"/>
  <c i="1" r="S38"/>
  <c i="17" r="J146"/>
  <c r="R142"/>
  <c r="Q142"/>
  <c r="R138"/>
  <c r="Q138"/>
  <c r="R134"/>
  <c r="Q134"/>
  <c r="R130"/>
  <c r="Q130"/>
  <c r="R126"/>
  <c r="Q126"/>
  <c r="R122"/>
  <c r="Q122"/>
  <c r="R118"/>
  <c r="R146"/>
  <c r="Q118"/>
  <c r="Q146"/>
  <c r="S146"/>
  <c r="S23"/>
  <c r="J115"/>
  <c r="R111"/>
  <c r="Q111"/>
  <c r="R107"/>
  <c r="Q107"/>
  <c r="R103"/>
  <c r="Q103"/>
  <c r="R99"/>
  <c r="Q99"/>
  <c r="R95"/>
  <c r="R115"/>
  <c r="Q95"/>
  <c r="Q115"/>
  <c r="S115"/>
  <c r="S22"/>
  <c r="J92"/>
  <c r="R88"/>
  <c r="Q88"/>
  <c r="R84"/>
  <c r="Q84"/>
  <c r="R80"/>
  <c r="Q80"/>
  <c r="R76"/>
  <c r="Q76"/>
  <c r="R72"/>
  <c r="Q72"/>
  <c r="R68"/>
  <c r="Q68"/>
  <c r="R64"/>
  <c r="Q64"/>
  <c r="R60"/>
  <c r="Q60"/>
  <c r="R56"/>
  <c r="Q56"/>
  <c r="R52"/>
  <c r="Q52"/>
  <c r="R48"/>
  <c r="Q48"/>
  <c r="R44"/>
  <c r="Q44"/>
  <c r="R40"/>
  <c r="R92"/>
  <c r="Q40"/>
  <c r="Q92"/>
  <c r="S92"/>
  <c r="S21"/>
  <c r="J37"/>
  <c r="R33"/>
  <c r="Q33"/>
  <c r="R29"/>
  <c r="R37"/>
  <c r="Q29"/>
  <c r="Q37"/>
  <c r="S37"/>
  <c r="S20"/>
  <c r="A13"/>
  <c r="R11"/>
  <c r="Q11"/>
  <c r="S11"/>
  <c i="1" r="S37"/>
  <c i="16" r="J110"/>
  <c r="R106"/>
  <c r="Q106"/>
  <c r="R102"/>
  <c r="Q102"/>
  <c r="R98"/>
  <c r="Q98"/>
  <c r="R94"/>
  <c r="Q94"/>
  <c r="R90"/>
  <c r="Q90"/>
  <c r="R86"/>
  <c r="R110"/>
  <c r="Q86"/>
  <c r="Q110"/>
  <c r="S110"/>
  <c r="S23"/>
  <c r="J83"/>
  <c r="R79"/>
  <c r="R83"/>
  <c r="Q79"/>
  <c r="Q83"/>
  <c r="S83"/>
  <c r="S22"/>
  <c r="J76"/>
  <c r="R72"/>
  <c r="Q72"/>
  <c r="R68"/>
  <c r="Q68"/>
  <c r="R64"/>
  <c r="Q64"/>
  <c r="R60"/>
  <c r="Q60"/>
  <c r="R56"/>
  <c r="Q56"/>
  <c r="R52"/>
  <c r="Q52"/>
  <c r="R48"/>
  <c r="Q48"/>
  <c r="R44"/>
  <c r="Q44"/>
  <c r="R40"/>
  <c r="R76"/>
  <c r="Q40"/>
  <c r="Q76"/>
  <c r="S76"/>
  <c r="S21"/>
  <c r="J37"/>
  <c r="R33"/>
  <c r="Q33"/>
  <c r="R29"/>
  <c r="R37"/>
  <c r="Q29"/>
  <c r="Q37"/>
  <c r="S37"/>
  <c r="S20"/>
  <c r="A13"/>
  <c r="R11"/>
  <c r="Q11"/>
  <c r="S11"/>
  <c i="1" r="S36"/>
  <c i="15" r="J146"/>
  <c r="R142"/>
  <c r="Q142"/>
  <c r="R138"/>
  <c r="Q138"/>
  <c r="R134"/>
  <c r="Q134"/>
  <c r="R130"/>
  <c r="Q130"/>
  <c r="R126"/>
  <c r="Q126"/>
  <c r="R122"/>
  <c r="Q122"/>
  <c r="R118"/>
  <c r="R146"/>
  <c r="Q118"/>
  <c r="Q146"/>
  <c r="S146"/>
  <c r="S23"/>
  <c r="J115"/>
  <c r="R111"/>
  <c r="Q111"/>
  <c r="R107"/>
  <c r="Q107"/>
  <c r="R103"/>
  <c r="Q103"/>
  <c r="R99"/>
  <c r="Q99"/>
  <c r="R95"/>
  <c r="R115"/>
  <c r="Q95"/>
  <c r="Q115"/>
  <c r="S115"/>
  <c r="S22"/>
  <c r="J92"/>
  <c r="R88"/>
  <c r="Q88"/>
  <c r="R84"/>
  <c r="Q84"/>
  <c r="R80"/>
  <c r="Q80"/>
  <c r="R76"/>
  <c r="Q76"/>
  <c r="R72"/>
  <c r="Q72"/>
  <c r="R68"/>
  <c r="Q68"/>
  <c r="R64"/>
  <c r="Q64"/>
  <c r="R60"/>
  <c r="Q60"/>
  <c r="R56"/>
  <c r="Q56"/>
  <c r="R52"/>
  <c r="Q52"/>
  <c r="R48"/>
  <c r="Q48"/>
  <c r="R44"/>
  <c r="Q44"/>
  <c r="R40"/>
  <c r="R92"/>
  <c r="Q40"/>
  <c r="Q92"/>
  <c r="S92"/>
  <c r="S21"/>
  <c r="J37"/>
  <c r="R33"/>
  <c r="Q33"/>
  <c r="R29"/>
  <c r="R37"/>
  <c r="Q29"/>
  <c r="Q37"/>
  <c r="S37"/>
  <c r="S20"/>
  <c r="A13"/>
  <c r="R11"/>
  <c r="Q11"/>
  <c r="S11"/>
  <c i="1" r="S35"/>
  <c i="14" r="J146"/>
  <c r="R142"/>
  <c r="Q142"/>
  <c r="R138"/>
  <c r="Q138"/>
  <c r="R134"/>
  <c r="Q134"/>
  <c r="R130"/>
  <c r="Q130"/>
  <c r="R126"/>
  <c r="Q126"/>
  <c r="R122"/>
  <c r="Q122"/>
  <c r="R118"/>
  <c r="R146"/>
  <c r="Q118"/>
  <c r="Q146"/>
  <c r="S146"/>
  <c r="S23"/>
  <c r="J115"/>
  <c r="R111"/>
  <c r="Q111"/>
  <c r="R107"/>
  <c r="Q107"/>
  <c r="R103"/>
  <c r="Q103"/>
  <c r="R99"/>
  <c r="Q99"/>
  <c r="R95"/>
  <c r="R115"/>
  <c r="Q95"/>
  <c r="Q115"/>
  <c r="S115"/>
  <c r="S22"/>
  <c r="J92"/>
  <c r="R88"/>
  <c r="Q88"/>
  <c r="R84"/>
  <c r="Q84"/>
  <c r="R80"/>
  <c r="Q80"/>
  <c r="R76"/>
  <c r="Q76"/>
  <c r="R72"/>
  <c r="Q72"/>
  <c r="R68"/>
  <c r="Q68"/>
  <c r="R64"/>
  <c r="Q64"/>
  <c r="R60"/>
  <c r="Q60"/>
  <c r="R56"/>
  <c r="Q56"/>
  <c r="R52"/>
  <c r="Q52"/>
  <c r="R48"/>
  <c r="Q48"/>
  <c r="R44"/>
  <c r="Q44"/>
  <c r="R40"/>
  <c r="R92"/>
  <c r="Q40"/>
  <c r="Q92"/>
  <c r="S92"/>
  <c r="S21"/>
  <c r="J37"/>
  <c r="R33"/>
  <c r="Q33"/>
  <c r="R29"/>
  <c r="R37"/>
  <c r="Q29"/>
  <c r="Q37"/>
  <c r="S37"/>
  <c r="S20"/>
  <c r="A13"/>
  <c r="R11"/>
  <c r="Q11"/>
  <c r="S11"/>
  <c i="1" r="S34"/>
  <c i="13" r="J110"/>
  <c r="R106"/>
  <c r="Q106"/>
  <c r="R102"/>
  <c r="Q102"/>
  <c r="R98"/>
  <c r="Q98"/>
  <c r="R94"/>
  <c r="Q94"/>
  <c r="R90"/>
  <c r="Q90"/>
  <c r="R86"/>
  <c r="R110"/>
  <c r="Q86"/>
  <c r="Q110"/>
  <c r="S110"/>
  <c r="S23"/>
  <c r="J83"/>
  <c r="R79"/>
  <c r="R83"/>
  <c r="Q79"/>
  <c r="Q83"/>
  <c r="S83"/>
  <c r="S22"/>
  <c r="J76"/>
  <c r="R72"/>
  <c r="Q72"/>
  <c r="R68"/>
  <c r="Q68"/>
  <c r="R64"/>
  <c r="Q64"/>
  <c r="R60"/>
  <c r="Q60"/>
  <c r="R56"/>
  <c r="Q56"/>
  <c r="R52"/>
  <c r="Q52"/>
  <c r="R48"/>
  <c r="Q48"/>
  <c r="R44"/>
  <c r="Q44"/>
  <c r="R40"/>
  <c r="R76"/>
  <c r="Q40"/>
  <c r="Q76"/>
  <c r="S76"/>
  <c r="S21"/>
  <c r="J37"/>
  <c r="R33"/>
  <c r="Q33"/>
  <c r="R29"/>
  <c r="R37"/>
  <c r="Q29"/>
  <c r="Q37"/>
  <c r="S37"/>
  <c r="S20"/>
  <c r="A13"/>
  <c r="R11"/>
  <c r="Q11"/>
  <c r="S11"/>
  <c i="1" r="S33"/>
  <c i="12" r="J146"/>
  <c r="R142"/>
  <c r="Q142"/>
  <c r="R138"/>
  <c r="Q138"/>
  <c r="R134"/>
  <c r="Q134"/>
  <c r="R130"/>
  <c r="Q130"/>
  <c r="R126"/>
  <c r="Q126"/>
  <c r="R122"/>
  <c r="Q122"/>
  <c r="R118"/>
  <c r="R146"/>
  <c r="Q118"/>
  <c r="Q146"/>
  <c r="S146"/>
  <c r="S23"/>
  <c r="J115"/>
  <c r="R111"/>
  <c r="Q111"/>
  <c r="R107"/>
  <c r="Q107"/>
  <c r="R103"/>
  <c r="Q103"/>
  <c r="R99"/>
  <c r="Q99"/>
  <c r="R95"/>
  <c r="R115"/>
  <c r="Q95"/>
  <c r="Q115"/>
  <c r="J92"/>
  <c r="R88"/>
  <c r="Q88"/>
  <c r="R84"/>
  <c r="Q84"/>
  <c r="R80"/>
  <c r="Q80"/>
  <c r="R76"/>
  <c r="Q76"/>
  <c r="R72"/>
  <c r="Q72"/>
  <c r="R68"/>
  <c r="Q68"/>
  <c r="R64"/>
  <c r="Q64"/>
  <c r="R60"/>
  <c r="Q60"/>
  <c r="R56"/>
  <c r="Q56"/>
  <c r="R52"/>
  <c r="Q52"/>
  <c r="R48"/>
  <c r="Q48"/>
  <c r="R44"/>
  <c r="Q44"/>
  <c r="R40"/>
  <c r="R92"/>
  <c r="Q40"/>
  <c r="Q92"/>
  <c r="S92"/>
  <c r="S21"/>
  <c r="J37"/>
  <c r="R33"/>
  <c r="Q33"/>
  <c r="R29"/>
  <c r="R37"/>
  <c r="Q29"/>
  <c r="Q37"/>
  <c r="S37"/>
  <c r="S20"/>
  <c r="A13"/>
  <c r="R11"/>
  <c r="Q11"/>
  <c r="S11"/>
  <c i="1" r="S32"/>
  <c i="11" r="J146"/>
  <c r="R142"/>
  <c r="Q142"/>
  <c r="R138"/>
  <c r="Q138"/>
  <c r="R134"/>
  <c r="Q134"/>
  <c r="R130"/>
  <c r="Q130"/>
  <c r="R126"/>
  <c r="Q126"/>
  <c r="R122"/>
  <c r="Q122"/>
  <c r="R118"/>
  <c r="R146"/>
  <c r="Q118"/>
  <c r="Q146"/>
  <c r="S146"/>
  <c r="S23"/>
  <c r="J115"/>
  <c r="R111"/>
  <c r="Q111"/>
  <c r="R107"/>
  <c r="Q107"/>
  <c r="R103"/>
  <c r="Q103"/>
  <c r="R99"/>
  <c r="Q99"/>
  <c r="R95"/>
  <c r="R115"/>
  <c r="Q95"/>
  <c r="Q115"/>
  <c r="S115"/>
  <c r="S22"/>
  <c r="J92"/>
  <c r="R88"/>
  <c r="Q88"/>
  <c r="R84"/>
  <c r="Q84"/>
  <c r="R80"/>
  <c r="Q80"/>
  <c r="R76"/>
  <c r="Q76"/>
  <c r="R72"/>
  <c r="Q72"/>
  <c r="R68"/>
  <c r="Q68"/>
  <c r="R64"/>
  <c r="Q64"/>
  <c r="R60"/>
  <c r="Q60"/>
  <c r="R56"/>
  <c r="Q56"/>
  <c r="R52"/>
  <c r="Q52"/>
  <c r="R48"/>
  <c r="Q48"/>
  <c r="R44"/>
  <c r="Q44"/>
  <c r="R40"/>
  <c r="R92"/>
  <c r="Q40"/>
  <c r="Q92"/>
  <c r="S92"/>
  <c r="S21"/>
  <c r="J37"/>
  <c r="R33"/>
  <c r="Q33"/>
  <c r="R29"/>
  <c r="R37"/>
  <c r="Q29"/>
  <c r="Q37"/>
  <c r="S37"/>
  <c r="S20"/>
  <c r="A13"/>
  <c r="R11"/>
  <c r="Q11"/>
  <c r="S11"/>
  <c i="1" r="S31"/>
  <c i="10" r="J38"/>
  <c r="R34"/>
  <c r="R38"/>
  <c r="Q34"/>
  <c r="Q38"/>
  <c r="S38"/>
  <c r="S21"/>
  <c r="J31"/>
  <c r="R27"/>
  <c r="R31"/>
  <c r="Q27"/>
  <c r="Q31"/>
  <c r="S31"/>
  <c r="S20"/>
  <c r="A13"/>
  <c r="R11"/>
  <c r="Q11"/>
  <c r="S11"/>
  <c i="1" r="S30"/>
  <c i="9" r="J42"/>
  <c r="R38"/>
  <c r="Q38"/>
  <c r="R34"/>
  <c r="Q34"/>
  <c r="R30"/>
  <c r="Q30"/>
  <c r="R26"/>
  <c r="R42"/>
  <c r="Q26"/>
  <c r="Q42"/>
  <c r="S42"/>
  <c r="S20"/>
  <c r="A13"/>
  <c r="R11"/>
  <c r="Q11"/>
  <c r="S11"/>
  <c i="1" r="S28"/>
  <c i="8" r="J194"/>
  <c r="R190"/>
  <c r="Q190"/>
  <c r="R186"/>
  <c r="Q186"/>
  <c r="R182"/>
  <c r="Q182"/>
  <c r="R178"/>
  <c r="Q178"/>
  <c r="R174"/>
  <c r="Q174"/>
  <c r="R170"/>
  <c r="Q170"/>
  <c r="R166"/>
  <c r="Q166"/>
  <c r="R162"/>
  <c r="Q162"/>
  <c r="R158"/>
  <c r="R194"/>
  <c r="Q158"/>
  <c r="Q194"/>
  <c r="S194"/>
  <c r="S24"/>
  <c r="J155"/>
  <c r="R151"/>
  <c r="Q151"/>
  <c r="R147"/>
  <c r="Q147"/>
  <c r="R143"/>
  <c r="Q143"/>
  <c r="R139"/>
  <c r="R155"/>
  <c r="Q139"/>
  <c r="Q155"/>
  <c r="S155"/>
  <c r="S23"/>
  <c r="J136"/>
  <c r="R132"/>
  <c r="Q132"/>
  <c r="R128"/>
  <c r="Q128"/>
  <c r="R124"/>
  <c r="Q124"/>
  <c r="R120"/>
  <c r="Q120"/>
  <c r="R116"/>
  <c r="Q116"/>
  <c r="R112"/>
  <c r="R136"/>
  <c r="Q112"/>
  <c r="Q136"/>
  <c r="S136"/>
  <c r="S22"/>
  <c r="J109"/>
  <c r="R105"/>
  <c r="Q105"/>
  <c r="R101"/>
  <c r="Q101"/>
  <c r="R97"/>
  <c r="Q97"/>
  <c r="R93"/>
  <c r="Q93"/>
  <c r="R89"/>
  <c r="Q89"/>
  <c r="R85"/>
  <c r="Q85"/>
  <c r="R81"/>
  <c r="Q81"/>
  <c r="R77"/>
  <c r="Q77"/>
  <c r="R73"/>
  <c r="Q73"/>
  <c r="R69"/>
  <c r="Q69"/>
  <c r="R65"/>
  <c r="Q65"/>
  <c r="R61"/>
  <c r="Q61"/>
  <c r="R57"/>
  <c r="Q57"/>
  <c r="R53"/>
  <c r="Q53"/>
  <c r="R49"/>
  <c r="Q49"/>
  <c r="R45"/>
  <c r="Q45"/>
  <c r="R41"/>
  <c r="R109"/>
  <c r="Q41"/>
  <c r="Q109"/>
  <c r="S109"/>
  <c r="S21"/>
  <c r="J38"/>
  <c r="R34"/>
  <c r="Q34"/>
  <c r="R30"/>
  <c r="R38"/>
  <c r="Q30"/>
  <c r="Q38"/>
  <c r="S38"/>
  <c r="S20"/>
  <c r="A13"/>
  <c r="R11"/>
  <c r="Q11"/>
  <c r="S11"/>
  <c i="1" r="S27"/>
  <c i="7" r="J42"/>
  <c r="R38"/>
  <c r="Q38"/>
  <c r="R34"/>
  <c r="Q34"/>
  <c r="R30"/>
  <c r="Q30"/>
  <c r="R26"/>
  <c r="R42"/>
  <c r="Q26"/>
  <c r="Q42"/>
  <c r="S42"/>
  <c r="S20"/>
  <c r="A13"/>
  <c r="R11"/>
  <c r="Q11"/>
  <c r="S11"/>
  <c i="1" r="S26"/>
  <c i="6" r="J166"/>
  <c r="R162"/>
  <c r="Q162"/>
  <c r="R158"/>
  <c r="Q158"/>
  <c r="R154"/>
  <c r="Q154"/>
  <c r="R150"/>
  <c r="Q150"/>
  <c r="R146"/>
  <c r="R166"/>
  <c r="Q146"/>
  <c r="Q166"/>
  <c r="S166"/>
  <c r="S26"/>
  <c r="J143"/>
  <c r="R139"/>
  <c r="R143"/>
  <c r="Q139"/>
  <c r="Q143"/>
  <c r="S143"/>
  <c r="S25"/>
  <c r="J136"/>
  <c r="R132"/>
  <c r="Q132"/>
  <c r="R128"/>
  <c r="Q128"/>
  <c r="R124"/>
  <c r="Q124"/>
  <c r="R120"/>
  <c r="R136"/>
  <c r="Q120"/>
  <c r="Q136"/>
  <c r="S136"/>
  <c r="S24"/>
  <c r="J117"/>
  <c r="R113"/>
  <c r="Q113"/>
  <c r="R109"/>
  <c r="Q109"/>
  <c r="R105"/>
  <c r="Q105"/>
  <c r="R101"/>
  <c r="R117"/>
  <c r="Q101"/>
  <c r="Q117"/>
  <c r="S117"/>
  <c r="S23"/>
  <c r="J98"/>
  <c r="R94"/>
  <c r="Q94"/>
  <c r="R90"/>
  <c r="R98"/>
  <c r="Q90"/>
  <c r="Q98"/>
  <c r="S98"/>
  <c r="S22"/>
  <c r="J87"/>
  <c r="R83"/>
  <c r="Q83"/>
  <c r="R79"/>
  <c r="Q79"/>
  <c r="R75"/>
  <c r="Q75"/>
  <c r="R71"/>
  <c r="Q71"/>
  <c r="R67"/>
  <c r="Q67"/>
  <c r="R63"/>
  <c r="Q63"/>
  <c r="R59"/>
  <c r="Q59"/>
  <c r="R55"/>
  <c r="Q55"/>
  <c r="R51"/>
  <c r="Q51"/>
  <c r="R47"/>
  <c r="R87"/>
  <c r="Q47"/>
  <c r="Q87"/>
  <c r="S87"/>
  <c r="S21"/>
  <c r="J44"/>
  <c r="R40"/>
  <c r="Q40"/>
  <c r="R36"/>
  <c r="Q36"/>
  <c r="R32"/>
  <c r="R44"/>
  <c r="Q32"/>
  <c r="Q44"/>
  <c r="S44"/>
  <c r="S20"/>
  <c r="A13"/>
  <c r="R11"/>
  <c r="Q11"/>
  <c r="S11"/>
  <c i="1" r="S25"/>
  <c i="5" r="J210"/>
  <c r="R206"/>
  <c r="Q206"/>
  <c r="R202"/>
  <c r="Q202"/>
  <c r="R198"/>
  <c r="Q198"/>
  <c r="R194"/>
  <c r="Q194"/>
  <c r="R190"/>
  <c r="Q190"/>
  <c r="R186"/>
  <c r="Q186"/>
  <c r="R182"/>
  <c r="Q182"/>
  <c r="R178"/>
  <c r="Q178"/>
  <c r="R174"/>
  <c r="Q174"/>
  <c r="R170"/>
  <c r="R210"/>
  <c r="Q170"/>
  <c r="Q210"/>
  <c r="S210"/>
  <c r="S25"/>
  <c r="J167"/>
  <c r="R163"/>
  <c r="Q163"/>
  <c r="R159"/>
  <c r="Q159"/>
  <c r="R155"/>
  <c r="Q155"/>
  <c r="R151"/>
  <c r="Q151"/>
  <c r="R147"/>
  <c r="R167"/>
  <c r="Q147"/>
  <c r="Q167"/>
  <c r="S167"/>
  <c r="S24"/>
  <c r="J144"/>
  <c r="R140"/>
  <c r="Q140"/>
  <c r="R136"/>
  <c r="Q136"/>
  <c r="R132"/>
  <c r="Q132"/>
  <c r="R128"/>
  <c r="R144"/>
  <c r="Q128"/>
  <c r="Q144"/>
  <c r="S144"/>
  <c r="S23"/>
  <c r="J125"/>
  <c r="R121"/>
  <c r="Q121"/>
  <c r="R117"/>
  <c r="Q117"/>
  <c r="R113"/>
  <c r="R125"/>
  <c r="Q113"/>
  <c r="Q125"/>
  <c r="S125"/>
  <c r="S22"/>
  <c r="J110"/>
  <c r="R106"/>
  <c r="Q106"/>
  <c r="R102"/>
  <c r="Q102"/>
  <c r="R98"/>
  <c r="Q98"/>
  <c r="R94"/>
  <c r="Q94"/>
  <c r="R90"/>
  <c r="Q90"/>
  <c r="R86"/>
  <c r="Q86"/>
  <c r="R82"/>
  <c r="Q82"/>
  <c r="R78"/>
  <c r="Q78"/>
  <c r="R74"/>
  <c r="Q74"/>
  <c r="R70"/>
  <c r="Q70"/>
  <c r="R66"/>
  <c r="Q66"/>
  <c r="R62"/>
  <c r="Q62"/>
  <c r="R58"/>
  <c r="Q58"/>
  <c r="R54"/>
  <c r="Q54"/>
  <c r="R50"/>
  <c r="Q50"/>
  <c r="R46"/>
  <c r="R110"/>
  <c r="Q46"/>
  <c r="Q110"/>
  <c r="S110"/>
  <c r="S21"/>
  <c r="J43"/>
  <c r="R39"/>
  <c r="Q39"/>
  <c r="R35"/>
  <c r="Q35"/>
  <c r="R31"/>
  <c r="R43"/>
  <c r="Q31"/>
  <c r="Q43"/>
  <c r="S43"/>
  <c r="S20"/>
  <c r="A13"/>
  <c r="R11"/>
  <c r="Q11"/>
  <c r="S11"/>
  <c i="1" r="S24"/>
  <c i="4" r="J42"/>
  <c r="R38"/>
  <c r="Q38"/>
  <c r="R34"/>
  <c r="Q34"/>
  <c r="R30"/>
  <c r="Q30"/>
  <c r="R26"/>
  <c r="R42"/>
  <c r="Q26"/>
  <c r="Q42"/>
  <c r="S42"/>
  <c r="S20"/>
  <c r="A13"/>
  <c r="R11"/>
  <c r="Q11"/>
  <c r="S11"/>
  <c i="1" r="S22"/>
  <c i="3" r="J230"/>
  <c r="R226"/>
  <c r="Q226"/>
  <c r="R222"/>
  <c r="Q222"/>
  <c r="R218"/>
  <c r="Q218"/>
  <c r="R214"/>
  <c r="Q214"/>
  <c r="R210"/>
  <c r="Q210"/>
  <c r="R206"/>
  <c r="Q206"/>
  <c r="R202"/>
  <c r="Q202"/>
  <c r="R198"/>
  <c r="Q198"/>
  <c r="R194"/>
  <c r="Q194"/>
  <c r="R190"/>
  <c r="Q190"/>
  <c r="R186"/>
  <c r="Q186"/>
  <c r="R182"/>
  <c r="Q182"/>
  <c r="R178"/>
  <c r="R230"/>
  <c r="Q178"/>
  <c r="Q230"/>
  <c r="S230"/>
  <c r="S25"/>
  <c r="J175"/>
  <c r="R171"/>
  <c r="Q171"/>
  <c r="R167"/>
  <c r="Q167"/>
  <c r="R163"/>
  <c r="Q163"/>
  <c r="R159"/>
  <c r="Q159"/>
  <c r="R155"/>
  <c r="Q155"/>
  <c r="R151"/>
  <c r="Q151"/>
  <c r="R147"/>
  <c r="Q147"/>
  <c r="R143"/>
  <c r="R175"/>
  <c r="Q143"/>
  <c r="Q175"/>
  <c r="S175"/>
  <c r="S24"/>
  <c r="J140"/>
  <c r="R136"/>
  <c r="Q136"/>
  <c r="R132"/>
  <c r="Q132"/>
  <c r="R128"/>
  <c r="Q128"/>
  <c r="R124"/>
  <c r="Q124"/>
  <c r="R120"/>
  <c r="R140"/>
  <c r="Q120"/>
  <c r="Q140"/>
  <c r="S140"/>
  <c r="S23"/>
  <c r="J117"/>
  <c r="R113"/>
  <c r="R117"/>
  <c r="Q113"/>
  <c r="Q117"/>
  <c r="S117"/>
  <c r="S22"/>
  <c r="J110"/>
  <c r="R106"/>
  <c r="Q106"/>
  <c r="R102"/>
  <c r="Q102"/>
  <c r="R98"/>
  <c r="Q98"/>
  <c r="R94"/>
  <c r="Q94"/>
  <c r="R90"/>
  <c r="Q90"/>
  <c r="R86"/>
  <c r="Q86"/>
  <c r="R82"/>
  <c r="Q82"/>
  <c r="R78"/>
  <c r="Q78"/>
  <c r="R74"/>
  <c r="Q74"/>
  <c r="R70"/>
  <c r="Q70"/>
  <c r="R66"/>
  <c r="Q66"/>
  <c r="R62"/>
  <c r="Q62"/>
  <c r="R58"/>
  <c r="Q58"/>
  <c r="R54"/>
  <c r="Q54"/>
  <c r="R50"/>
  <c r="Q50"/>
  <c r="R46"/>
  <c r="Q46"/>
  <c r="R42"/>
  <c r="R110"/>
  <c r="Q42"/>
  <c r="Q110"/>
  <c r="S110"/>
  <c r="S21"/>
  <c r="J39"/>
  <c r="R35"/>
  <c r="Q35"/>
  <c r="R31"/>
  <c r="R39"/>
  <c r="Q31"/>
  <c r="Q39"/>
  <c r="S39"/>
  <c r="S20"/>
  <c r="A13"/>
  <c r="R11"/>
  <c r="Q11"/>
  <c r="S11"/>
  <c i="1" r="S21"/>
  <c i="2" r="J58"/>
  <c r="R54"/>
  <c r="Q54"/>
  <c r="R50"/>
  <c r="Q50"/>
  <c r="R46"/>
  <c r="Q46"/>
  <c r="R42"/>
  <c r="Q42"/>
  <c r="R38"/>
  <c r="Q38"/>
  <c r="R34"/>
  <c r="Q34"/>
  <c r="R30"/>
  <c r="Q30"/>
  <c r="R26"/>
  <c r="R58"/>
  <c r="Q26"/>
  <c r="Q58"/>
  <c r="S58"/>
  <c r="S20"/>
  <c r="A13"/>
  <c r="R11"/>
  <c r="Q11"/>
  <c r="S11"/>
  <c i="1" r="S20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F23"/>
  <c r="D24"/>
  <c r="D23"/>
  <c r="F22"/>
  <c r="D22"/>
  <c r="F21"/>
  <c r="D21"/>
  <c r="F20"/>
  <c r="D20"/>
  <c i="12" l="1" r="S115"/>
  <c r="S22"/>
  <c i="20" r="S37"/>
  <c r="S20"/>
  <c r="S110"/>
  <c r="S23"/>
</calcChain>
</file>

<file path=xl/sharedStrings.xml><?xml version="1.0" encoding="utf-8"?>
<sst xmlns="http://schemas.openxmlformats.org/spreadsheetml/2006/main">
  <si>
    <t>SOUHRNNÝ LIST STAVBY</t>
  </si>
  <si>
    <t>STAVBA</t>
  </si>
  <si>
    <t>005 - Rekonstrukce silnic III/29820 a III/29815 Bohumileč</t>
  </si>
  <si>
    <t>26.02.2025</t>
  </si>
  <si>
    <t>ZÁKLADNÍ ÚDAJE</t>
  </si>
  <si>
    <t xml:space="preserve">Objednatel: </t>
  </si>
  <si>
    <t xml:space="preserve">Cena (bez DPH): </t>
  </si>
  <si>
    <t>Pardubický kraj - SUS PK</t>
  </si>
  <si>
    <t xml:space="preserve">Zhotovitel: </t>
  </si>
  <si>
    <t xml:space="preserve">Cena (s DPH): </t>
  </si>
  <si>
    <t/>
  </si>
  <si>
    <t xml:space="preserve">IČ: </t>
  </si>
  <si>
    <t xml:space="preserve">Nabídku vypracoval: </t>
  </si>
  <si>
    <t xml:space="preserve">DIČ: </t>
  </si>
  <si>
    <t xml:space="preserve">, </t>
  </si>
  <si>
    <t>SKUPINY STAVEBNÍCH DÍLŮ</t>
  </si>
  <si>
    <t>Objekt</t>
  </si>
  <si>
    <t>Popis</t>
  </si>
  <si>
    <t>Cena (bez DPH)</t>
  </si>
  <si>
    <t>Cena (s DPH)</t>
  </si>
  <si>
    <t>SO000</t>
  </si>
  <si>
    <t>Vedlejší a ostatní náklady</t>
  </si>
  <si>
    <t>SO101.1</t>
  </si>
  <si>
    <t>Silnice III/29820 ZÚ - km 0,815</t>
  </si>
  <si>
    <t>SO101.2</t>
  </si>
  <si>
    <t>Silnice III/29820 ZÚ - km 0,815 - ŘSD</t>
  </si>
  <si>
    <t>SO102</t>
  </si>
  <si>
    <t>Silnice III/29820 km 0,815 - KÚ</t>
  </si>
  <si>
    <t xml:space="preserve">   └ SO102.1 ꜛ</t>
  </si>
  <si>
    <t>Silnice III/29820 km 0,815 - KÚ, silnice</t>
  </si>
  <si>
    <t xml:space="preserve">   └ SO102.2 ꜛ</t>
  </si>
  <si>
    <t>Silnice III/29820 km 0,815 - KÚ, propustek km 0,830</t>
  </si>
  <si>
    <t>SO102.3</t>
  </si>
  <si>
    <t>SIlnice III/29820 km 0,815 - KÚ - ŘSD</t>
  </si>
  <si>
    <t>SO103.1</t>
  </si>
  <si>
    <t>Silnice III/29815</t>
  </si>
  <si>
    <t>SO103.2</t>
  </si>
  <si>
    <t>Silnice III/29815 - ŘSD</t>
  </si>
  <si>
    <t>SO301</t>
  </si>
  <si>
    <t>Dešťová kanalizace</t>
  </si>
  <si>
    <t xml:space="preserve">   └ 000 ꜛ</t>
  </si>
  <si>
    <t>Prohloubení strouhy</t>
  </si>
  <si>
    <t xml:space="preserve">   └ 001 ꜛ</t>
  </si>
  <si>
    <t>Stoka A1</t>
  </si>
  <si>
    <t xml:space="preserve">   └ 002 ꜛ</t>
  </si>
  <si>
    <t>Stoka A2</t>
  </si>
  <si>
    <t xml:space="preserve">   └ 003 ꜛ</t>
  </si>
  <si>
    <t>Stoka A3</t>
  </si>
  <si>
    <t xml:space="preserve">   └ 004 ꜛ</t>
  </si>
  <si>
    <t>Stoka A4</t>
  </si>
  <si>
    <t xml:space="preserve">   └ 005 ꜛ</t>
  </si>
  <si>
    <t>Stoka A5</t>
  </si>
  <si>
    <t xml:space="preserve">   └ 006 ꜛ</t>
  </si>
  <si>
    <t>Stoka A6</t>
  </si>
  <si>
    <t xml:space="preserve">   └ 007 ꜛ</t>
  </si>
  <si>
    <t>Stoka A7</t>
  </si>
  <si>
    <t xml:space="preserve">   └ 008 ꜛ</t>
  </si>
  <si>
    <t>Stoka A8</t>
  </si>
  <si>
    <t xml:space="preserve">   └ 009 ꜛ</t>
  </si>
  <si>
    <t>Stoka A9</t>
  </si>
  <si>
    <t xml:space="preserve">   └ 010 ꜛ</t>
  </si>
  <si>
    <t>Stoka A10</t>
  </si>
  <si>
    <t>SOUPIS PRACÍ</t>
  </si>
  <si>
    <t xml:space="preserve">Objekt: </t>
  </si>
  <si>
    <t xml:space="preserve">Celková cena (bez DPH): </t>
  </si>
  <si>
    <t>SO000 - Vedlejší a ostatní náklady</t>
  </si>
  <si>
    <t xml:space="preserve">Celková cena (s DPH): </t>
  </si>
  <si>
    <t>SOUHRN</t>
  </si>
  <si>
    <t>Kód</t>
  </si>
  <si>
    <t>Název</t>
  </si>
  <si>
    <t>všeobecné konstrukce a práce</t>
  </si>
  <si>
    <t>POLOŽKY ROZPOČTU</t>
  </si>
  <si>
    <t>P.č.</t>
  </si>
  <si>
    <t>Var</t>
  </si>
  <si>
    <t>Skupina měření</t>
  </si>
  <si>
    <t>MJ</t>
  </si>
  <si>
    <t>Množství MJ</t>
  </si>
  <si>
    <t>JOC</t>
  </si>
  <si>
    <t>DPH %</t>
  </si>
  <si>
    <t>0 - všeobecné konstrukce a práce</t>
  </si>
  <si>
    <t>02720</t>
  </si>
  <si>
    <t>POMOC PRÁCE ZŘÍZ NEBO ZAJIŠŤ REGULACI A OCHRANU DOPRAVY</t>
  </si>
  <si>
    <t>KPL</t>
  </si>
  <si>
    <t>doplňující popis</t>
  </si>
  <si>
    <t>Stavba bude probíhat po etapách dle stavebních objektů. Předpokládá se provedení v jedné pracovní sezóně.</t>
  </si>
  <si>
    <t>výměra</t>
  </si>
  <si>
    <t>1 = 1,000000 =&gt; A</t>
  </si>
  <si>
    <t>cenová soustava</t>
  </si>
  <si>
    <t>OTSKP 2024</t>
  </si>
  <si>
    <t>02730</t>
  </si>
  <si>
    <t>POMOC PRÁCE ZŘÍZ NEBO ZAJIŠŤ OCHRANU INŽENÝRSKÝCH SÍTÍ</t>
  </si>
  <si>
    <t>02910</t>
  </si>
  <si>
    <t>OSTATNÍ POŽADAVKY - ZEMĚMĚŘIČSKÁ MĚŘENÍ</t>
  </si>
  <si>
    <t>DSPS a stavba</t>
  </si>
  <si>
    <t>02944</t>
  </si>
  <si>
    <t>OSTAT POŽADAVKY - DOKUMENTACE SKUTEČ PROVEDENÍ V DIGIT FORMĚ</t>
  </si>
  <si>
    <t>3 paré + 3 CD</t>
  </si>
  <si>
    <t>02945</t>
  </si>
  <si>
    <t>OSTAT POŽADAVKY - GEOMETRICKÝ PLÁN</t>
  </si>
  <si>
    <t>Majetkové vypořádání po stavbě, pozemky a věcná břemena.
Požadovaný počet vyhotovení: 4*6 = 24 ks.</t>
  </si>
  <si>
    <t>OTSKP 2022</t>
  </si>
  <si>
    <t>02946</t>
  </si>
  <si>
    <t>OSTAT POŽADAVKY - FOTODOKUMENTACE</t>
  </si>
  <si>
    <t>02950</t>
  </si>
  <si>
    <t>OSTATNÍ POŽADAVKY - POSUDKY, KONTROLY, REVIZNÍ ZPRÁVY</t>
  </si>
  <si>
    <t>03100</t>
  </si>
  <si>
    <t>ZAŘÍZENÍ STAVENIŠTĚ - ZŘÍZENÍ, PROVOZ, DEMONTÁŽ</t>
  </si>
  <si>
    <t xml:space="preserve">Celkem (bez DPH): </t>
  </si>
  <si>
    <t xml:space="preserve">za DPH 21 %: </t>
  </si>
  <si>
    <t xml:space="preserve">Celkem (s DPH): </t>
  </si>
  <si>
    <t>Celkový součet (bez DPH):</t>
  </si>
  <si>
    <t>Celkový součet DPH:</t>
  </si>
  <si>
    <t>Celkový součet (s DPH):</t>
  </si>
  <si>
    <t>SO101.1 - Silnice III/29820 ZÚ - km 0,815</t>
  </si>
  <si>
    <t>zemní práce</t>
  </si>
  <si>
    <t>vodorovné konstrukce</t>
  </si>
  <si>
    <t>komunikace</t>
  </si>
  <si>
    <t>potrubí</t>
  </si>
  <si>
    <t>ostatní práce</t>
  </si>
  <si>
    <t>014101</t>
  </si>
  <si>
    <t>POPLATKY ZA SKLÁDKU</t>
  </si>
  <si>
    <t>M3</t>
  </si>
  <si>
    <t>zemina a kamení</t>
  </si>
  <si>
    <t>dle pol. č. 11332:52,2 = 52,200000 =&gt; A _x000d_
dle pol. č. 17120:83,836 = 83,836000 =&gt; B _x000d_
dle pol. č. 12922:1061,00*0,1 = 106,100000 =&gt; C _x000d_
dle pol. č. 12932:1378,00m*0,5m3/m = 689,000000 =&gt; D _x000d_
dle pol. č. 13273:199,033 = 199,033000 =&gt; E _x000d_
A+B+C+D+E = 1130,169000 =&gt; F</t>
  </si>
  <si>
    <t>014121</t>
  </si>
  <si>
    <t>POPLATKY ZA SKLÁDKU TYP S-OO (OSTATNÍ ODPAD)</t>
  </si>
  <si>
    <t>asfalty</t>
  </si>
  <si>
    <t>z pol. č. 11313:10,34m3 = 10,340000 =&gt; A</t>
  </si>
  <si>
    <t>1 - zemní práce</t>
  </si>
  <si>
    <t>11201</t>
  </si>
  <si>
    <t>KÁCENÍ STROMŮ D KMENE DO 0,5M S ODSTRANĚNÍM PAŘEZŮ</t>
  </si>
  <si>
    <t>KUS</t>
  </si>
  <si>
    <t>Dřevní hmota majitele pozemku</t>
  </si>
  <si>
    <t>dle situace: 2 = 2,000000 =&gt; A</t>
  </si>
  <si>
    <t>11204</t>
  </si>
  <si>
    <t>KÁCENÍ STROMŮ D KMENE DO 0,3M S ODSTRANĚNÍM PAŘEZŮ</t>
  </si>
  <si>
    <t>dřevní hmota majitele pozemku</t>
  </si>
  <si>
    <t>dle situace: 1 = 1,000000 =&gt; A</t>
  </si>
  <si>
    <t>11313</t>
  </si>
  <si>
    <t>ODSTRANĚNÍ KRYTU ZPEVNĚNÝCH PLOCH S ASFALTOVÝM POJIVEM</t>
  </si>
  <si>
    <t>v místě sanací, propustku, UV a obrub</t>
  </si>
  <si>
    <t>(40+31+60)*0,5*0,08+6,5*1,5*0,08+1,5*1,5*0,08*5+85,5*0,5*0,08 = 10,340000 =&gt; A</t>
  </si>
  <si>
    <t>11332</t>
  </si>
  <si>
    <t>ODSTRANĚNÍ PODKLADŮ ZPEVNĚNÝCH PLOCH Z KAMENIVA NESTMELENÉHO</t>
  </si>
  <si>
    <t>(40+31+60)*1,5*0,2+7*1,5*0,2+1,5*1,5*0,2*5+85,5*0,5*0,2 = 52,200000 =&gt; A</t>
  </si>
  <si>
    <t>11372</t>
  </si>
  <si>
    <t>FRÉZOVÁNÍ ZPEVNĚNÝCH PLOCH ASFALTOVÝCH</t>
  </si>
  <si>
    <t>odvoz na cestmistrovství SÚS PK Holice, PAU ZAS-T1</t>
  </si>
  <si>
    <t>(5030+134)*0,07 = 361,480000 =&gt; A</t>
  </si>
  <si>
    <t>113766</t>
  </si>
  <si>
    <t>FRÉZOVÁNÍ DRÁŽKY PRŮŘEZU DO 800MM2 V ASFALTOVÉ VOZOVCE</t>
  </si>
  <si>
    <t>M</t>
  </si>
  <si>
    <t>12,65+18,9+26+15,2 = 72,750000 =&gt; A</t>
  </si>
  <si>
    <t>12573</t>
  </si>
  <si>
    <t>VYKOPÁVKY ZE ZEMNÍKŮ A SKLÁDEK TŘ. I</t>
  </si>
  <si>
    <t>zemina, rozprostření pro osetí, dle situace:2300,5*0,1 = 230,050000 =&gt; A</t>
  </si>
  <si>
    <t>12922</t>
  </si>
  <si>
    <t>ČIŠTĚNÍ KRAJNIC OD NÁNOSU TL. DO 100MM</t>
  </si>
  <si>
    <t>M2</t>
  </si>
  <si>
    <t>vč. nezpevněných sjezdů</t>
  </si>
  <si>
    <t>del situace:1017+44 = 1061,000000 =&gt; A</t>
  </si>
  <si>
    <t>12932</t>
  </si>
  <si>
    <t>ČIŠTĚNÍ PŘÍKOPŮ OD NÁNOSU DO 0,5M3/M</t>
  </si>
  <si>
    <t>2*689 = 1378,000000 =&gt; A</t>
  </si>
  <si>
    <t>13273</t>
  </si>
  <si>
    <t>HLOUBENÍ RÝH ŠÍŘ DO 2M PAŽ I NEPAŽ TŘ. I</t>
  </si>
  <si>
    <t>Sanace propustků a UV:(40+31+60)*1,5*0,2+(2,6+2,05+1,3)*2+(1,9*1,9*1,3)*2+8*1,5*1+1,5*1,5*1*5 = 83,836000 =&gt; A _x000d_
Chránička 2xHDPE 14/10 :0,53*0,3*683 = 108,597000 =&gt; B _x000d_
Chránička D 110 mm: CETIN: 1*0,3*22 = 6,600000 =&gt; C _x000d_
A+B+C = 199,033000 =&gt; D</t>
  </si>
  <si>
    <t>17120</t>
  </si>
  <si>
    <t>ULOŽENÍ SYPANINY DO NÁSYPŮ A NA SKLÁDKY BEZ ZHUTNĚNÍ</t>
  </si>
  <si>
    <t>dle pol. č. 13273:83,836 = 83,836000 =&gt; A</t>
  </si>
  <si>
    <t>17310</t>
  </si>
  <si>
    <t>ZEMNÍ KRAJNICE A DOSYPÁVKY SE ZHUTNĚNÍM</t>
  </si>
  <si>
    <t>nezpevněná krajnice</t>
  </si>
  <si>
    <t>689*0,2 = 137,800000 =&gt; A</t>
  </si>
  <si>
    <t>17411</t>
  </si>
  <si>
    <t>ZÁSYP JAM A RÝH ZEMINOU SE ZHUTNĚNÍM</t>
  </si>
  <si>
    <t>nenamrzavý materiál</t>
  </si>
  <si>
    <t>UV a HV:(1,5*1,5-0,5*0,5)*1*5+(1,9*1,9-0,9*0,9)*0,9*2 = 15,040000 =&gt; A _x000d_
Chránička D 110 mm, CETIN (1*0,3*22) = 6,600000 =&gt; B _x000d_
A+B = 21,640000 =&gt; C</t>
  </si>
  <si>
    <t>18110</t>
  </si>
  <si>
    <t>ÚPRAVA PLÁNĚ SE ZHUTNĚNÍM V HORNINĚ TŘ. I</t>
  </si>
  <si>
    <t>v místě sanací</t>
  </si>
  <si>
    <t>(40+31+60)*1,5 = 196,500000 =&gt; A</t>
  </si>
  <si>
    <t>18231</t>
  </si>
  <si>
    <t>ROZPROSTŘENÍ ORNICE V ROVINĚ V TL DO 0,10M</t>
  </si>
  <si>
    <t>dle položky 014201:2300,5 = 2300,500000 =&gt; A</t>
  </si>
  <si>
    <t>18242</t>
  </si>
  <si>
    <t>ZALOŽENÍ TRÁVNÍKU HYDROOSEVEM NA ORNICI</t>
  </si>
  <si>
    <t>18247</t>
  </si>
  <si>
    <t>OŠETŘOVÁNÍ TRÁVNÍKU</t>
  </si>
  <si>
    <t>4 - vodorovné konstrukce</t>
  </si>
  <si>
    <t>465512</t>
  </si>
  <si>
    <t>DLAŽBY Z LOMOVÉHO KAMENE NA MC</t>
  </si>
  <si>
    <t xml:space="preserve">opevnění vtoků: _x000d_
AutoCAD výměra, plochy:  10+13,5+10 = 33,500000 =&gt; A _x000d_
A*0,2 = 6,700000 =&gt; B</t>
  </si>
  <si>
    <t>5 - komunikace</t>
  </si>
  <si>
    <t>56330</t>
  </si>
  <si>
    <t>VOZOVKOVÉ VRSTVY ZE ŠTĚRKODRTI</t>
  </si>
  <si>
    <t>(40+31+60)*1,5*0,4 = 78,600000 =&gt; A</t>
  </si>
  <si>
    <t>56362</t>
  </si>
  <si>
    <t>VOZOVKOVÉ VRSTVY Z RECYKLOVANÉHO MATERIÁLU TL DO 100MM</t>
  </si>
  <si>
    <t>šířkové a výškové napojení nezpevněných sjezdů</t>
  </si>
  <si>
    <t>dle situace:44 = 44,000000 =&gt; A</t>
  </si>
  <si>
    <t>567541</t>
  </si>
  <si>
    <t>VRSTVY PRO OBNOVU A OPRAVY RECYK ZA STUDENA CEM TL DO 200MM</t>
  </si>
  <si>
    <t>RS 0/32 C3/4</t>
  </si>
  <si>
    <t>5422*1,05 = 5693,100000 =&gt; A</t>
  </si>
  <si>
    <t>56962</t>
  </si>
  <si>
    <t>ZPEVNĚNÍ KRAJNIC Z RECYKLOVANÉHO MATERIÁLU TL DO 100MM</t>
  </si>
  <si>
    <t>dle situace:1017 = 1017,000000 =&gt; A</t>
  </si>
  <si>
    <t>574A43</t>
  </si>
  <si>
    <t>ASFALTOVÝ BETON PRO OBRUSNÉ VRSTVY ACO 11 TL. 50MM</t>
  </si>
  <si>
    <t>napojení asf. ploch</t>
  </si>
  <si>
    <t>29,5 = 29,500000 =&gt; A</t>
  </si>
  <si>
    <t>8 - potrubí</t>
  </si>
  <si>
    <t>87446</t>
  </si>
  <si>
    <t>POTRUBÍ Z TRUB PLASTOVÝCH ODPADNÍCH DN DO 400MM</t>
  </si>
  <si>
    <t>SN12</t>
  </si>
  <si>
    <t>dle situace 2*9 = 18,000000 =&gt; A</t>
  </si>
  <si>
    <t>87457</t>
  </si>
  <si>
    <t>POTRUBÍ Z TRUB PLASTOVÝCH ODPADNÍCH DN DO 500MM</t>
  </si>
  <si>
    <t>SN16</t>
  </si>
  <si>
    <t>dle situace:8,8 = 8,800000 =&gt; A</t>
  </si>
  <si>
    <t>87614</t>
  </si>
  <si>
    <t>CHRÁNIČKY Z TRUB PLAST DN DO 40MM</t>
  </si>
  <si>
    <t>2xHDPE 14/10</t>
  </si>
  <si>
    <t>dle situace:683 = 683,000000 =&gt; A</t>
  </si>
  <si>
    <t>87615</t>
  </si>
  <si>
    <t>CHRÁNIČKY Z TRUB PLAST DN DO 50MM</t>
  </si>
  <si>
    <t>HDPE 40/43</t>
  </si>
  <si>
    <t>dle situace:10 = 10,000000 =&gt; A</t>
  </si>
  <si>
    <t>87633</t>
  </si>
  <si>
    <t>CHRÁNIČKY Z TRUB PLASTOVÝCH DN DO 150MM</t>
  </si>
  <si>
    <t>110 mm, CETIN</t>
  </si>
  <si>
    <t>dle situace:22 = 22,000000 =&gt; A</t>
  </si>
  <si>
    <t>894457</t>
  </si>
  <si>
    <t>ŠACHTY KANAL ZE ŽELEZOBET VČET VÝZT NA POTRUBÍ DN DO 500MM</t>
  </si>
  <si>
    <t>propustek km 0,279, C25/30 XF3, asf. HI nátěr</t>
  </si>
  <si>
    <t>dle situace:2 = 2,000000 =&gt; A</t>
  </si>
  <si>
    <t>89712</t>
  </si>
  <si>
    <t>VPUSŤ KANALIZAČNÍ ULIČNÍ KOMPLETNÍ Z BETONOVÝCH DÍLCŮ</t>
  </si>
  <si>
    <t>DN450 s mříží 500x500</t>
  </si>
  <si>
    <t>dle situace:5 = 5,000000 =&gt; A</t>
  </si>
  <si>
    <t>89722</t>
  </si>
  <si>
    <t>VPUSŤ KANALIZAČNÍ HORSKÁ KOMPLETNÍ Z BETON DÍLCŮ</t>
  </si>
  <si>
    <t>Prefa 900x900 s mříží</t>
  </si>
  <si>
    <t>9 - ostatní práce</t>
  </si>
  <si>
    <t>91228</t>
  </si>
  <si>
    <t>SMĚROVÉ SLOUPKY Z PLAST HMOT VČETNĚ ODRAZNÉHO PÁSKU</t>
  </si>
  <si>
    <t>Z11ab</t>
  </si>
  <si>
    <t>dle TZ:28 = 28,000000 =&gt; A</t>
  </si>
  <si>
    <t>914131</t>
  </si>
  <si>
    <t>DOPRAVNÍ ZNAČKY ZÁKLADNÍ VELIKOSTI OCELOVÉ FÓLIE TŘ 2 - DODÁVKA A MONTÁŽ</t>
  </si>
  <si>
    <t>Výměna: P4, IS3b+IS3c, IZ4a, IZ4b, P2+E2b
Nové E2b, B21a, P3, B20</t>
  </si>
  <si>
    <t>Výměna:1+1+1+1+1+1+1 = 7,000000 =&gt; A _x000d_
Nové:1+1+1+1 = 4,000000 =&gt; B _x000d_
A+B = 11,000000 =&gt; C</t>
  </si>
  <si>
    <t>914133</t>
  </si>
  <si>
    <t>DOPRAVNÍ ZNAČKY ZÁKLADNÍ VELIKOSTI OCELOVÉ FÓLIE TŘ 2 - DEMONTÁŽ</t>
  </si>
  <si>
    <t>Výměna: P4, IS3b+IS3c, IZ4a, IZ4b, P2+E2b</t>
  </si>
  <si>
    <t>1+1+1+1+1+1+1 = 7,000000 =&gt; A</t>
  </si>
  <si>
    <t>914911</t>
  </si>
  <si>
    <t>SLOUPKY A STOJKY DOPRAVNÍCH ZNAČEK Z OCEL TRUBEK SE ZABETONOVÁNÍM - DODÁVKA A MONTÁŽ</t>
  </si>
  <si>
    <t>Pro DZ P3, B20</t>
  </si>
  <si>
    <t>1+1 = 2,000000 =&gt; A</t>
  </si>
  <si>
    <t>915111</t>
  </si>
  <si>
    <t>VODOROVNÉ DOPRAVNÍ ZNAČENÍ BARVOU HLADKÉ - DODÁVKA A POKLÁDKA</t>
  </si>
  <si>
    <t>V1a (0,125) 50+86 m
V2b (3,0/1,5/0,125) 543+26,5 m
V2b (1,5/1,5/0,25) 19,0+25,0 m
V4 (0,125) 803,0+812,7+26,4 m
V3 (3,0/1,5/0,125) 100 m
V9b 10ks</t>
  </si>
  <si>
    <t>(50+86+100)*0,125+(543+26,5+100)*0,67*0,125+(19+25)*0,5*0,25+(803+812,7+26,4)*0,125+10*1,5 = 311,333125 =&gt; A</t>
  </si>
  <si>
    <t>915211</t>
  </si>
  <si>
    <t>VODOROVNÉ DOPRAVNÍ ZNAČENÍ PLASTEM HLADKÉ - DODÁVKA A POKLÁDKA</t>
  </si>
  <si>
    <t>917224</t>
  </si>
  <si>
    <t>SILNIČNÍ A CHODNÍKOVÉ OBRUBY Z BETONOVÝCH OBRUBNÍKŮ ŠÍŘ 150MM</t>
  </si>
  <si>
    <t>13+72,5 = 85,500000 =&gt; A</t>
  </si>
  <si>
    <t>931316</t>
  </si>
  <si>
    <t>TĚSNĚNÍ DILATAČ SPAR ASF ZÁLIVKOU PRŮŘ DO 800MM2</t>
  </si>
  <si>
    <t>935212</t>
  </si>
  <si>
    <t>PŘÍKOPOVÉ ŽLABY Z BETON TVÁRNIC ŠÍŘ DO 600MM DO BETONU TL 100MM</t>
  </si>
  <si>
    <t>křížení s VTL, dle situace:10 = 10,000000 =&gt; A</t>
  </si>
  <si>
    <t>96616</t>
  </si>
  <si>
    <t>BOURÁNÍ KONSTRUKCÍ ZE ŽELEZOBETONU</t>
  </si>
  <si>
    <t>propustek km 0,279
včetně poplatku za skládku</t>
  </si>
  <si>
    <t>dle situace:9 = 9,000000 =&gt; A</t>
  </si>
  <si>
    <t>966346</t>
  </si>
  <si>
    <t>BOURÁNÍ PROPUSTŮ Z TRUB DN DO 400MM</t>
  </si>
  <si>
    <t>km 0,684
včetně poplatku za skládku</t>
  </si>
  <si>
    <t>dle situace:6 = 6,000000 =&gt; A</t>
  </si>
  <si>
    <t>966357</t>
  </si>
  <si>
    <t>BOURÁNÍ PROPUSTŮ Z TRUB DN DO 500MM</t>
  </si>
  <si>
    <t>dle situace: 8,5 = 8,500000 =&gt; A</t>
  </si>
  <si>
    <t>96687</t>
  </si>
  <si>
    <t>VYBOURÁNÍ ULIČNÍCH VPUSTÍ KOMPLETNÍCH</t>
  </si>
  <si>
    <t>včetně poplatku za skládku</t>
  </si>
  <si>
    <t>SO101.2 - Silnice III/29820 ZÚ - km 0,815 - ŘSD</t>
  </si>
  <si>
    <t>572123</t>
  </si>
  <si>
    <t>INFILTRAČNÍ POSTŘIK Z EMULZE DO 1,0KG/M2</t>
  </si>
  <si>
    <t>dle situace:5422,2 = 5422,200000 =&gt; A</t>
  </si>
  <si>
    <t>572213</t>
  </si>
  <si>
    <t>SPOJOVACÍ POSTŘIK Z EMULZE DO 0,5KG/M2</t>
  </si>
  <si>
    <t>0,35 kg/m2</t>
  </si>
  <si>
    <t>dle situace:5164 = 5164,000000 =&gt; A</t>
  </si>
  <si>
    <t>574A33</t>
  </si>
  <si>
    <t>ASFALTOVÝ BETON PRO OBRUSNÉ VRSTVY ACO 11 TL. 40MM</t>
  </si>
  <si>
    <t>574E56</t>
  </si>
  <si>
    <t>ASFALTOVÝ BETON PRO PODKLADNÍ VRSTVY ACP 16+, 16S TL. 60MM</t>
  </si>
  <si>
    <t>5164*1,05 = 5422,200000 =&gt; A</t>
  </si>
  <si>
    <t>SO102.1 - Silnice III/29820 km 0,815 - KÚ, silnice</t>
  </si>
  <si>
    <t>základy</t>
  </si>
  <si>
    <t>dle pol. č. 11332:1554,045 = 1554,045000 =&gt; A _x000d_
dle pol. č. 17120:2291,781 = 2291,781000 =&gt; B _x000d_
dle pol. č. 12922:154*0,1 = 15,400000 =&gt; C _x000d_
dle pol. č. 12932:84,5m*0,5m3/m = 42,250000 =&gt; D _x000d_
dle. pol. č. 13273: 177,041 = 177,041000 =&gt; E _x000d_
A+B+C+D+E = 4080,517000 =&gt; F</t>
  </si>
  <si>
    <t>014102</t>
  </si>
  <si>
    <t>T</t>
  </si>
  <si>
    <t>beton</t>
  </si>
  <si>
    <t>dle pol. č. 969246:450m*0,2937t/m = 132,165000 =&gt; A</t>
  </si>
  <si>
    <t>z pol. č. 11313:414,412m3 = 414,412000 =&gt; A</t>
  </si>
  <si>
    <t>PM, odečtena rýha po kanalizaci</t>
  </si>
  <si>
    <t>(5734)*0,08*1,1-(11+46+31+50+36+35+32+96+50+32+31+13+15,5+50+50+47+23+22+45+36)*1,5*0,08 = 414,412000 =&gt; A</t>
  </si>
  <si>
    <t>na skládku</t>
  </si>
  <si>
    <t>(5734)*0,3*1,1-(11+46+31+50+36+35+32+96+50+32+31+13+15,5+50+50+47+23+22+45+36)*1,5*0,3 = 1554,045000 =&gt; A</t>
  </si>
  <si>
    <t>7,5+6,5+6,5+6 = 26,500000 =&gt; A</t>
  </si>
  <si>
    <t>12373</t>
  </si>
  <si>
    <t>ODKOP PRO SPOD STAVBU SILNIC A ŽELEZNIC TŘ. I</t>
  </si>
  <si>
    <t>odečtena rýha po kanalizaci</t>
  </si>
  <si>
    <t>(5734)*0,4*1,15-(11+46+31+50+36+35+32+96+50+32+31+13+15,5+50+50+47+23+22+45+36)*1,5*0,4 = 2186,740000 =&gt; A</t>
  </si>
  <si>
    <t>zemina, rozprostření pro osetí,_x000d_
dle situace:370*0,1 = 37,000000 =&gt; A</t>
  </si>
  <si>
    <t>dle situace:154 = 154,000000 =&gt; A</t>
  </si>
  <si>
    <t>28,9+55,6 = 84,500000 =&gt; A</t>
  </si>
  <si>
    <t>UV, HV a drenáž:1,5*1,5*0,7*29+(1,9*1,9*1,3)*2+1249,5*0,4*0,1 = 105,041000 =&gt; A _x000d_
Plastová chránička:1*0,3*240 = 72,000000 =&gt; B _x000d_
A+B = 177,041000 =&gt; C</t>
  </si>
  <si>
    <t>dle pol. č. 12373: 2186,740 = 2186,740000 =&gt; A _x000d_
dle pol. č. 13273: 105,041 = 105,041000 =&gt; B _x000d_
A+B = 2291,781000 =&gt; C</t>
  </si>
  <si>
    <t>17180</t>
  </si>
  <si>
    <t>ULOŽENÍ SYPANINY DO NÁSYPŮ Z NAKUPOVANÝCH MATERIÁLŮ</t>
  </si>
  <si>
    <t>nenamrzavý nakupovaný materiál do aktivní zóny</t>
  </si>
  <si>
    <t>5734*0,3*1,15 = 1978,230000 =&gt; A</t>
  </si>
  <si>
    <t>154*0,1 = 15,400000 =&gt; A</t>
  </si>
  <si>
    <t>UV:(1,5*1,5-0,5*0,5)*0,7*29+(1,9*1,9-0,9*0,9)*0,9*2 = 45,640000 =&gt; A _x000d_
Plastová chránička:1*0,3*240 = 72,000000 =&gt; B _x000d_
A+B = 117,640000 =&gt; C</t>
  </si>
  <si>
    <t>5734*1,15 = 6594,100000 =&gt; A</t>
  </si>
  <si>
    <t>dle položky 014201: 370 = 370,000000 =&gt; A</t>
  </si>
  <si>
    <t>2 - základy</t>
  </si>
  <si>
    <t>212635</t>
  </si>
  <si>
    <t>TRATIVODY KOMPL Z TRUB Z PLAST HM DN DO 150MM, RÝHA TŘ I</t>
  </si>
  <si>
    <t>21+24+52+75+75+20+20+61+34+40+53+12+55+20+60+20+20+20+20+20+67+27+50+49+48+42+62+54+35+68+25,5 = 1249,500000 =&gt; A</t>
  </si>
  <si>
    <t>21461</t>
  </si>
  <si>
    <t>SEPARAČNÍ GEOTEXTILIE</t>
  </si>
  <si>
    <t>netkaná typ S1</t>
  </si>
  <si>
    <t>289971</t>
  </si>
  <si>
    <t>OPLÁŠTĚNÍ (ZPEVNĚNÍ) Z GEOTEXTILIE</t>
  </si>
  <si>
    <t>délka dle položky 212635: 1249 = 1249,000000 =&gt; A _x000d_
obvod rýhy: 1,9 = 1,900000 =&gt; B _x000d_
A*B = 2373,100000 =&gt; C</t>
  </si>
  <si>
    <t>56313</t>
  </si>
  <si>
    <t>VOZOVKOVÉ VRSTVY Z MECHANICKY ZPEVNĚNÉHO KAMENIVA TL. DO 150MM</t>
  </si>
  <si>
    <t>dle situace: 5734 = 5734,000000 =&gt; A</t>
  </si>
  <si>
    <t>56334</t>
  </si>
  <si>
    <t>VOZOVKOVÉ VRSTVY ZE ŠTĚRKODRTI TL. DO 200MM</t>
  </si>
  <si>
    <t>fr. 0/63 ŠDB</t>
  </si>
  <si>
    <t>5734*1,1 = 6307,400000 =&gt; A</t>
  </si>
  <si>
    <t>dle situace:49 = 49,000000 =&gt; A</t>
  </si>
  <si>
    <t>průměr: 110mm</t>
  </si>
  <si>
    <t>dle situace:240 = 240,000000 =&gt; A</t>
  </si>
  <si>
    <t>z bet. dílců DN450 s mříží 500x500: 22 = 22,000000 =&gt; A _x000d_
z bet. dílců DN450 podobrubníková: 7 = 7,000000 =&gt; B _x000d_
A+B = 29,000000 =&gt; C</t>
  </si>
  <si>
    <t>89913</t>
  </si>
  <si>
    <t>KRYCÍ HRNCE SAMOSTATNÉ</t>
  </si>
  <si>
    <t>Samonivelační vodovodní šoupě</t>
  </si>
  <si>
    <t>dle situace:21 = 21,000000 =&gt; A</t>
  </si>
  <si>
    <t>89923</t>
  </si>
  <si>
    <t>VÝŠKOVÁ ÚPRAVA KRYCÍCH HRNCŮ</t>
  </si>
  <si>
    <t>dle situace: 24 = 24,000000 =&gt; A</t>
  </si>
  <si>
    <t>Výměna: P2+E2b, P2, IZ4a, IZ4b
Nové: 2xP2</t>
  </si>
  <si>
    <t>Výměna:5 = 5,000000 =&gt; A _x000d_
Zrušení:2 = 2,000000 =&gt; B _x000d_
A+B = 7,000000 =&gt; C</t>
  </si>
  <si>
    <t>Výměna: P2+E2b, P2, IZ4a, IZ4b
Zrušení: A6a+B20a, A6aa+B20a</t>
  </si>
  <si>
    <t>Výměna:5 = 5,000000 =&gt; A _x000d_
Zrušení:4 = 4,000000 =&gt; B _x000d_
A+B = 9,000000 =&gt; C</t>
  </si>
  <si>
    <t>914922</t>
  </si>
  <si>
    <t>SLOUPKY A STOJKY DZ Z OCEL TRUBEK DO PATKY MONTÁŽ S PŘESUNEM</t>
  </si>
  <si>
    <t>Z dočasné skládky</t>
  </si>
  <si>
    <t>Dle situace:6 = 6,000000 =&gt; A</t>
  </si>
  <si>
    <t>914923</t>
  </si>
  <si>
    <t>SLOUPKY A STOJKY DZ Z OCEL TRUBEK DO PATKY DEMONTÁŽ</t>
  </si>
  <si>
    <t>Na dočasnou skládku</t>
  </si>
  <si>
    <t>V1a (0,125) 30 m
V2b (3,0/1,5/0,125) 502,1+382,5 m
V2b (1,5/1,5/0,25) 22,5+23,2 m
V4 (0,125) 207,3+71,2+300+178,8+217,6+99,5+208+44,3+196,2+160,4 m
V9b 3ks</t>
  </si>
  <si>
    <t>(30)*0,125+(502,1+382,5)*0,67*0,125+(22,5+23,2)*0,5*0,25+(207,3+71,2+300+178,8+217,6+99,5+208+44,3+196,2+160,4)*0,125+1,5*3 = 298,460250 =&gt; A</t>
  </si>
  <si>
    <t>32,5+17,8+20 = 70,300000 =&gt; A</t>
  </si>
  <si>
    <t>vč. poplatku za skládku</t>
  </si>
  <si>
    <t>dle situace:16 = 16,000000 =&gt; A</t>
  </si>
  <si>
    <t>969246</t>
  </si>
  <si>
    <t>VYBOURÁNÍ POTRUBÍ DN DO 400MM KANALIZAČ</t>
  </si>
  <si>
    <t>předpokládaná délka stávající dešťové kanalizace</t>
  </si>
  <si>
    <t>dle situace:450 = 450,000000 =&gt; A</t>
  </si>
  <si>
    <t>SO102.2 - Silnice III/29820 km 0,815 - KÚ, propustek km 0,830</t>
  </si>
  <si>
    <t>svislé kontrukce</t>
  </si>
  <si>
    <t>dle pol. č. 11332:13,5 = 13,500000 =&gt; A _x000d_
dle pol. č. 17120:64,24 = 64,240000 =&gt; B _x000d_
A+B = 77,740000 =&gt; C</t>
  </si>
  <si>
    <t>dle pol. č. 11352:10,0*0,080611t/m = 0,806110 =&gt; A</t>
  </si>
  <si>
    <t>z pol. č. 11313:2,8m3 = 2,800000 =&gt; A</t>
  </si>
  <si>
    <t>Dle situace:3 = 3,000000 =&gt; A</t>
  </si>
  <si>
    <t>5*7*0,08 = 2,800000 =&gt; A</t>
  </si>
  <si>
    <t>11317</t>
  </si>
  <si>
    <t>ODSTRAN KRYTU ZPEVNĚNÝCH PLOCH Z DLAŽEB KOSTEK</t>
  </si>
  <si>
    <t>5*2*2*0,06 = 1,200000 =&gt; A</t>
  </si>
  <si>
    <t>5*9*0,3 = 13,500000 =&gt; A</t>
  </si>
  <si>
    <t>11352</t>
  </si>
  <si>
    <t>ODSTRANĚNÍ CHODNÍKOVÝCH A SILNIČNÍCH OBRUBNÍKŮ BETONOVÝCH</t>
  </si>
  <si>
    <t>Dle situace:10 = 10,000000 =&gt; A</t>
  </si>
  <si>
    <t>5*9*0,4 = 18,000000 =&gt; A</t>
  </si>
  <si>
    <t>11,5*1,6*1+1,6*5,8*1,5*2 = 46,240000 =&gt; A</t>
  </si>
  <si>
    <t>dle pol. č. 12373:18 = 18,000000 =&gt; A _x000d_
dle pol. č. 13273:46,24 = 46,240000 =&gt; B _x000d_
A+B = 64,240000 =&gt; C</t>
  </si>
  <si>
    <t>Potrubí</t>
  </si>
  <si>
    <t>10,4*1*1,5 = 15,600000 =&gt; A</t>
  </si>
  <si>
    <t>Vyzískaný nenamrzavý materiál</t>
  </si>
  <si>
    <t>(0,8*0,8/2*5,8+1,6*1,5*1,5/2)*4 = 14,624000 =&gt; A</t>
  </si>
  <si>
    <t>272314</t>
  </si>
  <si>
    <t>ZÁKLADY Z PROSTÉHO BETONU DO C25/30</t>
  </si>
  <si>
    <t>C25/30 XC2, XA1</t>
  </si>
  <si>
    <t>5,4*1,2*0,8*2 = 10,368000 =&gt; A</t>
  </si>
  <si>
    <t>272365</t>
  </si>
  <si>
    <t>VÝZTUŽ ZÁKLADŮ Z OCELI 10505, B500B</t>
  </si>
  <si>
    <t>dle příl. č. 6.3, pol. č. 5: 2*(14,30m*1,21kg/m)/1000kg/t = 0,034606 =&gt; A</t>
  </si>
  <si>
    <t>3 - svislé kontrukce</t>
  </si>
  <si>
    <t>317325</t>
  </si>
  <si>
    <t>ŘÍMSY ZE ŽELEZOBETONU DO C30/37</t>
  </si>
  <si>
    <t>C30/37 XC4, XD3, XF4</t>
  </si>
  <si>
    <t>(0,75*0,2+0,25*0,1)*5*2 = 1,750000 =&gt; A</t>
  </si>
  <si>
    <t>317365</t>
  </si>
  <si>
    <t>VÝZTUŽ ŘÍMS Z OCELI 10505, B500B</t>
  </si>
  <si>
    <t>dle příl. č. 6.3, pol. č. 1,2,3: ((98m/2)+29,5m+14,48m)*0,62kg/m*2/1000kg/t = 0,115295 =&gt; A</t>
  </si>
  <si>
    <t>327325</t>
  </si>
  <si>
    <t>ZDI OPĚRNÉ, ZÁRUBNÍ, NÁBŘEŽNÍ ZE ŽELEZOVÉHO BETONU DO C30/37</t>
  </si>
  <si>
    <t>C30/37 XC4, XF2</t>
  </si>
  <si>
    <t>5*1,7*0,5+5*1,33*0,5-3,14*0,3*0,3*0,5*2 = 7,292400 =&gt; A</t>
  </si>
  <si>
    <t>327365</t>
  </si>
  <si>
    <t>VÝZTUŽ ZDÍ OPĚRNÝCH, ZÁRUBNÍCH, NÁBŘEŽNÍCH Z OCELI 10505, B500B</t>
  </si>
  <si>
    <t>dle příl. č. 6.3, pol. č. 1,4,6,7: (((98m/2)*0,62kg/m*2)+(25,41m*1,21kg/m*2)+((51m+39m)*0,395kg/m)+(134,3kg+102,7kg))/1000kg/t = 0,394802 =&gt; A</t>
  </si>
  <si>
    <t>451311</t>
  </si>
  <si>
    <t>PODKL A VÝPLŇ VRSTVY Z PROST BET DO C8/10</t>
  </si>
  <si>
    <t>5,8*1,6*0,2*2 = 3,712000 =&gt; A</t>
  </si>
  <si>
    <t>45157</t>
  </si>
  <si>
    <t>PODKLADNÍ A VÝPLŇOVÉ VRSTVY Z KAMENIVA TĚŽENÉHO</t>
  </si>
  <si>
    <t>10,4*1*0,2 = 2,080000 =&gt; A</t>
  </si>
  <si>
    <t xml:space="preserve">opevnění vtoků_x000d_
AutoCAD výměra, plochy:  38,2 = 38,200000 =&gt; A _x000d_
A*0,2 = 7,640000 =&gt; B</t>
  </si>
  <si>
    <t>46731A</t>
  </si>
  <si>
    <t>STUPNĚ A PRAHY VODNÍCH KORYT Z PROSTÉHO BETONU C20/25</t>
  </si>
  <si>
    <t>0,25*0,6*4,85 = 0,727500 =&gt; A</t>
  </si>
  <si>
    <t>87458</t>
  </si>
  <si>
    <t>POTRUBÍ Z TRUB PLAST ODPAD DN DO 600MM</t>
  </si>
  <si>
    <t>Dle situace:11,5 = 11,500000 =&gt; A</t>
  </si>
  <si>
    <t>9111A3</t>
  </si>
  <si>
    <t>ZÁBRADLÍ SILNIČNÍ S VODOR MADLY - DEMONTÁŽ S PŘESUNEM</t>
  </si>
  <si>
    <t>odhad 0,5 t</t>
  </si>
  <si>
    <t>9111B1</t>
  </si>
  <si>
    <t>ZÁBRADLÍ SILNIČNÍ SE SVISLOU VÝPLNÍ - DODÁVKA A MONTÁŽ</t>
  </si>
  <si>
    <t>Výplň v. 1100mm</t>
  </si>
  <si>
    <t>2*4,8 = 9,600000 =&gt; A</t>
  </si>
  <si>
    <t>5*0,4*2+5*0,4*2,5 = 9,000000 =&gt; A</t>
  </si>
  <si>
    <t>dle situace:11,8 = 11,800000 =&gt; A</t>
  </si>
  <si>
    <t>Dle situace:1 = 1,000000 =&gt; A</t>
  </si>
  <si>
    <t>SO102.3 - SIlnice III/29820 km 0,815 - KÚ - ŘSD</t>
  </si>
  <si>
    <t>dle situace:5734 = 5734,000000 =&gt; A</t>
  </si>
  <si>
    <t>SO103.1 - Silnice III/29815</t>
  </si>
  <si>
    <t>dle pol. č. 11332:83,275 = 83,275000 =&gt; A _x000d_
dle pol. č. 17120:107,00 = 107,000000 =&gt; B _x000d_
dle pol. č. 12922:320,00*0,1 = 32,000000 =&gt; C _x000d_
dle pol. č. 12932:100m*0,25m3/m = 25,000000 =&gt; D _x000d_
A+B+C+D = 247,275000 =&gt; E</t>
  </si>
  <si>
    <t>z pol. č. 11313:11,66m3 = 11,660000 =&gt; A</t>
  </si>
  <si>
    <t>Dle situace:2 = 2,000000 =&gt; A</t>
  </si>
  <si>
    <t>V místě sanací, UV, žlabu a obrub</t>
  </si>
  <si>
    <t>220*0,5*0,08+1,5*1,5*0,08*7+17*0,5*0,08+11,5*1*0,08 = 11,660000 =&gt; A</t>
  </si>
  <si>
    <t>220*1,5*0,2+1,5*1,5*0,2*7+17*0,5*0,2+81*0,5*0,25+11,5*1*0,2 = 83,275000 =&gt; A</t>
  </si>
  <si>
    <t>Odvoz na cestmistrovství SÚS PK Holice, PAU ZAS-T1</t>
  </si>
  <si>
    <t>2443*0,06 = 146,580000 =&gt; A</t>
  </si>
  <si>
    <t>6+6+55,6+14,8 = 82,400000 =&gt; A</t>
  </si>
  <si>
    <t>zemina, rozprostření pro osetí dle situace:241*0,1 = 24,100000 =&gt; A</t>
  </si>
  <si>
    <t>320*0,5*2 = 320,000000 =&gt; A</t>
  </si>
  <si>
    <t>12931</t>
  </si>
  <si>
    <t>ČIŠTĚNÍ PŘÍKOPŮ OD NÁNOSU DO 0,25M3/M</t>
  </si>
  <si>
    <t>km 0,0 - 0,1</t>
  </si>
  <si>
    <t>Dle situace:100 = 100,000000 =&gt; A</t>
  </si>
  <si>
    <t>V místě sanací, UV, šachta</t>
  </si>
  <si>
    <t>220*1,5*0,2+1,5*1,5*1*7+2*2*2+11,5*1*1,5 = 107,000000 =&gt; A</t>
  </si>
  <si>
    <t>17110</t>
  </si>
  <si>
    <t>ULOŽENÍ SYPANINY DO NÁSYPŮ SE ZHUTNĚNÍM</t>
  </si>
  <si>
    <t>vyzískaný materiál, vyrovnání terénu km 0,299</t>
  </si>
  <si>
    <t>Dle situace15 = 15,000000 =&gt; A</t>
  </si>
  <si>
    <t>dle pol. č. 13273:107,00 = 107,000000 =&gt; A</t>
  </si>
  <si>
    <t>200*0,2 = 40,000000 =&gt; A</t>
  </si>
  <si>
    <t>UV a šachta, nenamrzavý materiál</t>
  </si>
  <si>
    <t>(1,5*1,5-0,5*0,5)*1*7+(2*2-1*1)*2+11,5*1*1,5 = 37,250000 =&gt; A</t>
  </si>
  <si>
    <t>V místě sanací</t>
  </si>
  <si>
    <t>220*1,5 = 330,000000 =&gt; A</t>
  </si>
  <si>
    <t>Dle položky 014201:241 = 241,000000 =&gt; A</t>
  </si>
  <si>
    <t>18241</t>
  </si>
  <si>
    <t>ZALOŽENÍ TRÁVNÍKU RUČNÍM VÝSEVEM</t>
  </si>
  <si>
    <t>220*1,5*0,4 = 132,000000 =&gt; A</t>
  </si>
  <si>
    <t>Dle situace:26,1 = 26,100000 =&gt; A</t>
  </si>
  <si>
    <t>2565,15*1,05 = 2693,407500 =&gt; A</t>
  </si>
  <si>
    <t>Dle situace:172,1 = 172,100000 =&gt; A</t>
  </si>
  <si>
    <t>587201</t>
  </si>
  <si>
    <t>PŘEDLÁŽDĚNÍ KRYTU Z VELKÝCH KOSTEK</t>
  </si>
  <si>
    <t>žulová kostka</t>
  </si>
  <si>
    <t>587205</t>
  </si>
  <si>
    <t>PŘEDLÁŽDĚNÍ KRYTU Z BETONOVÝCH DLAŽDIC</t>
  </si>
  <si>
    <t>zámková bet. dlažba</t>
  </si>
  <si>
    <t>Dle situace:8 = 8,000000 =&gt; A</t>
  </si>
  <si>
    <t>Dle situace:7 = 7,000000 =&gt; A</t>
  </si>
  <si>
    <t>897624</t>
  </si>
  <si>
    <t>VPUSŤ ŠTĚRBINOVÝCH ŽLABŮ Z BETON DÍLCŮ SV. ŠÍŘKY DO 250MM</t>
  </si>
  <si>
    <t>897724</t>
  </si>
  <si>
    <t>ČISTÍCÍ KUSY ŠTĚRBIN ŽLABŮ Z BETON DÍLCŮ SV. ŠÍŘKY DO 250MM</t>
  </si>
  <si>
    <t>dle situace:1 = 1,000000 =&gt; A</t>
  </si>
  <si>
    <t>Dle situace:5 = 5,000000 =&gt; A</t>
  </si>
  <si>
    <t>Výměna: IZ4a, IZ4b, P4+E2b</t>
  </si>
  <si>
    <t>Výměna: 1+1+1+1 = 4,000000 =&gt; A</t>
  </si>
  <si>
    <t>V1a (0,125) 42,2 m
V2b (3,0/1,5/0,125) 349,3 m
V4 (0,125) 224,5+250,3+2,7+18,5 m</t>
  </si>
  <si>
    <t>(42,2)*0,125+(349,3)*0,67*0,125+(224,5+250,3+2,7+18,5)*0,125 = 96,528875 =&gt; A</t>
  </si>
  <si>
    <t>15+12+6+5+12,5+30,5 = 81,000000 =&gt; A</t>
  </si>
  <si>
    <t>935161</t>
  </si>
  <si>
    <t>MIKROŠTĚRBINOVÉ ŽLABY S PŘERUŠOVANOU ŠTĚRBINOU BEZ VNITŘNÍHO SPÁDU</t>
  </si>
  <si>
    <t>dle situace: 16-1-1 = 14,000000 =&gt; A</t>
  </si>
  <si>
    <t>ŽB čelo
km 0,299
včetně poplatku za skládku</t>
  </si>
  <si>
    <t>6,5*0,3*2,5 = 4,875000 =&gt; A</t>
  </si>
  <si>
    <t>966345</t>
  </si>
  <si>
    <t>BOURÁNÍ PROPUSTŮ Z TRUB DN DO 300MM</t>
  </si>
  <si>
    <t>km 0,299
včetně poplatku za skládku</t>
  </si>
  <si>
    <t>SO103.2 - Silnice III/29815 - ŘSD</t>
  </si>
  <si>
    <t>Dle situace:2565,12 = 2565,120000 =&gt; A</t>
  </si>
  <si>
    <t>Dle situace: 2443 = 2443,000000 =&gt; A</t>
  </si>
  <si>
    <t>Dle situace:2443 = 2443,000000 =&gt; A</t>
  </si>
  <si>
    <t>2443*1,05 = 2565,150000 =&gt; A</t>
  </si>
  <si>
    <t>000 - Prohloubení strouhy</t>
  </si>
  <si>
    <t>Zemina a kamenivo</t>
  </si>
  <si>
    <t>dle pol. č. 12960: 37,375m3*2,0t/m3 = 74,750000 =&gt; A</t>
  </si>
  <si>
    <t>12960</t>
  </si>
  <si>
    <t>ČIŠTĚNÍ VODOTEČÍ A MELIORAČ KANÁLŮ OD NÁNOSŮ</t>
  </si>
  <si>
    <t>65*1,15*0,5 = 37,375000 =&gt; A</t>
  </si>
  <si>
    <t>001 - Stoka A1</t>
  </si>
  <si>
    <t>Zemina a kamení</t>
  </si>
  <si>
    <t>z pol. č. 11332: 59,328m3*2,0t/m3 = 118,656000 =&gt; A _x000d_
z pol. č. 17120: 2,0t/m3*332,174m3 = 664,348000 =&gt; B _x000d_
z pol. č. 129945:(146*3,14*0,15*0,15)*0,2*2,0 = 4,125960 =&gt; C _x000d_
A+B+C = 787,129960 =&gt; D</t>
  </si>
  <si>
    <t>014122</t>
  </si>
  <si>
    <t>asfalt - recyklační skládka</t>
  </si>
  <si>
    <t>podklad ze živice:29,664*2,4 = 71,193600 =&gt; A</t>
  </si>
  <si>
    <t xml:space="preserve">kanalizační  stoka: 134*1,2 = 160,800000 =&gt; A _x000d_
přípojky uličních vpustí: (5,20+8,80+12,10+4,20+1,30+4,20+3,90+6,50)*0,80 = 36,960000 =&gt; B _x000d_
(A+B)*0,3 = 59,328000 =&gt; C</t>
  </si>
  <si>
    <t>11333</t>
  </si>
  <si>
    <t>ODSTRANĚNÍ PODKLADU ZPEVNĚNÝCH PLOCH S ASFALT POJIVEM</t>
  </si>
  <si>
    <t xml:space="preserve">kanalizační  stoka: 134*1,2 = 160,800000 =&gt; A _x000d_
přípojky uličních vpustí: (5,20+8,80+12,10+4,20+1,30+4,20+3,90+6,50)*0,80 = 36,960000 =&gt; B _x000d_
(A+B)*0,15 = 29,664000 =&gt; C</t>
  </si>
  <si>
    <t>113743</t>
  </si>
  <si>
    <t>FRÉZOVÁNÍ ZPEVNĚNÝCH PLOCH ASFALTOVÝCH TL. DO 50MM</t>
  </si>
  <si>
    <t>včetně uložení na místo určené investorem</t>
  </si>
  <si>
    <t xml:space="preserve">kanalizační  stoka: 134*1,2 = 160,800000 =&gt; A _x000d_
přípojky uličních vpustí: (5,20+8,80+12,10+4,20+1,30+4,20+3,90+6,50)*0,80 = 36,960000 =&gt; B _x000d_
A+B = 197,760000 =&gt; C</t>
  </si>
  <si>
    <t>12273</t>
  </si>
  <si>
    <t>ODKOPÁVKY A PROKOPÁVKY OBECNÉ TŘ. I</t>
  </si>
  <si>
    <t>Výtokový objekt:_x000d_
2,2*2*0,5 = 2,200000 =&gt; A _x000d_
2*1*0,5 = 1,000000 =&gt; B _x000d_
Ručně v ochraných pásmech inženýrských sítí_x000d_
6*1,2*1 = 7,200000 =&gt; C _x000d_
A+B+C = 10,400000 =&gt; D</t>
  </si>
  <si>
    <t>ornice</t>
  </si>
  <si>
    <t>kanalizační stoka (úsek 0,003 - 0,013):13*1,2 = 15,600000 =&gt; A _x000d_
A*0,2 = 3,120000 =&gt; B</t>
  </si>
  <si>
    <t>129945</t>
  </si>
  <si>
    <t>ČIŠTĚNÍ POTRUBÍ DN DO 300MM</t>
  </si>
  <si>
    <t>dle pol. č. 87446:146 = 146,000000 =&gt; A</t>
  </si>
  <si>
    <t>kanalizační stoka:146*1,2*(1,8-0,45) = 236,520000 =&gt; A _x000d_
přípojky uličních vpustí:(5,20+8,80+12,10+4,20+1,30+4,20+3,90+6,50)*0,80*(1,6-0,45) = 42,504000 =&gt; B _x000d_
rozšíření rýhy pro kanalizační šachty:6*1*2*2 = 24,000000 =&gt; C _x000d_
výkop pro uliční vpusti:6*1,25*1,25*2 = 18,750000 =&gt; D _x000d_
A+B+C+D = 321,774000 =&gt; E</t>
  </si>
  <si>
    <t>z pol. č. 13273:321,774 = 321,774000 =&gt; A _x000d_
z pol. č. 12273:10,4 = 10,400000 =&gt; B _x000d_
A+B = 332,174000 =&gt; C</t>
  </si>
  <si>
    <t>17481</t>
  </si>
  <si>
    <t>ZÁSYP JAM A RÝH Z NAKUPOVANÝCH MATERIÁLŮ</t>
  </si>
  <si>
    <t>štěrkodrť 0/63</t>
  </si>
  <si>
    <t>kanalizační stoka, dl. 146,00 m, š. 1,20 m, tl. 0,75 m_x000d_
(tl. = hl. výkopu 1,80 m - tl. lože 0,15 m - tl. obsypu 0,60 m - konstrukce vozovky 0,30 m)_x000d_
146,00*1,20*0,75 = 131,400000 =&gt; A _x000d_
přípojky uličních vpustí, š. 0,80 m, tl. 0,65 m_x000d_
souhrnná délka 46,20 m_x000d_
(tl. = hl. výkopu 1,60 m - tl. lože 0,15 m - tl. obsypu 0,50 m - konstrukce vozovky 0,30 m)_x000d_
(5,20+8,80+12,10+4,20+1,30+4,20+3,90+6,50)*0,80*0,65 = 24,024000 =&gt; B _x000d_
A+B = 155,424000 =&gt; C</t>
  </si>
  <si>
    <t>17581</t>
  </si>
  <si>
    <t>OBSYP POTRUBÍ A OBJEKTŮ Z NAKUPOVANÝCH MATERIÁLŮ</t>
  </si>
  <si>
    <t>štěrkodrť 0/32</t>
  </si>
  <si>
    <t>kanalizační stoka:146*1,2*0,6 = 105,120000 =&gt; A _x000d_
přípojky uličních vpustí:(5,20+8,80+12,10+4,20+1,30+4,20+3,90+6,50)*0,80*0,50 = 18,480000 =&gt; B _x000d_
A+B = 123,600000 =&gt; C</t>
  </si>
  <si>
    <t>18233</t>
  </si>
  <si>
    <t>ROZPROSTŘENÍ ORNICE V ROVINĚ V TL DO 0,20M</t>
  </si>
  <si>
    <t>kanalizační stoka (úsek 0,003 - 0,013):13*1,2 = 15,600000 =&gt; A</t>
  </si>
  <si>
    <t>kanalizační stoka (úsek 0,000 - 0,013):13*1,2 = 15,600000 =&gt; A</t>
  </si>
  <si>
    <t>45131</t>
  </si>
  <si>
    <t>PODKL A VÝPLŇ VRSTVY Z PROST BET</t>
  </si>
  <si>
    <t>zvýšené nároky na prostředí</t>
  </si>
  <si>
    <t>opevnění výusti potrubí:1,5*2*0,1 = 0,300000 =&gt; A</t>
  </si>
  <si>
    <t>lože pod potrubí, kanalizační stoka:146*1,2*0,15 = 26,280000 =&gt; A _x000d_
lože pod potrubí,_x000d_
přípojky uličních vpustí: (5,20+8,80+12,10+4,20+1,30+4,20+3,90+6,50)*0,80*0,15 = 5,544000 =&gt; B _x000d_
pod opevnění výusti potrubí, dl. 1,50 m, š. 2,00 m, tl. 0,15 m_x000d_
1,50*2,00*0,15 = 0,450000 =&gt; C _x000d_
pod opevnění koryta toku, dl. 2,00 m, š. 0,50 m, tl. 0,15 m_x000d_
2,00*0,50*0,15 = 0,150000 =&gt; D _x000d_
A+B+C+D = 32,424000 =&gt; E</t>
  </si>
  <si>
    <t>461211</t>
  </si>
  <si>
    <t>PATKY Z LOMOVÉHO KAMENE NA SUCHO</t>
  </si>
  <si>
    <t>opevnění výusti potrubí, dl. 2,00 m, š. 0,75 m, tl. 0,50 m_x000d_
2,00*0,75*0,50 = 0,750000 =&gt; A</t>
  </si>
  <si>
    <t>46321</t>
  </si>
  <si>
    <t>ROVNANINA Z LOMOVÉHO KAMENE</t>
  </si>
  <si>
    <t>opevnění koryta toku:2*0,5*0,35 = 0,350000 =&gt; A</t>
  </si>
  <si>
    <t>opevnění výustí potrubí dl. 1,5m š. 2m tl. 0,2m 1,5*2*0,2 = 0,600000 =&gt; A</t>
  </si>
  <si>
    <t>87434</t>
  </si>
  <si>
    <t>POTRUBÍ Z TRUB PLASTOVÝCH ODPADNÍCH DN DO 200MM</t>
  </si>
  <si>
    <t>PVC SN4 DN200</t>
  </si>
  <si>
    <t>přípojky uličních vpustí:(5,20+8,80+12,10+4,20+1,30+4,20+3,90+6,50) = 46,200000 =&gt; A</t>
  </si>
  <si>
    <t>87445</t>
  </si>
  <si>
    <t>POTRUBÍ Z TRUB PLASTOVÝCH ODPADNÍCH DN DO 300MM</t>
  </si>
  <si>
    <t>PP SN12 plnostěnná třívrstvá trubka DN 300</t>
  </si>
  <si>
    <t>dle situace:146 = 146,000000 =&gt; A</t>
  </si>
  <si>
    <t>OTSKP 2023</t>
  </si>
  <si>
    <t>891645</t>
  </si>
  <si>
    <t>KLAPKY DN DO 300MM</t>
  </si>
  <si>
    <t>894145</t>
  </si>
  <si>
    <t>ŠACHTY KANALIZAČNÍ Z BETON DÍLCŮ NA POTRUBÍ DN DO 300MM</t>
  </si>
  <si>
    <t>Výška vstupu 1,5m, beton tř C 25/30</t>
  </si>
  <si>
    <t>400/450x500x1000mm</t>
  </si>
  <si>
    <t>899309</t>
  </si>
  <si>
    <t>DOPLŇKY NA POTRUBÍ - VÝSTRAŽNÁ FÓLIE</t>
  </si>
  <si>
    <t>šířka 25 cm</t>
  </si>
  <si>
    <t>dle 87445.1:146,6 = 146,600000 =&gt; A</t>
  </si>
  <si>
    <t>89980</t>
  </si>
  <si>
    <t>TELEVIZNÍ PROHLÍDKA POTRUBÍ</t>
  </si>
  <si>
    <t>dle 87445.1:146,0 = 146,000000 =&gt; A</t>
  </si>
  <si>
    <t>002 - Stoka A2</t>
  </si>
  <si>
    <t>z pol. č. 11332: 35,112m3*2,0t/m3 = 70,224000 =&gt; A _x000d_
z pol. č. 17120: 354,161m3*2,0t/m3 = 708,322000 =&gt; B _x000d_
z pol. č. 129945:(163*3,14*0,125*0,125)*0,2*2,0 = 3,198875 =&gt; C _x000d_
A+B+C = 781,744875 =&gt; D</t>
  </si>
  <si>
    <t>Asfalt</t>
  </si>
  <si>
    <t>podklad ze živice: 17,556m3*2,4t/m3 = 42,134400 =&gt; A</t>
  </si>
  <si>
    <t>kanalizační stoka, dl. 85,00 m, š. 1,20 m_x000d_
85,00*1,20 = 102,000000 =&gt; A _x000d_
přípojky uličních vpustí, souhrnná délka 18,80 m, š. 0,80 m_x000d_
(6,50+4,40+4,40+1,50+2,00)*0,80 = 15,040000 =&gt; B _x000d_
(A+B)*0,3 = 35,112000 =&gt; C</t>
  </si>
  <si>
    <t>kanalizační stoka, dl. 85,00 m, š. 1,20 m_x000d_
85,00*1,20 = 102,000000 =&gt; A _x000d_
přípojky uličních vpustí, souhrnná délka 18,80 m, š. 0,80 m_x000d_
(6,50+4,40+4,40+1,50+2,00)*0,80 = 15,040000 =&gt; B _x000d_
(A+B)*0,15 = 17,556000 =&gt; C</t>
  </si>
  <si>
    <t>kanalizační stoka: 85*1,5 = 127,500000 =&gt; A _x000d_
přípojky uličních vpustí: (6,50+4,40+4,40+1,50+2,00)*1,00 = 18,800000 =&gt; B _x000d_
A+B = 146,300000 =&gt; C</t>
  </si>
  <si>
    <t>Výtokový objekt, příloha D.2.6_x000d_
2,2*2*0,5 = 2,200000 =&gt; A _x000d_
2*2,5*0,5 = 2,500000 =&gt; B _x000d_
Ručně v ochranných pásmech inženýrských sítí: 1,2*1*7 = 8,400000 =&gt; C _x000d_
A+B+C = 13,100000 =&gt; D</t>
  </si>
  <si>
    <t>kanalizační stoka (úsek 0,000 - 0,078): 78*1,2*0,2 = 18,720000 =&gt; A</t>
  </si>
  <si>
    <t>čištění potrubí DN 250mm</t>
  </si>
  <si>
    <t>dle pol. č. 87444: 163 = 163,000000 =&gt; A</t>
  </si>
  <si>
    <t>kanalizační stoka (úsek 0,000 - 0,078): 78*1,2*1,65 = 154,440000 =&gt; A _x000d_
kanalizační stoka: 85*1,2*(1,8-0,45) = 137,700000 =&gt; B _x000d_
přípojky uličních vpustí: (6,50+4,40+4,40+1,50+2,00)*0,80*1,15 = 17,296000 =&gt; C _x000d_
rozšíření rýhy pro kanalizační šachty: 4*1*2*2 = 16,000000 =&gt; D _x000d_
výkop pro uliční vpusti: 5*1,25*1,25*2 = 15,625000 =&gt; E _x000d_
A+B+C+D+E = 341,061000 =&gt; F</t>
  </si>
  <si>
    <t>z pol. č. 13273:341,061 = 341,061000 =&gt; A _x000d_
z pol. č. 12273:13,1 = 13,100000 =&gt; B _x000d_
A+B = 354,161000 =&gt; C</t>
  </si>
  <si>
    <t>kanalizační stoka (úsek 0,000 - 0,078): 78*1,2*0,9 = 84,240000 =&gt; A _x000d_
zásyp rýhy zeminou z výkopku: 85*1,2*0,75 = 76,500000 =&gt; B _x000d_
přípojky uličních vpustí: (6,50+4,40+4,40+1,50+2,00)*0,80*0,75 = 11,280000 =&gt; C _x000d_
A+B+C = 172,020000 =&gt; D</t>
  </si>
  <si>
    <t>ŠD 0/32</t>
  </si>
  <si>
    <t>kanalizační stoka: 163*1,2*0,6 = 117,360000 =&gt; A _x000d_
přípojky uličních vpustí: (6,50+4,40+4,40+1,50+2,00)*0,8*0,5 = 7,520000 =&gt; B _x000d_
A+B = 124,880000 =&gt; C</t>
  </si>
  <si>
    <t>kanalizační stoka (úsek 0,000 - 0,078): 78*1,2 = 93,600000 =&gt; A</t>
  </si>
  <si>
    <t>opevnění vyústění potrubí: 1,5*2*0,1 = 0,300000 =&gt; A</t>
  </si>
  <si>
    <t>lože pod potrubí, kanalizační stoka, dl. 163,00 m, š. 1,20 m, tl. 0,15 m_x000d_
163,00*1,20*0,15 = 29,340000 =&gt; A _x000d_
lože pod potrubí, přípojky uličních vpustí, š. 0,80 m, tl. 0,15 m_x000d_
souhrnná délka 18,80 m_x000d_
(6,50+4,40+4,40+1,50+2,00)*0,80*0,15 = 2,256000 =&gt; B _x000d_
pod opevnění výusti potrubí, dl. 1,50 m, š. 2,00 m, tl. 0,15 m_x000d_
1,50*2,00*0,15 = 0,450000 =&gt; C _x000d_
pod opevnění koryta toku, dl. 2,00 m, š. 2,00 m, tl. 0,15 m_x000d_
2,00*2,00*0,15 = 0,600000 =&gt; D _x000d_
A+B+C+D = 32,646000 =&gt; E</t>
  </si>
  <si>
    <t>opevnění koryta toku: 2*2*0,35 = 1,400000 =&gt; A</t>
  </si>
  <si>
    <t>opevnění výusti potrubí: 1,5*2*0,2 = 0,600000 =&gt; A</t>
  </si>
  <si>
    <t>PVC DN 200 SN4</t>
  </si>
  <si>
    <t>přípojky uličních vpustí: (6,5+4,4+4,4+1,5+2) = 18,800000 =&gt; A</t>
  </si>
  <si>
    <t>87444</t>
  </si>
  <si>
    <t>POTRUBÍ Z TRUB PLASTOVÝCH ODPADNÍCH DN DO 250MM</t>
  </si>
  <si>
    <t>PP plnostěnná třívrstvá trubka DN 250 SN12</t>
  </si>
  <si>
    <t>kanalizační stoka: 163 = 163,000000 =&gt; A</t>
  </si>
  <si>
    <t>kanalizační šachty Š7 - Š10:4 = 4,000000 =&gt; A</t>
  </si>
  <si>
    <t>dle pol č. 87444.1:163 = 163,000000 =&gt; A</t>
  </si>
  <si>
    <t>dle pol. č. 87444.1: 163 = 163,000000 =&gt; A</t>
  </si>
  <si>
    <t>003 - Stoka A3</t>
  </si>
  <si>
    <t>z pol. č. 11332:47,808 m3*2,0t/m3 = 95,616000 =&gt; A _x000d_
z pol. č. 17120: 198,264m3*2,0t/m3 = 396,528000 =&gt; B _x000d_
z pol. č. 129945:(130*3,14*0,125*0,125)*0,2*2,0 = 2,551250 =&gt; C _x000d_
A+B+C = 494,695250 =&gt; D</t>
  </si>
  <si>
    <t>podklad ze živice: 23,904m3*2,4t/m3 = 57,369600 =&gt; A</t>
  </si>
  <si>
    <t>kanalizační stoka: 130*1,2 = 156,000000 =&gt; A _x000d_
přípojky uličnch vpustí: (1,00+1,00+1,00+1,20)*0,80 = 3,360000 =&gt; B _x000d_
(A+B)*0,3 = 47,808000 =&gt; C</t>
  </si>
  <si>
    <t>kanalizační stoka: 130*1,2 = 156,000000 =&gt; A _x000d_
přípojky uličnch vpustí: (1,00+1,00+1,00+1,20)*0,80 = 3,360000 =&gt; B _x000d_
(A+B)*0,15 = 23,904000 =&gt; C</t>
  </si>
  <si>
    <t>kanalizační stoka: 130*1,5 = 195,000000 =&gt; A _x000d_
přípojky uličních vpustí: (1,00+1,00+1,00+1,20)*1,00 = 4,200000 =&gt; B _x000d_
A+B = 199,200000 =&gt; C</t>
  </si>
  <si>
    <t>Ručně v ochranných pásmech inženýrských sítí: 1,2*1*6 = 7,200000 =&gt; A</t>
  </si>
  <si>
    <t>dle pol. č. 87444:130 = 130,000000 =&gt; A</t>
  </si>
  <si>
    <t>kanalizační stoka: 130*1,2*(1,65-0,45) = 187,200000 =&gt; A _x000d_
přípojky uličních vpustí: (1,00+1,00+1,00+1,20)*0,80*1,15 = 3,864000 =&gt; B _x000d_
rozšíření rýhy pro kanalizační šachty, 3*1*2*1,7 = 10,200000 =&gt; C _x000d_
výkop pro uliční vpusti: 4*1,25*1,25*1,7 = 10,625000 =&gt; D _x000d_
A+B = 191,064000 =&gt; E</t>
  </si>
  <si>
    <t>z pol. č. 13273:191,064 = 191,064000 =&gt; A _x000d_
z pol. č. 12273:7,2 = 7,200000 =&gt; B _x000d_
A+B = 198,264000 =&gt; C</t>
  </si>
  <si>
    <t>kanalizační stoka: 130,00*1,20*(0,75-0,6) = 23,400000 =&gt; A _x000d_
přípojky uličních vpustí: (1,00+1,00+1,00+1,20)*0,80*0,10 = 0,336000 =&gt; B _x000d_
A+B = 23,736000 =&gt; C</t>
  </si>
  <si>
    <t>kanalizační stoka, dl. 130,00 m, š. 1,20 m, tl. 0,60 m_x000d_
130,00*1,20*0,60 = 93,600000 =&gt; A _x000d_
přípojky uličních vpustí, š. 0,80 m, tl. 0,50 m_x000d_
souhrnná délka 4,20 m_x000d_
(1,00+1,00+1,00+1,20)*0,80*0,50 = 1,680000 =&gt; B _x000d_
A+B = 95,280000 =&gt; C</t>
  </si>
  <si>
    <t>kanalizační stoka: 130*1,2*0,15 = 23,400000 =&gt; A _x000d_
přípojky uličních vpustí: (1,00+1,00+1,00+1,20)*0,80*0,15 = 0,504000 =&gt; B _x000d_
A+B = 23,904000 =&gt; C</t>
  </si>
  <si>
    <t>přípojky uličních vpustí: (1,00+1,00+1,00+1,20) = 4,200000 =&gt; A</t>
  </si>
  <si>
    <t>kanalizační stoka: 130 = 130,000000 =&gt; A</t>
  </si>
  <si>
    <t>dle situace: 3 = 3,000000 =&gt; A</t>
  </si>
  <si>
    <t>dle situace: 4 = 4,000000 =&gt; A</t>
  </si>
  <si>
    <t>dle pol. č. 87444.1: 130 = 130,000000 =&gt; A</t>
  </si>
  <si>
    <t>dle pol. č. 87444.1:130 = 130,000000 =&gt; A</t>
  </si>
  <si>
    <t>004 - Stoka A4</t>
  </si>
  <si>
    <t>z pol. č. 11332:21,756 m3*2,0t/m3 = 43,512000 =&gt; A _x000d_
z pol. č. 17120: 162,698m3*2,0t/m3 = 325,396000 =&gt; B _x000d_
z pol. č. 129945:(59*3,14*0,125*0,125)*0,2*2,0 = 1,157875 =&gt; C _x000d_
A+B+C = 370,065875 =&gt; D</t>
  </si>
  <si>
    <t>podklad ze živice: 10,878m3*2,4t/m3 = 26,107200 =&gt; A</t>
  </si>
  <si>
    <t>kanalizační stoka: 50*1,2 = 60,000000 =&gt; A _x000d_
přípojky uličních vpustí: (8,90+1,20+4,40+1,15)*0,80 = 12,520000 =&gt; B _x000d_
(A+B)*0,3 = 21,756000 =&gt; C</t>
  </si>
  <si>
    <t>kanalizační stoka: 50*1,2 = 60,000000 =&gt; A _x000d_
přípojky uličních vpustí: (8,90+1,20+4,40+1,15)*0,80 = 12,520000 =&gt; B _x000d_
(A+B)*0,15 = 10,878000 =&gt; C</t>
  </si>
  <si>
    <t>kanalizační stoka: 50*1,5 = 75,000000 =&gt; A _x000d_
přípojky uličních vpustí: (8,90+1,20+4,40+1,15)*1,00 = 15,650000 =&gt; B _x000d_
A+B = 90,650000 =&gt; C</t>
  </si>
  <si>
    <t>výtokový objekt, příloha D.2.6: 2,2*2*0,5 = 2,200000 =&gt; A _x000d_
2,00*1,00*0,50 = 1,000000 =&gt; B _x000d_
ručně v ochranných pásmech inženýrských sítí: 1,2*1*3 = 3,600000 =&gt; C _x000d_
A+B+C = 6,800000 =&gt; D</t>
  </si>
  <si>
    <t>kanalizační stoka (úsek -0,003 - 0,007), dl. 10,00 m, š. 1,20 m_x000d_
10,00*1,20*0,2 = 2,400000 =&gt; A</t>
  </si>
  <si>
    <t>dle pol. č. 87444: 59 = 59,000000 =&gt; A</t>
  </si>
  <si>
    <t>kanalizační stoka: (úsek -0,003 - 0,007): 10*1,2*2 = 24,000000 =&gt; A _x000d_
kanalizační stoka: 50*1,2*(2-0,45) = 93,000000 =&gt; B _x000d_
přípojky uličních vpustí: (8,90+1,20+4,40+1,15)*0,80*1,15 = 14,398000 =&gt; C _x000d_
rozšíření rýhy pro kanalizační šachty, 3*1*2*2 = 12,000000 =&gt; D _x000d_
výkop pro uliční vpusti, 4*1,25*1,25*2 = 12,500000 =&gt; E _x000d_
A+B+C+D+E = 155,898000 =&gt; F</t>
  </si>
  <si>
    <t>z pol. č. 13273:155,898 = 155,898000 =&gt; A _x000d_
z pol. č. 12273:6,8 = 6,800000 =&gt; B _x000d_
A+B = 162,698000 =&gt; C</t>
  </si>
  <si>
    <t>kanalizační stoka (úsek -0,003 - 0,007): 7*1,2*1,25 = 10,500000 =&gt; A _x000d_
kanalizační stoka: 50*1,2*0,5 = 30,000000 =&gt; B _x000d_
přípojky uličních vpustí: (8,90+1,20+4,40+1,15)*0,80*0,20 = 2,504000 =&gt; C _x000d_
A+B+C = 43,004000 =&gt; D</t>
  </si>
  <si>
    <t>kanalizační stoka: 59*1,2*0,6 = 42,480000 =&gt; A _x000d_
přípojky uličních vpustí: (8,90+1,20+4,40+1,15)*0,80*0,50 = 6,260000 =&gt; B _x000d_
A+B = 48,740000 =&gt; C</t>
  </si>
  <si>
    <t>kanalizační stoka (úsek -0,003 - 0,007): 10*1,2 = 12,000000 =&gt; A</t>
  </si>
  <si>
    <t>opevnění výusti potrubí: 1,5*2*0,1 = 0,300000 =&gt; A</t>
  </si>
  <si>
    <t>kanalizační stoka: 59*1,2*0,15 = 10,620000 =&gt; A _x000d_
přípojky uličních vpustí: (8,90+1,20+4,40+1,15)*0,80*0,15 = 1,878000 =&gt; B _x000d_
pod opevnění výusti potrubí, dl. 1,50 m, š. 2,00 m, tl. 0,15 m_x000d_
1,50*2,00*0,15 = 0,450000 =&gt; C _x000d_
pod opevnění koryta toku, dl. 2,00 m, š. 1,00 m, tl. 0,15 m_x000d_
2,00*1,00*0,15 = 0,300000 =&gt; D _x000d_
A+B+C+D = 13,248000 =&gt; E</t>
  </si>
  <si>
    <t>opevnění výusti potrubí: 1,5*1*0,2 = 0,300000 =&gt; A</t>
  </si>
  <si>
    <t>přípojky uličních vpustí: (8,90+1,20+4,40+1,15) = 15,650000 =&gt; A</t>
  </si>
  <si>
    <t>kanalizační stoka: 59 = 59,000000 =&gt; A</t>
  </si>
  <si>
    <t>dle pol. č. 87444.1: 59 = 59,000000 =&gt; A</t>
  </si>
  <si>
    <t>005 - Stoka A5</t>
  </si>
  <si>
    <t>z pol. č. 11332:14,976m3*2,0t/m3 = 29,952000 =&gt; A _x000d_
z pol. č. 17120: 137,263m3*2,0t/m3 = 274,526000 =&gt; B _x000d_
z pol. č. 129945:(54*3,14*0,125*0,125)*0,2*2,0 = 1,059750 =&gt; C _x000d_
A+B+C = 305,537750 =&gt; D</t>
  </si>
  <si>
    <t>podklad ze živice: 7,488m3*2,4t/m3 = 17,971200 =&gt; A</t>
  </si>
  <si>
    <t>kanalizační stoka: 35*1,2 = 42,000000 =&gt; A _x000d_
přípojky uličních vpustí: (4,30+1,00+4,60)*0,80 = 7,920000 =&gt; B _x000d_
(A+B)*0,3 = 14,976000 =&gt; C</t>
  </si>
  <si>
    <t>kanalizační stoka: 35*1,2 = 42,000000 =&gt; A _x000d_
přípojky kanalizačních vpustí: (4,30+1,00+4,60)*0,80 = 7,920000 =&gt; B _x000d_
(A+B)*0,15 = 7,488000 =&gt; C</t>
  </si>
  <si>
    <t>kanalizační stoka: 35*1,5 = 52,500000 =&gt; A _x000d_
přípojky uličních vpustí: (4,30+1,00+4,60)*1 = 9,900000 =&gt; B _x000d_
A+B = 62,400000 =&gt; C</t>
  </si>
  <si>
    <t>výtokový objekt, příloha D.2.6_x000d_
2,2*2*0,5 = 2,200000 =&gt; A _x000d_
2*2,5*0,5 = 2,500000 =&gt; B _x000d_
ručně v ochranných pásmech inženýrských sítí:1,2*1*6 = 7,200000 =&gt; C _x000d_
A+B+C = 11,900000 =&gt; D</t>
  </si>
  <si>
    <t>kanalizační stoka (úsek 0,000 - 0,019): 19*1,2*0,2 = 4,560000 =&gt; A</t>
  </si>
  <si>
    <t>dle pol. č. 87444: 54 = 54,000000 =&gt; A</t>
  </si>
  <si>
    <t>kanalizační stoka (úsek 0,000 - 0,019): 19*1,2*1,85 = 42,180000 =&gt; A _x000d_
kanalizační stoka: 35*1,2*(1,8-0,45) = 56,700000 =&gt; B _x000d_
přípojky uličních vpustí: (4,30+1,00+4,60)*0,80*1,15 = 9,108000 =&gt; C _x000d_
rozšíření rýhy pro kanalizační šachty, 2*1*2*2 = 8,000000 =&gt; D _x000d_
výkop pro uliční vpusti: 3*1,25*1,25*2 = 9,375000 =&gt; E _x000d_
A+B+C+D+E = 125,363000 =&gt; F</t>
  </si>
  <si>
    <t>z pol. č. 13273:125,363 = 125,363000 =&gt; A _x000d_
z pol. č. 12273:11,9 = 11,900000 =&gt; B _x000d_
A+B = 137,263000 =&gt; C</t>
  </si>
  <si>
    <t>kanalizační stoka (úsek 0,000 - 0,019) zásyp rýhy zeminou z výkopku: 19*1,2*1,1 = 25,080000 =&gt; A _x000d_
kanalizační stoka: 35*1,2*0,75 = 31,500000 =&gt; B _x000d_
přípajky uličních vpustí: (4,30+1,00+4,60)*0,80*0,75 = 5,940000 =&gt; C _x000d_
A+B+C = 62,520000 =&gt; D</t>
  </si>
  <si>
    <t>kanalizační stoka: 54*1,2*0,6 = 38,880000 =&gt; A _x000d_
přípojky uličních vpustí: (4,30+1,00+4,60)*0,80*0,50 = 3,960000 =&gt; B _x000d_
A+B = 42,840000 =&gt; C</t>
  </si>
  <si>
    <t>kanalizační stoka (úsek 0,000 - 0,019): 19*1,2 = 22,800000 =&gt; A</t>
  </si>
  <si>
    <t>kanalizační stoka: 54*1,2*0,15 = 9,720000 =&gt; A _x000d_
přípojky uličnch vpustí: (4,30+1,00+4,60)*0,80*0,15 = 1,188000 =&gt; B _x000d_
pod opevnění výusti potrubí, dl. 1,50 m, š. 2,00 m, tl. 0,15 m_x000d_
1,50*2,00*0,15 = 0,450000 =&gt; C _x000d_
pod opevnění koryta toku, dl. 2,00 m, š. 2,00 m, tl. 0,15 m_x000d_
2,00*2,00*0,15 = 0,600000 =&gt; D _x000d_
A+B+C+D = 11,958000 =&gt; E</t>
  </si>
  <si>
    <t>přípojky uličních vpustí: (4,30+1,00+4,60) = 9,900000 =&gt; A</t>
  </si>
  <si>
    <t>kanalizační stoka: 54 = 54,000000 =&gt; A</t>
  </si>
  <si>
    <t>kanalizační šachty Š16 - Š17: 2 = 2,000000 =&gt; A</t>
  </si>
  <si>
    <t>dle pol. č. 87444.1: 54 = 54,000000 =&gt; A</t>
  </si>
  <si>
    <t>006 - Stoka A6</t>
  </si>
  <si>
    <t>z pol. č. 11332:34,224m3*2,0t/m3 = 68,448000 =&gt; A _x000d_
z pol. č. 17120: 171,401m3*2,0t/m3 = 342,802000 =&gt; B _x000d_
z pol. č. 129945:(86*3,14*0,125*0,125)*0,2*2,0 = 1,687750 =&gt; C _x000d_
A+B+C = 412,937750 =&gt; D</t>
  </si>
  <si>
    <t>podklad ze živice: 17,112m3*2,4t/m3 = 41,068800 =&gt; A</t>
  </si>
  <si>
    <t>kanalizační stoka: 86*1,2 = 103,200000 =&gt; A _x000d_
přípojky uličních vpustí: (4,80+4,80+4,00)*0,80 = 10,880000 =&gt; B _x000d_
(A+B)*0,3 = 34,224000 =&gt; C</t>
  </si>
  <si>
    <t>kanalizační stoka: 86*1,2 = 103,200000 =&gt; A _x000d_
přípojky uličních vpustí: (4,80+4,80+4,00)*0,80 = 10,880000 =&gt; B _x000d_
(A+B)*0,15 = 17,112000 =&gt; C</t>
  </si>
  <si>
    <t>kanalizační stoka: 86*1,5 = 129,000000 =&gt; A _x000d_
přípojky kanalizačních vpustí: (4,80+4,80+4,00)*1,00 = 13,600000 =&gt; B _x000d_
A+B = 142,600000 =&gt; C</t>
  </si>
  <si>
    <t>ručně v ochranných pásmech inženýrských sítí: 4*1,2*1 = 4,800000 =&gt; A</t>
  </si>
  <si>
    <t>dle pol. č. 87444: 86 = 86,000000 =&gt; A</t>
  </si>
  <si>
    <t>kanalizační stoka: 86*1,2*(1,8-0,45) = 139,320000 =&gt; A _x000d_
přípojky uličních vpustí: (4,80+4,80+4,00)*0,80*1,15 = 12,512000 =&gt; B _x000d_
výkop pro uliční vpusti: 3*1,25*1,25*1,7 = 7,968750 =&gt; C _x000d_
rozšíření rýhy pro kanalizační šachty: 2*1*2*1,7 = 6,800000 =&gt; D _x000d_
A+B+C+D = 166,600750 =&gt; E</t>
  </si>
  <si>
    <t>z pol. č. 13273:166,601 = 166,601000 =&gt; A _x000d_
z pol. č. 12273:4,8 = 4,800000 =&gt; B _x000d_
A+B = 171,401000 =&gt; C</t>
  </si>
  <si>
    <t>kanalizační stoka: 86,00*1,20*0,30 = 30,960000 =&gt; A _x000d_
přípojky uličních vpustí: (4,80+4,80+4,00)*0,80*0,10 = 1,088000 =&gt; B _x000d_
A+B = 32,048000 =&gt; C</t>
  </si>
  <si>
    <t>kanalizační stoka: 86*1,2*0,6 = 61,920000 =&gt; A _x000d_
přípojky uličních vpustí: (4,80+4,80+4,00)*0,80*0,50 = 5,440000 =&gt; B _x000d_
A+B = 67,360000 =&gt; C</t>
  </si>
  <si>
    <t>kanalizační stoka: 86*1,2*0,15 = 15,480000 =&gt; A _x000d_
přípojky uličních vpustí: (4,80+4,80+4,00)*0,80*0,15 = 1,632000 =&gt; B _x000d_
A+B = 17,112000 =&gt; C</t>
  </si>
  <si>
    <t>přípojky uličních vpustí: 4,80+4,80+4,00 = 13,600000 =&gt; A</t>
  </si>
  <si>
    <t>kanalizační stoka: 86 = 86,000000 =&gt; A</t>
  </si>
  <si>
    <t>kanalizační šachty Š18 - Š19: 2 = 2,000000 =&gt; A</t>
  </si>
  <si>
    <t>dle pol. č. 87444.1: 86 = 86,000000 =&gt; A</t>
  </si>
  <si>
    <t>007 - Stoka A7</t>
  </si>
  <si>
    <t>z pol. č. 11332:28,464m3*2,0t/m3 = 56,928000 =&gt; A _x000d_
z pol. č. 17120: 205,267m3*2,0t/m3 = 410,534000 =&gt; B _x000d_
z pol. č. 129945:(79*3,14*0,125*0,125)*0,2*2,0 = 1,550375 =&gt; C _x000d_
A+B+C = 469,012375 =&gt; D</t>
  </si>
  <si>
    <t>podklad ze živice: 14,232m3*2,4t/m3 = 34,156800 =&gt; A</t>
  </si>
  <si>
    <t>kanalizační stoka: 71*1,2 = 85,200000 =&gt; A _x000d_
přípojky uličních vpustí: (4,00+4,00+4,10)*0,80 = 9,680000 =&gt; B _x000d_
(A+B)*0,3 = 28,464000 =&gt; C</t>
  </si>
  <si>
    <t>kanalizační stoka: 71*1,2 = 85,200000 =&gt; A _x000d_
přípojky uličních vpustí: (4,00+4,00+4,10)*0,80 = 9,680000 =&gt; B _x000d_
(A+B)*0,15 = 14,232000 =&gt; C</t>
  </si>
  <si>
    <t>kanalizační stoka: 71*1,5 = 106,500000 =&gt; A _x000d_
přípojky uličních vpustí: (4,00+4,00+4,10)*1 = 12,100000 =&gt; B _x000d_
A+B = 118,600000 =&gt; C</t>
  </si>
  <si>
    <t>výtokový objekt, příloha D.2.6:_x000d_
2,2*2*0,5 = 2,200000 =&gt; A _x000d_
2*2,5*0,5 = 2,500000 =&gt; B _x000d_
A+B = 4,700000 =&gt; C</t>
  </si>
  <si>
    <t>kanalizační stoka (úsek 0,000 - 0,008): 8*1,2*0,2 = 1,920000 =&gt; A</t>
  </si>
  <si>
    <t>dle pol. č. 87444: 79 = 79,000000 =&gt; A</t>
  </si>
  <si>
    <t>kanalizační stoka (úsek 0,000 - 0,008): 8*1,2*1,85 = 17,760000 =&gt; A _x000d_
kanalizační stoka: 71*1,2*(2,2-0,45) = 149,100000 =&gt; B _x000d_
přípojky uličních vpustí: (4,00+4,00+4,10)*0,80*1,15 = 11,132000 =&gt; C _x000d_
rozšíření rýhy pro kanalizační šachty: 3*1*2*2,2 = 13,200000 =&gt; D _x000d_
výkop pro uliční vpusti: 3*1,25*1,25*2 = 9,375000 =&gt; E _x000d_
A+B+C+D+E = 200,567000 =&gt; F</t>
  </si>
  <si>
    <t>z pol. č. 13273:200,567 = 200,567000 =&gt; A _x000d_
z pol. č. 12273:4,7 = 4,700000 =&gt; B _x000d_
A+B = 205,267000 =&gt; C</t>
  </si>
  <si>
    <t>kanalizační stoka (úsek 0,000 - 0,008): 8*1,2*1,1 = 10,560000 =&gt; A _x000d_
kanalizační stoka: 71*1,2*0,7 = 59,640000 =&gt; B _x000d_
přípojky uličních vpustí: (4,00+4,00+4,10)*0,80*0,20 = 1,936000 =&gt; C _x000d_
A+B+C = 72,136000 =&gt; D</t>
  </si>
  <si>
    <t>kanalizační stoka, dl. 54,00 m, š. 1,20 m, tl. 0,60 m_x000d_
54,00*1,20*0,60 = 38,880000 =&gt; A _x000d_
přípojky uličních vpustí, š. 0,80 m, tl. 0,50 m_x000d_
souhrnná délka 12,10 m_x000d_
(4,00+4,00+4,10)*0,80*0,50 = 4,840000 =&gt; B _x000d_
A+B = 43,720000 =&gt; C</t>
  </si>
  <si>
    <t>kanalizační stoka (úsek 0,000 - 0,008): 8*1,2 = 9,600000 =&gt; A</t>
  </si>
  <si>
    <t>kanalizační stoka: 79*1,2*0,15 = 14,220000 =&gt; A _x000d_
přípojky uličních vpustí: (4,00+4,00+4,10)*0,80*0,15 = 1,452000 =&gt; B _x000d_
pod opevnění výusti potrubí, dl. 1,50 m, š. 2,00 m, tl. 0,15 m_x000d_
1,50*2,00*0,15 = 0,450000 =&gt; C _x000d_
pod opevnění koryta toku, dl. 2,00 m, š. 2,00 m, tl. 0,15 m_x000d_
2,00*2,00*0,15 = 0,600000 =&gt; D _x000d_
A+B+C+D = 16,722000 =&gt; E</t>
  </si>
  <si>
    <t>přípojky uličních vpustí: (4,00+4,00+4,10) = 12,100000 =&gt; A</t>
  </si>
  <si>
    <t>kanalizační stoka: 79 = 79,000000 =&gt; A</t>
  </si>
  <si>
    <t>kanalizační šachty Š20 - Š22: 3 = 3,000000 =&gt; A</t>
  </si>
  <si>
    <t>dle pol. č. 87444.1: 79 = 79,000000 =&gt; A</t>
  </si>
  <si>
    <t>008 - Stoka A8</t>
  </si>
  <si>
    <t>z pol. č. 11332:33,984m3*2,0t/m3 = 67,968000 =&gt; A _x000d_
z pol. č. 17120: 208,187m3*2,0t/m3 = 416,374000 =&gt; B _x000d_
z pol. č. 129945:(96*3,14*0,125*0,125)*0,2*2,0 = 1,884000 =&gt; C _x000d_
A+B+C = 486,226000 =&gt; D</t>
  </si>
  <si>
    <t>podklad ze živice: 16,992m3*2,4t/m3 = 40,780800 =&gt; A</t>
  </si>
  <si>
    <t>kanalizační stoka: 86*1,2 = 103,200000 =&gt; A _x000d_
přípojky uličních vpustí: (4,10+4,20+4,30)*0,80 = 10,080000 =&gt; B _x000d_
(A+B)*0,3 = 33,984000 =&gt; C</t>
  </si>
  <si>
    <t>kanalizační stoka: 86*1,2 = 103,200000 =&gt; A _x000d_
přípojky uličních vpustí: (4,10+4,20+4,30)*0,80 = 10,080000 =&gt; B _x000d_
(A+B)*0,15 = 16,992000 =&gt; C</t>
  </si>
  <si>
    <t>výtokový objekt, příloha D.2.6_x000d_
2,2*2*0,55 = 2,420000 =&gt; A _x000d_
2,00*2,50*0,50 = 2,500000 =&gt; B _x000d_
A+B = 4,920000 =&gt; C</t>
  </si>
  <si>
    <t>výtokový objekt, příloha D.2.6_x000d_
2,2*2*0,5 = 2,200000 =&gt; A _x000d_
2*2,5*0,5 = 2,500000 =&gt; B _x000d_
ručně v ochranných pásmech inženýrských sítí_x000d_
1,2*1*11 = 13,200000 =&gt; C _x000d_
A+B+C = 17,900000 =&gt; D</t>
  </si>
  <si>
    <t>kanalizační stoka (úsek 0,000 - 0,010): 10*1,2*0,2 = 2,400000 =&gt; A</t>
  </si>
  <si>
    <t>dle pol. č . 87444: 96 = 96,000000 =&gt; A</t>
  </si>
  <si>
    <t>kanalizační stoka (úsek 0,000 - 0,010): 10*1,2*1,5 = 18,000000 =&gt; A _x000d_
kanalizační stoka: 86*1,2*(1,8-0,45) = 139,320000 =&gt; B _x000d_
přípojky uličních vpustí: (4,10+4,20+4,30)*0,80*1,15 = 11,592000 =&gt; C _x000d_
rozšíření rýhy pro kanalizační šachty, 3*1*2*2 = 12,000000 =&gt; D _x000d_
výkop pro uliční vpusti, 3*1,25*1,25*2 = 9,375000 =&gt; E _x000d_
A+B+C+D+E = 190,287000 =&gt; F</t>
  </si>
  <si>
    <t>z pol. č. 13273:190,287 = 190,287000 =&gt; A _x000d_
z pol. č. 12273:17,9 = 17,900000 =&gt; B _x000d_
A+B = 208,187000 =&gt; C</t>
  </si>
  <si>
    <t>kanalizační stoka (úsek 0,000 - 0,010), dl. 10,00 m, š. 1,20 m, tl. 0,75 m_x000d_
zásyp rýhy zeminou z výkopku_x000d_
(tl. = hl. výkopu 1,50 m - tl. lože 0,15 m - tl. obsypu 0,60 m)_x000d_
8,00*1,20*0,75 = 7,200000 =&gt; A _x000d_
kanalizační stoka, dl. 86,00 m, š. 1,20 m, tl. 0,30 m_x000d_
(tl. = hl. výkopu 1,80 m - tl. lože 0,15 m - tl. obsypu 0,60 m - konstrukce vozovky 0,75 m)_x000d_
71,00*1,20*0,30 = 25,560000 =&gt; B _x000d_
přípojky uličních vpustí, š. 0,80 m, tl. 0,20 m_x000d_
souhrnná délka 12,60 m_x000d_
(tl. = hl. výkopu 1,60 m - tl. lože 0,15 m - tl. obsypu 0,50 m - konstrukce vozovky 0,75 m)_x000d_
(4,10+4,20+4,30)*0,80*0,20 = 2,016000 =&gt; C _x000d_
A+B+C = 34,776000 =&gt; D</t>
  </si>
  <si>
    <t>ŚD 0/32</t>
  </si>
  <si>
    <t>kanalizační stoka: 96*1,2*0,6 = 69,120000 =&gt; A _x000d_
(přípojky uličních vpustí: (4,10+4,20+4,30)*0,80*0,50 = 5,040000 =&gt; B _x000d_
A+B = 74,160000 =&gt; C</t>
  </si>
  <si>
    <t>kanalizační stoka (úsek 0,000 - 0,010): 10*1,2 = 12,000000 =&gt; A</t>
  </si>
  <si>
    <t xml:space="preserve">dle situace  245,362*0,1 = 24,536200 =&gt; A</t>
  </si>
  <si>
    <t>kanalizační stoka: 96*1,2*0,15 = 17,280000 =&gt; A _x000d_
přípojky uličních vpustí: (4,10+4,20+4,30)*0,80*0,15 = 1,512000 =&gt; B _x000d_
pod opevnění výusti potrubí, dl. 1,50 m, š. 2,00 m, tl. 0,15 m_x000d_
1,50*2,00*0,15 = 0,450000 =&gt; C _x000d_
pod opevnění koryta toku, dl. 2,00 m, š. 2,00 m, tl. 0,15 m_x000d_
2,00*2,00*0,15 = 0,600000 =&gt; D _x000d_
A+B+C+D = 19,842000 =&gt; E</t>
  </si>
  <si>
    <t>přípojky uličních vpustí: (4,10+4,20+4,30) = 12,600000 =&gt; A</t>
  </si>
  <si>
    <t>kanalizační stoka: 96 = 96,000000 =&gt; A</t>
  </si>
  <si>
    <t>kanalizační šachty Š23 - Š25: 3 = 3,000000 =&gt; A</t>
  </si>
  <si>
    <t>dle pol. č. 87444.1: 96 = 96,000000 =&gt; A</t>
  </si>
  <si>
    <t>dle pol. č . 87444.1: 96 = 96,000000 =&gt; A</t>
  </si>
  <si>
    <t>009 - Stoka A9</t>
  </si>
  <si>
    <t>z pol. č. 11332:14,568m3*2,0t/m3 = 29,136000 =&gt; A _x000d_
z pol. č. 17120: 109,279m3*2,0t/m3 = 218,558000 =&gt; B _x000d_
z pol. č. 129945:(42*3,14*0,125*0,125)*0,2*2,0 = 0,824250 =&gt; C _x000d_
A+B+C = 248,518250 =&gt; D</t>
  </si>
  <si>
    <t>podklad ze živice: 7,284m3*2,4t/m3 = 17,481600 =&gt; A</t>
  </si>
  <si>
    <t>kanalizační stoka: 35*1,2 = 42,000000 =&gt; A _x000d_
přípojky uličních vpustí: (4,90+1,70+1,60)*0,80 = 6,560000 =&gt; B _x000d_
(A+B)*0,3 = 14,568000 =&gt; C</t>
  </si>
  <si>
    <t>kanalizační stoka: 35*1,2 = 42,000000 =&gt; A _x000d_
přípojky uličních vpustí: (4,90+1,70+1,60)*0,80 = 6,560000 =&gt; B _x000d_
(A+B)*0,15 = 7,284000 =&gt; C</t>
  </si>
  <si>
    <t>kanalizační stoka: 35*1,5 = 52,500000 =&gt; A _x000d_
přípojky kanalizačních vpustí: (4,90+1,70+1,60)*1,00 = 8,200000 =&gt; B _x000d_
A+B = 60,700000 =&gt; C</t>
  </si>
  <si>
    <t>výtokový objekt, příloha D.2.6_x000d_
2*2*0,5 = 2,000000 =&gt; A _x000d_
2*2,5*0,5 = 2,500000 =&gt; B _x000d_
ručně v ochranných pásmech inženýrských sítí: 1,2*1*6 = 7,200000 =&gt; C _x000d_
A+B+C = 11,700000 =&gt; D</t>
  </si>
  <si>
    <t>kanalizační stoka (úsek 0,000 - 0,007): 7*1,2*0,2 = 1,680000 =&gt; A</t>
  </si>
  <si>
    <t>čištění potrubí DN 250 a 300mm</t>
  </si>
  <si>
    <t>dle pol. č. 87444: 31 = 31,000000 =&gt; A _x000d_
dle pol. č. 87445: 11 = 11,000000 =&gt; B _x000d_
A+B = 42,000000 =&gt; C</t>
  </si>
  <si>
    <t>kanalizační stoka (úsek 0,000 - 0,007): 7*1,2*1,9 = 15,960000 =&gt; A _x000d_
kanalizační stoka: 35*1,2*(1,8-0,45) = 56,700000 =&gt; B _x000d_
přípojky uličních vpustí: (4,90+1,70+1,60)*0,80*1,15 = 7,544000 =&gt; C _x000d_
rozšíření rýhy pro kanalizační šachty: 2*1*2*2 = 8,000000 =&gt; D _x000d_
výkop pro uliční vpusti: 3*1,25*1,25*2 = 9,375000 =&gt; E _x000d_
A+B+C+D+E = 97,579000 =&gt; F</t>
  </si>
  <si>
    <t>z pol. č. 13273:97,579 = 97,579000 =&gt; A _x000d_
z pol. č. 12273:11,7 = 11,700000 =&gt; B _x000d_
A+B = 109,279000 =&gt; C</t>
  </si>
  <si>
    <t>kanalizační stoka (úsek 0,000 - 0,007): 7*1,20*1,15 = 9,660000 =&gt; A _x000d_
kanalizační stoka: 35*1,2*0,3 = 12,600000 =&gt; B _x000d_
přípojky uličních vpustí: (4,90+1,70+1,60)*0,80*0,20 = 1,312000 =&gt; C _x000d_
A+B+C = 23,572000 =&gt; D</t>
  </si>
  <si>
    <t>kanalizační stoka: 42*1,2*0,6 = 30,240000 =&gt; A _x000d_
přípojky uličních vpustí: (4,90+1,70+1,60)*0,80*0,50 = 3,280000 =&gt; B _x000d_
A+B = 33,520000 =&gt; C</t>
  </si>
  <si>
    <t>kanalizační stoka (úsek 0,000 - 0,007): 7*1,2 = 8,400000 =&gt; A</t>
  </si>
  <si>
    <t>kanalizační stoka: 42*1,2*0,15 = 7,560000 =&gt; A _x000d_
přípojky uličních vpustí: (4,90+1,70+1,60)*0,80*0,15 = 0,984000 =&gt; B _x000d_
opevnění výusti potrubí, dl. 1,50 m, š. 2,00 m, tl. 0,15 m_x000d_
1,50*2,00*0,15 = 0,450000 =&gt; C _x000d_
opevnění koryta toku, dl. 2,00 m, š. 2,00 m, tl. 0,15 m_x000d_
2,00*2,00*0,15 = 0,600000 =&gt; D _x000d_
A+B+C+D = 9,594000 =&gt; E</t>
  </si>
  <si>
    <t>přípojky uličních vpustí: (4,90+1,70+1,60) = 8,200000 =&gt; A</t>
  </si>
  <si>
    <t>kanalizační stoka: 31 = 31,000000 =&gt; A</t>
  </si>
  <si>
    <t>PP plnostěnná třívrstvá trubka DN 300 SN12</t>
  </si>
  <si>
    <t>kanalizační stoka: 11 = 11,000000 =&gt; A</t>
  </si>
  <si>
    <t>kanalizační šachty Š26 - Š27: 2 = 2,000000 =&gt; A</t>
  </si>
  <si>
    <t>dle pol. č. 87444.1: 31 = 31,000000 =&gt; A _x000d_
dle pol. č. 87445.1: 11 = 11,000000 =&gt; B _x000d_
A+B = 42,000000 =&gt; C</t>
  </si>
  <si>
    <t>010 - Stoka A10</t>
  </si>
  <si>
    <t>z pol. č. 11332:120,348m3*2,0t/m3 = 240,696000 =&gt; A _x000d_
z pol. č. 17120: 784,189m3*2,0t/m3 = 1568,378000 =&gt; B _x000d_
z pol. č. 129945.1:(301,5*3,14*0,15*0,15)*0,2*2,0 = 8,520390 =&gt; C _x000d_
A+B+C = 1817,594390 =&gt; D</t>
  </si>
  <si>
    <t>podklad ze živice: 60,174m3*2,4t/m3 = 144,417600 =&gt; A</t>
  </si>
  <si>
    <t>kanalizační stoka: 301,5*1,2 = 361,800000 =&gt; A _x000d_
přípojky uličních vpustí: (1,70+4,40+1,20+4,30+4,40+1,20+6,80+1,00+0,70+6,90+4,60+7,70+4,30)*0,80 = 39,360000 =&gt; B _x000d_
(A+B)*0,3 = 120,348000 =&gt; C</t>
  </si>
  <si>
    <t>kanalizační stoka: 301,5*1,2 = 361,800000 =&gt; A _x000d_
přípojky uličních vpustí: (1,70+4,40+1,20+4,30+4,40+1,20+6,80+1,00+0,70+6,90+4,60+7,70+4,30)*0,80 = 39,360000 =&gt; B _x000d_
(A+B)*0,15 = 60,174000 =&gt; C</t>
  </si>
  <si>
    <t>kanalizační stoka: 301,5*1,5 = 452,250000 =&gt; A _x000d_
přípojky uličních vpustí: (1,70+4,40+1,20+4,30+4,40+1,20+6,80+1,00+0,70+6,90+4,60+7,70+4,30)*1,00 = 49,200000 =&gt; B _x000d_
A+B = 501,450000 =&gt; C</t>
  </si>
  <si>
    <t>v ochranných pásmech inženýrských sítí: 1,2*1*25 = 30,000000 =&gt; A</t>
  </si>
  <si>
    <t>čištění potrubí DN 300mm</t>
  </si>
  <si>
    <t>dle pol. č. 87445: 301,5 = 301,500000 =&gt; A</t>
  </si>
  <si>
    <t>kanalizační stoka: 301,50*1,2*(2,20-0,45) = 633,150000 =&gt; A _x000d_
přípojky uličních vpustí: (1,70+4,40+1,20+4,30+4,40+1,20+6,80+1,00+0,70+6,90+4,60+7,70+4,30)*0,80*1,15 = 45,264000 =&gt; B _x000d_
rozšíření rýhy pro kanalizační šachty: 9*1*2*2,3 = 41,400000 =&gt; C _x000d_
výkop pro uliční vpusti: 11*1,25*1,25*2 = 34,375000 =&gt; D _x000d_
A+B+C+D = 754,189000 =&gt; E</t>
  </si>
  <si>
    <t>z pol. č. 13273:754,189 = 754,189000 =&gt; A _x000d_
z pol. č. 12273:30,0 = 30,000000 =&gt; B _x000d_
A+B = 784,189000 =&gt; C</t>
  </si>
  <si>
    <t>kanalizační stoka: 301,50*1,20*0,70 = 253,260000 =&gt; A _x000d_
(1,70+4,40+1,20+4,30+4,40+1,20+6,80+1,00+0,70+6,90+4,60+7,70+4,30)*0,80*0,20 = 7,872000 =&gt; B _x000d_
A+B = 261,132000 =&gt; C</t>
  </si>
  <si>
    <t>kanalizační stoka: 301,50*1,20*0,60 = 217,080000 =&gt; A _x000d_
přípojky uličních vpustí: (1,70+4,40+1,20+4,30+4,40+1,20+6,80+1,00+0,70+6,90+4,60+7,70+4,30)*0,80*0,50 = 19,680000 =&gt; B _x000d_
A+B = 236,760000 =&gt; C</t>
  </si>
  <si>
    <t>kanalizační stoka: 301,5*1,2*0,15 = 54,270000 =&gt; A _x000d_
přípojky uličních vpustí: (1,70+4,40+1,20+4,30+4,40+1,20+6,80+1,00+0,70+6,90+4,60+7,70+4,30)*0,80*0,15 = 5,904000 =&gt; B _x000d_
A+B = 60,174000 =&gt; C</t>
  </si>
  <si>
    <t>přípojky uličních vpustí: (1,70+4,40+1,20+4,30+4,40+1,20+6,80+1,00+0,70+6,90+4,60+7,70+4,30) = 49,200000 =&gt; A</t>
  </si>
  <si>
    <t>kanalizační stoka: 301,5 = 301,500000 =&gt; A</t>
  </si>
  <si>
    <t>kanalizační šachty Š28 - Š36: 9 = 9,000000 =&gt; A</t>
  </si>
  <si>
    <t>dle situace: 11 = 11,000000 =&gt; A</t>
  </si>
  <si>
    <t>dl epol. č. 87445.1: 301,5 = 301,500000 =&gt; A</t>
  </si>
  <si>
    <t>dle pol. č. 87445.1: 301,5 = 301,500000 =&gt; A</t>
  </si>
</sst>
</file>

<file path=xl/styles.xml><?xml version="1.0" encoding="utf-8"?>
<styleSheet xmlns="http://schemas.openxmlformats.org/spreadsheetml/2006/main">
  <numFmts count="2">
    <numFmt numFmtId="164" formatCode="#,##0.00 Kč;[Red]-#,##0.00 Kč"/>
    <numFmt numFmtId="165" formatCode="#,##0.000"/>
  </numFmts>
  <fonts count="9">
    <font>
      <sz val="10"/>
      <color theme="1"/>
      <name val="Arial"/>
      <family val="2"/>
    </font>
    <font>
      <b/>
      <sz val="16"/>
      <color rgb="FF2B2E91"/>
      <name val="Roboto"/>
    </font>
    <font>
      <sz val="10"/>
      <color rgb="FF2B2E91"/>
      <name val="Roboto"/>
    </font>
    <font>
      <b/>
      <sz val="20"/>
      <color theme="1"/>
      <name val="Roboto"/>
    </font>
    <font>
      <sz val="10"/>
      <color theme="1"/>
      <name val="Roboto"/>
    </font>
    <font>
      <sz val="8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i/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16">
    <border/>
    <border>
      <bottom style="thin">
        <color rgb="FF2B2E91"/>
      </bottom>
    </border>
    <border>
      <left style="thin">
        <color rgb="FF2B2E91"/>
      </left>
      <top style="thin">
        <color rgb="FF2B2E91"/>
      </top>
    </border>
    <border>
      <top style="thin">
        <color rgb="FF2B2E91"/>
      </top>
    </border>
    <border>
      <right style="thin">
        <color rgb="FF2B2E91"/>
      </right>
      <top style="thin">
        <color rgb="FF2B2E91"/>
      </top>
    </border>
    <border>
      <left style="thin">
        <color rgb="FF2B2E91"/>
      </left>
    </border>
    <border>
      <right style="thin">
        <color rgb="FF2B2E91"/>
      </right>
    </border>
    <border>
      <left style="thin">
        <color rgb="FF2B2E91"/>
      </left>
      <bottom style="thin">
        <color rgb="FF2B2E91"/>
      </bottom>
    </border>
    <border>
      <right style="thin">
        <color rgb="FF2B2E91"/>
      </right>
      <bottom style="thin">
        <color rgb="FF2B2E91"/>
      </bottom>
    </border>
    <border>
      <bottom style="thin">
        <color auto="1"/>
      </bottom>
    </border>
    <border>
      <bottom style="thick">
        <color rgb="FFF2F2F2"/>
      </bottom>
    </border>
    <border>
      <top style="thick">
        <color rgb="FFF2F2F2"/>
      </top>
      <bottom style="thick">
        <color rgb="FFF2F2F2"/>
      </bottom>
    </border>
    <border>
      <top style="thick">
        <color rgb="FFF2F2F2"/>
      </top>
    </border>
    <border>
      <bottom style="medium">
        <color auto="1"/>
      </bottom>
    </border>
    <border>
      <top style="thick">
        <color rgb="FFF2F2F2"/>
      </top>
      <bottom style="medium">
        <color auto="1"/>
      </bottom>
    </border>
    <border>
      <top style="medium">
        <color auto="1"/>
      </top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1" fillId="2" borderId="0" xfId="0" applyFont="1" applyFill="1" applyProtection="1"/>
    <xf numFmtId="0" fontId="0" fillId="2" borderId="1" xfId="0" applyFill="1" applyBorder="1" applyProtection="1"/>
    <xf numFmtId="0" fontId="2" fillId="2" borderId="1" xfId="0" applyFont="1" applyFill="1" applyBorder="1" applyAlignment="1" applyProtection="1">
      <alignment horizontal="center" shrinkToFit="1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3" fillId="2" borderId="0" xfId="0" applyFont="1" applyFill="1" applyAlignment="1" applyProtection="1">
      <alignment shrinkToFit="1"/>
    </xf>
    <xf numFmtId="0" fontId="4" fillId="2" borderId="0" xfId="0" applyFont="1" applyFill="1" applyAlignment="1" applyProtection="1">
      <alignment horizontal="right" vertical="top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5" fillId="2" borderId="5" xfId="0" applyFont="1" applyFill="1" applyBorder="1" applyAlignment="1" applyProtection="1">
      <alignment horizontal="left" indent="1"/>
    </xf>
    <xf numFmtId="0" fontId="4" fillId="2" borderId="0" xfId="0" applyFont="1" applyFill="1" applyAlignment="1" applyProtection="1">
      <alignment horizontal="left" indent="1"/>
    </xf>
    <xf numFmtId="0" fontId="5" fillId="2" borderId="0" xfId="0" applyFont="1" applyFill="1" applyAlignment="1" applyProtection="1">
      <alignment horizontal="left" indent="1"/>
    </xf>
    <xf numFmtId="0" fontId="6" fillId="2" borderId="5" xfId="0" applyFont="1" applyFill="1" applyBorder="1" applyAlignment="1" applyProtection="1">
      <alignment horizontal="left" indent="3"/>
    </xf>
    <xf numFmtId="164" fontId="6" fillId="2" borderId="0" xfId="0" applyNumberFormat="1" applyFont="1" applyFill="1" applyAlignment="1" applyProtection="1">
      <alignment horizontal="right"/>
    </xf>
    <xf numFmtId="0" fontId="2" fillId="2" borderId="1" xfId="0" applyFont="1" applyFill="1" applyBorder="1" applyAlignment="1" applyProtection="1">
      <alignment horizontal="center" wrapText="1"/>
    </xf>
    <xf numFmtId="0" fontId="6" fillId="2" borderId="9" xfId="0" applyFont="1" applyFill="1" applyBorder="1" applyProtection="1"/>
    <xf numFmtId="0" fontId="6" fillId="2" borderId="9" xfId="0" applyFont="1" applyFill="1" applyBorder="1" applyAlignment="1" applyProtection="1">
      <alignment horizontal="right"/>
    </xf>
    <xf numFmtId="0" fontId="6" fillId="3" borderId="0" xfId="0" quotePrefix="1" applyFont="1" applyFill="1" applyAlignment="1" applyProtection="1">
      <alignment horizontal="left"/>
    </xf>
    <xf numFmtId="0" fontId="6" fillId="3" borderId="0" xfId="0" quotePrefix="1" applyFont="1" applyFill="1" applyProtection="1"/>
    <xf numFmtId="164" fontId="4" fillId="3" borderId="0" xfId="0" applyNumberFormat="1" applyFont="1" applyFill="1" applyProtection="1"/>
    <xf numFmtId="0" fontId="0" fillId="3" borderId="0" xfId="0" applyFill="1" applyProtection="1"/>
    <xf numFmtId="164" fontId="4" fillId="0" borderId="0" xfId="0" applyNumberFormat="1" applyFont="1"/>
    <xf numFmtId="0" fontId="4" fillId="2" borderId="10" xfId="0" applyFont="1" applyFill="1" applyBorder="1" applyAlignment="1" applyProtection="1">
      <alignment horizontal="left"/>
    </xf>
    <xf numFmtId="0" fontId="4" fillId="2" borderId="10" xfId="0" applyFont="1" applyFill="1" applyBorder="1" applyProtection="1"/>
    <xf numFmtId="164" fontId="4" fillId="2" borderId="10" xfId="0" applyNumberFormat="1" applyFont="1" applyFill="1" applyBorder="1" applyProtection="1"/>
    <xf numFmtId="0" fontId="0" fillId="2" borderId="10" xfId="0" applyFill="1" applyBorder="1" applyProtection="1"/>
    <xf numFmtId="0" fontId="4" fillId="2" borderId="11" xfId="0" applyFont="1" applyFill="1" applyBorder="1" applyAlignment="1" applyProtection="1">
      <alignment horizontal="left"/>
    </xf>
    <xf numFmtId="0" fontId="4" fillId="2" borderId="11" xfId="0" applyFont="1" applyFill="1" applyBorder="1" applyProtection="1"/>
    <xf numFmtId="164" fontId="4" fillId="2" borderId="11" xfId="0" applyNumberFormat="1" applyFont="1" applyFill="1" applyBorder="1" applyProtection="1"/>
    <xf numFmtId="0" fontId="6" fillId="3" borderId="12" xfId="0" quotePrefix="1" applyFont="1" applyFill="1" applyBorder="1" applyAlignment="1" applyProtection="1">
      <alignment horizontal="left"/>
    </xf>
    <xf numFmtId="0" fontId="6" fillId="3" borderId="12" xfId="0" quotePrefix="1" applyFont="1" applyFill="1" applyBorder="1" applyProtection="1"/>
    <xf numFmtId="164" fontId="4" fillId="3" borderId="12" xfId="0" applyNumberFormat="1" applyFont="1" applyFill="1" applyBorder="1" applyProtection="1"/>
    <xf numFmtId="0" fontId="2" fillId="2" borderId="0" xfId="0" applyFont="1" applyFill="1" applyAlignment="1" applyProtection="1">
      <alignment horizontal="center" wrapText="1" shrinkToFit="1"/>
    </xf>
    <xf numFmtId="0" fontId="3" fillId="2" borderId="0" xfId="0" applyFont="1" applyFill="1" applyProtection="1"/>
    <xf numFmtId="0" fontId="2" fillId="2" borderId="1" xfId="0" applyFont="1" applyFill="1" applyBorder="1" applyAlignment="1" applyProtection="1">
      <alignment horizontal="center" wrapText="1" shrinkToFit="1"/>
    </xf>
    <xf numFmtId="0" fontId="6" fillId="2" borderId="0" xfId="0" applyFont="1" applyFill="1" applyAlignment="1" applyProtection="1">
      <alignment horizontal="right"/>
    </xf>
    <xf numFmtId="164" fontId="4" fillId="2" borderId="0" xfId="0" applyNumberFormat="1" applyFont="1" applyFill="1" applyAlignment="1" applyProtection="1">
      <alignment horizontal="left" indent="1"/>
    </xf>
    <xf numFmtId="164" fontId="4" fillId="0" borderId="0" xfId="0" applyNumberFormat="1" applyFont="1" applyProtection="1"/>
    <xf numFmtId="0" fontId="6" fillId="2" borderId="9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left"/>
    </xf>
    <xf numFmtId="0" fontId="6" fillId="2" borderId="0" xfId="0" applyFont="1" applyFill="1" applyProtection="1"/>
    <xf numFmtId="164" fontId="4" fillId="2" borderId="0" xfId="0" applyNumberFormat="1" applyFont="1" applyFill="1" applyProtection="1"/>
    <xf numFmtId="0" fontId="7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4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center"/>
    </xf>
    <xf numFmtId="165" fontId="4" fillId="3" borderId="0" xfId="0" applyNumberFormat="1" applyFont="1" applyFill="1" applyProtection="1">
      <protection locked="0"/>
    </xf>
    <xf numFmtId="164" fontId="4" fillId="3" borderId="0" xfId="0" applyNumberFormat="1" applyFont="1" applyFill="1" applyAlignment="1" applyProtection="1">
      <alignment horizontal="right"/>
      <protection locked="0"/>
    </xf>
    <xf numFmtId="9" fontId="4" fillId="3" borderId="0" xfId="0" applyNumberFormat="1" applyFont="1" applyFill="1" applyAlignment="1" applyProtection="1">
      <alignment horizontal="center"/>
    </xf>
    <xf numFmtId="164" fontId="4" fillId="3" borderId="0" xfId="0" applyNumberFormat="1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wrapText="1"/>
    </xf>
    <xf numFmtId="0" fontId="8" fillId="2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wrapText="1"/>
    </xf>
    <xf numFmtId="0" fontId="0" fillId="2" borderId="10" xfId="0" applyFill="1" applyBorder="1" applyProtection="1">
      <protection locked="0"/>
    </xf>
    <xf numFmtId="165" fontId="4" fillId="3" borderId="12" xfId="0" applyNumberFormat="1" applyFont="1" applyFill="1" applyBorder="1" applyProtection="1">
      <protection locked="0"/>
    </xf>
    <xf numFmtId="164" fontId="4" fillId="3" borderId="12" xfId="0" applyNumberFormat="1" applyFont="1" applyFill="1" applyBorder="1" applyAlignment="1" applyProtection="1">
      <alignment horizontal="right"/>
      <protection locked="0"/>
    </xf>
    <xf numFmtId="9" fontId="4" fillId="3" borderId="12" xfId="0" applyNumberFormat="1" applyFont="1" applyFill="1" applyBorder="1" applyAlignment="1" applyProtection="1">
      <alignment horizontal="center"/>
    </xf>
    <xf numFmtId="164" fontId="4" fillId="3" borderId="12" xfId="0" applyNumberFormat="1" applyFont="1" applyFill="1" applyBorder="1" applyAlignment="1" applyProtection="1">
      <alignment horizontal="right"/>
    </xf>
    <xf numFmtId="0" fontId="6" fillId="2" borderId="12" xfId="0" applyFont="1" applyFill="1" applyBorder="1" applyProtection="1"/>
    <xf numFmtId="0" fontId="6" fillId="2" borderId="12" xfId="0" applyFont="1" applyFill="1" applyBorder="1" applyAlignment="1" applyProtection="1">
      <alignment wrapText="1"/>
    </xf>
    <xf numFmtId="0" fontId="6" fillId="2" borderId="12" xfId="0" applyFont="1" applyFill="1" applyBorder="1" applyAlignment="1" applyProtection="1">
      <alignment horizontal="right"/>
    </xf>
    <xf numFmtId="164" fontId="6" fillId="2" borderId="12" xfId="0" applyNumberFormat="1" applyFont="1" applyFill="1" applyBorder="1" applyAlignment="1" applyProtection="1">
      <alignment horizontal="left"/>
      <protection locked="0"/>
    </xf>
    <xf numFmtId="164" fontId="6" fillId="2" borderId="12" xfId="0" applyNumberFormat="1" applyFont="1" applyFill="1" applyBorder="1" applyProtection="1">
      <protection locked="0"/>
    </xf>
    <xf numFmtId="164" fontId="6" fillId="2" borderId="12" xfId="0" applyNumberFormat="1" applyFont="1" applyFill="1" applyBorder="1" applyAlignment="1" applyProtection="1">
      <alignment horizontal="left"/>
    </xf>
    <xf numFmtId="164" fontId="6" fillId="0" borderId="0" xfId="0" applyNumberFormat="1" applyFont="1"/>
    <xf numFmtId="0" fontId="0" fillId="2" borderId="13" xfId="0" applyFill="1" applyBorder="1" applyProtection="1"/>
    <xf numFmtId="0" fontId="6" fillId="2" borderId="14" xfId="0" applyFont="1" applyFill="1" applyBorder="1" applyAlignment="1" applyProtection="1">
      <alignment horizontal="right"/>
    </xf>
    <xf numFmtId="164" fontId="6" fillId="2" borderId="14" xfId="0" applyNumberFormat="1" applyFont="1" applyFill="1" applyBorder="1" applyAlignment="1" applyProtection="1">
      <alignment horizontal="left"/>
      <protection locked="0"/>
    </xf>
    <xf numFmtId="164" fontId="6" fillId="2" borderId="13" xfId="0" applyNumberFormat="1" applyFont="1" applyFill="1" applyBorder="1" applyProtection="1">
      <protection locked="0"/>
    </xf>
    <xf numFmtId="164" fontId="6" fillId="2" borderId="14" xfId="0" applyNumberFormat="1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0" fontId="0" fillId="0" borderId="6" xfId="0" applyBorder="1" applyProtection="1"/>
    <xf numFmtId="0" fontId="0" fillId="0" borderId="8" xfId="0" applyBorder="1" applyProtection="1"/>
    <xf numFmtId="0" fontId="0" fillId="0" borderId="4" xfId="0" applyBorder="1" applyProtection="1"/>
    <xf numFmtId="0" fontId="7" fillId="2" borderId="1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>
      <pane activePane="bottomLeft" state="frozen" topLeftCell="A20" ySplit="19"/>
      <selection pane="bottomLeft" activeCell="A20" sqref="A20"/>
    </sheetView>
  </sheetViews>
  <sheetFormatPr defaultRowHeight="12.75"/>
  <cols>
    <col min="1" max="1" width="4.710938"/>
    <col min="2" max="2" width="21.71094"/>
    <col min="3" max="3" width="140.7109"/>
    <col min="4" max="6" width="17.71094"/>
    <col min="7" max="7" width="4.710938"/>
    <col min="19" max="19" width="9.140625" hidden="1"/>
  </cols>
  <sheetData>
    <row r="1">
      <c r="A1" s="1"/>
      <c r="B1" s="1"/>
      <c r="C1" s="1"/>
      <c r="D1" s="1"/>
      <c r="E1" s="1"/>
      <c r="F1" s="1"/>
      <c r="G1" s="1"/>
      <c r="H1" s="2"/>
      <c r="I1" s="2"/>
    </row>
    <row r="2">
      <c r="A2" s="1"/>
      <c r="B2" s="1"/>
      <c r="C2" s="1"/>
      <c r="D2" s="1"/>
      <c r="E2" s="1"/>
      <c r="F2" s="1"/>
      <c r="G2" s="1"/>
      <c r="H2" s="2"/>
      <c r="I2" s="2"/>
    </row>
    <row r="3" ht="24" customHeight="1">
      <c r="A3" s="3" t="s">
        <v>0</v>
      </c>
      <c r="B3" s="1"/>
      <c r="C3" s="1"/>
      <c r="D3" s="1"/>
      <c r="E3" s="1"/>
      <c r="F3" s="1"/>
      <c r="G3" s="1"/>
      <c r="H3" s="2"/>
      <c r="I3" s="2"/>
    </row>
    <row r="4" ht="6" customHeight="1">
      <c r="A4" s="4"/>
      <c r="B4" s="5" t="s">
        <v>1</v>
      </c>
      <c r="C4" s="4"/>
      <c r="D4" s="4"/>
      <c r="E4" s="4"/>
      <c r="F4" s="4"/>
      <c r="G4" s="4"/>
      <c r="H4" s="2"/>
      <c r="I4" s="2"/>
    </row>
    <row r="5" ht="6" customHeight="1">
      <c r="A5" s="6"/>
      <c r="B5" s="7"/>
      <c r="C5" s="7"/>
      <c r="D5" s="7"/>
      <c r="E5" s="7"/>
      <c r="F5" s="7"/>
      <c r="G5" s="8"/>
      <c r="H5" s="2"/>
      <c r="I5" s="2"/>
    </row>
    <row r="6" ht="34" customHeight="1">
      <c r="A6" s="9"/>
      <c r="B6" s="10" t="s">
        <v>2</v>
      </c>
      <c r="C6" s="1"/>
      <c r="D6" s="1"/>
      <c r="E6" s="1"/>
      <c r="F6" s="11" t="s">
        <v>3</v>
      </c>
      <c r="G6" s="12"/>
      <c r="H6" s="2"/>
      <c r="I6" s="2"/>
    </row>
    <row r="7">
      <c r="A7" s="13"/>
      <c r="B7" s="4"/>
      <c r="C7" s="4"/>
      <c r="D7" s="4"/>
      <c r="E7" s="4"/>
      <c r="F7" s="4"/>
      <c r="G7" s="14"/>
      <c r="H7" s="2"/>
      <c r="I7" s="2"/>
    </row>
    <row r="8" ht="14" customHeight="1">
      <c r="A8" s="4"/>
      <c r="B8" s="5" t="s">
        <v>4</v>
      </c>
      <c r="C8" s="4"/>
      <c r="D8" s="4"/>
      <c r="E8" s="4"/>
      <c r="F8" s="4"/>
      <c r="G8" s="4"/>
      <c r="H8" s="2"/>
      <c r="I8" s="2"/>
    </row>
    <row r="9" ht="6" customHeight="1">
      <c r="A9" s="6"/>
      <c r="B9" s="7"/>
      <c r="C9" s="7"/>
      <c r="D9" s="7"/>
      <c r="E9" s="7"/>
      <c r="F9" s="7"/>
      <c r="G9" s="8"/>
      <c r="H9" s="2"/>
      <c r="I9" s="2"/>
    </row>
    <row r="10">
      <c r="A10" s="15" t="s">
        <v>5</v>
      </c>
      <c r="B10" s="1"/>
      <c r="C10" s="16"/>
      <c r="D10" s="1"/>
      <c r="E10" s="1"/>
      <c r="F10" s="17" t="s">
        <v>6</v>
      </c>
      <c r="G10" s="12"/>
      <c r="H10" s="2"/>
      <c r="I10" s="2"/>
    </row>
    <row r="11" ht="16" customHeight="1">
      <c r="A11" s="18" t="s">
        <v>7</v>
      </c>
      <c r="B11" s="1"/>
      <c r="C11" s="1"/>
      <c r="D11" s="1"/>
      <c r="E11" s="1"/>
      <c r="F11" s="19">
        <v>0</v>
      </c>
      <c r="G11" s="12"/>
      <c r="H11" s="2"/>
      <c r="I11" s="2"/>
    </row>
    <row r="12">
      <c r="A12" s="15" t="s">
        <v>8</v>
      </c>
      <c r="B12" s="1"/>
      <c r="C12" s="16"/>
      <c r="D12" s="1"/>
      <c r="E12" s="17"/>
      <c r="F12" s="17" t="s">
        <v>9</v>
      </c>
      <c r="G12" s="12"/>
      <c r="H12" s="2"/>
      <c r="I12" s="2"/>
    </row>
    <row r="13" ht="16" customHeight="1">
      <c r="A13" s="18" t="s">
        <v>10</v>
      </c>
      <c r="B13" s="1"/>
      <c r="C13" s="1"/>
      <c r="D13" s="19" t="s">
        <v>11</v>
      </c>
      <c r="E13" s="16"/>
      <c r="F13" s="19">
        <v>0</v>
      </c>
      <c r="G13" s="12"/>
      <c r="H13" s="2"/>
      <c r="I13" s="2"/>
    </row>
    <row r="14">
      <c r="A14" s="15" t="s">
        <v>12</v>
      </c>
      <c r="B14" s="1"/>
      <c r="C14" s="1"/>
      <c r="D14" s="19" t="s">
        <v>13</v>
      </c>
      <c r="E14" s="16"/>
      <c r="F14" s="1"/>
      <c r="G14" s="12"/>
      <c r="H14" s="2"/>
      <c r="I14" s="2"/>
    </row>
    <row r="15" ht="14" customHeight="1">
      <c r="A15" s="18" t="s">
        <v>14</v>
      </c>
      <c r="B15" s="1"/>
      <c r="C15" s="1"/>
      <c r="D15" s="1"/>
      <c r="E15" s="1"/>
      <c r="F15" s="1"/>
      <c r="G15" s="12"/>
      <c r="H15" s="2"/>
      <c r="I15" s="2"/>
    </row>
    <row r="16" ht="10" customHeight="1">
      <c r="A16" s="13"/>
      <c r="B16" s="4"/>
      <c r="C16" s="4"/>
      <c r="D16" s="4"/>
      <c r="E16" s="4"/>
      <c r="F16" s="4"/>
      <c r="G16" s="14"/>
      <c r="H16" s="2"/>
      <c r="I16" s="2"/>
    </row>
    <row r="17" ht="14" customHeight="1">
      <c r="A17" s="4"/>
      <c r="B17" s="20" t="s">
        <v>15</v>
      </c>
      <c r="C17" s="4"/>
      <c r="D17" s="4"/>
      <c r="E17" s="4"/>
      <c r="F17" s="4"/>
      <c r="G17" s="4"/>
      <c r="H17" s="2"/>
      <c r="I17" s="2"/>
    </row>
    <row r="18" ht="18" customHeight="1">
      <c r="A18" s="6"/>
      <c r="B18" s="7"/>
      <c r="C18" s="7"/>
      <c r="D18" s="7"/>
      <c r="E18" s="7"/>
      <c r="F18" s="7"/>
      <c r="G18" s="8"/>
      <c r="H18" s="2"/>
      <c r="I18" s="2"/>
    </row>
    <row r="19" ht="18" customHeight="1">
      <c r="A19" s="9"/>
      <c r="B19" s="21" t="s">
        <v>16</v>
      </c>
      <c r="C19" s="21" t="s">
        <v>17</v>
      </c>
      <c r="D19" s="22" t="s">
        <v>18</v>
      </c>
      <c r="E19" s="22"/>
      <c r="F19" s="22" t="s">
        <v>19</v>
      </c>
      <c r="G19" s="12"/>
      <c r="H19" s="2"/>
      <c r="I19" s="2"/>
    </row>
    <row r="20">
      <c r="A20" s="9"/>
      <c r="B20" s="23" t="s">
        <v>20</v>
      </c>
      <c r="C20" s="24" t="s">
        <v>21</v>
      </c>
      <c r="D20" s="25">
        <f>'0 - SO000'!J10</f>
        <v>0</v>
      </c>
      <c r="E20" s="26"/>
      <c r="F20" s="25">
        <f>('0 - SO000'!J11)</f>
        <v>0</v>
      </c>
      <c r="G20" s="12"/>
      <c r="H20" s="2"/>
      <c r="I20" s="2"/>
      <c r="S20" s="27">
        <f>ROUND('0 - SO000'!S11,4)</f>
        <v>0</v>
      </c>
    </row>
    <row r="21">
      <c r="A21" s="9"/>
      <c r="B21" s="23" t="s">
        <v>22</v>
      </c>
      <c r="C21" s="24" t="s">
        <v>23</v>
      </c>
      <c r="D21" s="25">
        <f>'1 - SO101.1'!J10</f>
        <v>0</v>
      </c>
      <c r="E21" s="26"/>
      <c r="F21" s="25">
        <f>('1 - SO101.1'!J11)</f>
        <v>0</v>
      </c>
      <c r="G21" s="12"/>
      <c r="H21" s="2"/>
      <c r="I21" s="2"/>
      <c r="S21" s="27">
        <f>ROUND('1 - SO101.1'!S11,4)</f>
        <v>0</v>
      </c>
    </row>
    <row r="22">
      <c r="A22" s="9"/>
      <c r="B22" s="23" t="s">
        <v>24</v>
      </c>
      <c r="C22" s="24" t="s">
        <v>25</v>
      </c>
      <c r="D22" s="25">
        <f>'2 - SO101.2'!J10</f>
        <v>0</v>
      </c>
      <c r="E22" s="26"/>
      <c r="F22" s="25">
        <f>('2 - SO101.2'!J11)</f>
        <v>0</v>
      </c>
      <c r="G22" s="12"/>
      <c r="H22" s="2"/>
      <c r="I22" s="2"/>
      <c r="S22" s="27">
        <f>ROUND('2 - SO101.2'!S11,4)</f>
        <v>0</v>
      </c>
    </row>
    <row r="23">
      <c r="A23" s="9"/>
      <c r="B23" s="24" t="s">
        <v>26</v>
      </c>
      <c r="C23" s="24" t="s">
        <v>27</v>
      </c>
      <c r="D23" s="25">
        <f>SUM(D24,D25)</f>
        <v>0</v>
      </c>
      <c r="E23" s="26"/>
      <c r="F23" s="25">
        <f>SUM(F24,F25)</f>
        <v>0</v>
      </c>
      <c r="G23" s="12"/>
      <c r="H23" s="2"/>
      <c r="I23" s="2"/>
    </row>
    <row r="24" thickBot="1" ht="13.5">
      <c r="A24" s="9"/>
      <c r="B24" s="28" t="s">
        <v>28</v>
      </c>
      <c r="C24" s="29" t="s">
        <v>29</v>
      </c>
      <c r="D24" s="30">
        <f>'3 - SO102.1'!J10</f>
        <v>0</v>
      </c>
      <c r="E24" s="31"/>
      <c r="F24" s="30">
        <f>('3 - SO102.1'!J11)</f>
        <v>0</v>
      </c>
      <c r="G24" s="12"/>
      <c r="H24" s="2"/>
      <c r="I24" s="2"/>
      <c r="S24" s="27">
        <f>ROUND('3 - SO102.1'!S11,4)</f>
        <v>0</v>
      </c>
    </row>
    <row r="25" thickTop="1" thickBot="1" ht="14.25">
      <c r="A25" s="9"/>
      <c r="B25" s="32" t="s">
        <v>30</v>
      </c>
      <c r="C25" s="33" t="s">
        <v>31</v>
      </c>
      <c r="D25" s="34">
        <f>'4 - SO102.2'!J10</f>
        <v>0</v>
      </c>
      <c r="E25" s="31"/>
      <c r="F25" s="34">
        <f>('4 - SO102.2'!J11)</f>
        <v>0</v>
      </c>
      <c r="G25" s="12"/>
      <c r="H25" s="2"/>
      <c r="I25" s="2"/>
      <c r="S25" s="27">
        <f>ROUND('4 - SO102.2'!S11,4)</f>
        <v>0</v>
      </c>
    </row>
    <row r="26" thickTop="1" ht="13.5">
      <c r="A26" s="9"/>
      <c r="B26" s="35" t="s">
        <v>32</v>
      </c>
      <c r="C26" s="36" t="s">
        <v>33</v>
      </c>
      <c r="D26" s="37">
        <f>'5 - SO102.3'!J10</f>
        <v>0</v>
      </c>
      <c r="E26" s="26"/>
      <c r="F26" s="37">
        <f>('5 - SO102.3'!J11)</f>
        <v>0</v>
      </c>
      <c r="G26" s="12"/>
      <c r="H26" s="2"/>
      <c r="I26" s="2"/>
      <c r="S26" s="27">
        <f>ROUND('5 - SO102.3'!S11,4)</f>
        <v>0</v>
      </c>
    </row>
    <row r="27">
      <c r="A27" s="9"/>
      <c r="B27" s="23" t="s">
        <v>34</v>
      </c>
      <c r="C27" s="24" t="s">
        <v>35</v>
      </c>
      <c r="D27" s="25">
        <f>'6 - SO103.1'!J10</f>
        <v>0</v>
      </c>
      <c r="E27" s="26"/>
      <c r="F27" s="25">
        <f>('6 - SO103.1'!J11)</f>
        <v>0</v>
      </c>
      <c r="G27" s="12"/>
      <c r="H27" s="2"/>
      <c r="I27" s="2"/>
      <c r="S27" s="27">
        <f>ROUND('6 - SO103.1'!S11,4)</f>
        <v>0</v>
      </c>
    </row>
    <row r="28">
      <c r="A28" s="9"/>
      <c r="B28" s="23" t="s">
        <v>36</v>
      </c>
      <c r="C28" s="24" t="s">
        <v>37</v>
      </c>
      <c r="D28" s="25">
        <f>'7 - SO103.2'!J10</f>
        <v>0</v>
      </c>
      <c r="E28" s="26"/>
      <c r="F28" s="25">
        <f>('7 - SO103.2'!J11)</f>
        <v>0</v>
      </c>
      <c r="G28" s="12"/>
      <c r="H28" s="2"/>
      <c r="I28" s="2"/>
      <c r="S28" s="27">
        <f>ROUND('7 - SO103.2'!S11,4)</f>
        <v>0</v>
      </c>
    </row>
    <row r="29">
      <c r="A29" s="9"/>
      <c r="B29" s="24" t="s">
        <v>38</v>
      </c>
      <c r="C29" s="24" t="s">
        <v>39</v>
      </c>
      <c r="D29" s="25">
        <f>SUM(D30,D31,D32,D33,D34,D35,D36,D37,D38,D39,D40)</f>
        <v>0</v>
      </c>
      <c r="E29" s="26"/>
      <c r="F29" s="25">
        <f>SUM(F30,F31,F32,F33,F34,F35,F36,F37,F38,F39,F40)</f>
        <v>0</v>
      </c>
      <c r="G29" s="12"/>
      <c r="H29" s="2"/>
      <c r="I29" s="2"/>
    </row>
    <row r="30" thickBot="1" ht="13.5">
      <c r="A30" s="9"/>
      <c r="B30" s="28" t="s">
        <v>40</v>
      </c>
      <c r="C30" s="29" t="s">
        <v>41</v>
      </c>
      <c r="D30" s="30">
        <f>'8 - 000'!J10</f>
        <v>0</v>
      </c>
      <c r="E30" s="31"/>
      <c r="F30" s="30">
        <f>('8 - 000'!J11)</f>
        <v>0</v>
      </c>
      <c r="G30" s="12"/>
      <c r="H30" s="2"/>
      <c r="I30" s="2"/>
      <c r="S30" s="27">
        <f>ROUND('8 - 000'!S11,4)</f>
        <v>0</v>
      </c>
    </row>
    <row r="31" thickTop="1" thickBot="1" ht="14.25">
      <c r="A31" s="9"/>
      <c r="B31" s="32" t="s">
        <v>42</v>
      </c>
      <c r="C31" s="33" t="s">
        <v>43</v>
      </c>
      <c r="D31" s="34">
        <f>'9 - 001'!J10</f>
        <v>0</v>
      </c>
      <c r="E31" s="31"/>
      <c r="F31" s="34">
        <f>('9 - 001'!J11)</f>
        <v>0</v>
      </c>
      <c r="G31" s="12"/>
      <c r="H31" s="2"/>
      <c r="I31" s="2"/>
      <c r="S31" s="27">
        <f>ROUND('9 - 001'!S11,4)</f>
        <v>0</v>
      </c>
    </row>
    <row r="32" thickTop="1" thickBot="1" ht="14.25">
      <c r="A32" s="9"/>
      <c r="B32" s="32" t="s">
        <v>44</v>
      </c>
      <c r="C32" s="33" t="s">
        <v>45</v>
      </c>
      <c r="D32" s="34">
        <f>'10 - 002'!J10</f>
        <v>0</v>
      </c>
      <c r="E32" s="31"/>
      <c r="F32" s="34">
        <f>('10 - 002'!J11)</f>
        <v>0</v>
      </c>
      <c r="G32" s="12"/>
      <c r="H32" s="2"/>
      <c r="I32" s="2"/>
      <c r="S32" s="27">
        <f>ROUND('10 - 002'!S11,4)</f>
        <v>0</v>
      </c>
    </row>
    <row r="33" thickTop="1" thickBot="1" ht="14.25">
      <c r="A33" s="9"/>
      <c r="B33" s="32" t="s">
        <v>46</v>
      </c>
      <c r="C33" s="33" t="s">
        <v>47</v>
      </c>
      <c r="D33" s="34">
        <f>'11 - 003'!J10</f>
        <v>0</v>
      </c>
      <c r="E33" s="31"/>
      <c r="F33" s="34">
        <f>('11 - 003'!J11)</f>
        <v>0</v>
      </c>
      <c r="G33" s="12"/>
      <c r="H33" s="2"/>
      <c r="I33" s="2"/>
      <c r="S33" s="27">
        <f>ROUND('11 - 003'!S11,4)</f>
        <v>0</v>
      </c>
    </row>
    <row r="34" thickTop="1" thickBot="1" ht="14.25">
      <c r="A34" s="9"/>
      <c r="B34" s="32" t="s">
        <v>48</v>
      </c>
      <c r="C34" s="33" t="s">
        <v>49</v>
      </c>
      <c r="D34" s="34">
        <f>'12 - 004'!J10</f>
        <v>0</v>
      </c>
      <c r="E34" s="31"/>
      <c r="F34" s="34">
        <f>('12 - 004'!J11)</f>
        <v>0</v>
      </c>
      <c r="G34" s="12"/>
      <c r="H34" s="2"/>
      <c r="I34" s="2"/>
      <c r="S34" s="27">
        <f>ROUND('12 - 004'!S11,4)</f>
        <v>0</v>
      </c>
    </row>
    <row r="35" thickTop="1" thickBot="1" ht="14.25">
      <c r="A35" s="9"/>
      <c r="B35" s="32" t="s">
        <v>50</v>
      </c>
      <c r="C35" s="33" t="s">
        <v>51</v>
      </c>
      <c r="D35" s="34">
        <f>'13 - 005'!J10</f>
        <v>0</v>
      </c>
      <c r="E35" s="31"/>
      <c r="F35" s="34">
        <f>('13 - 005'!J11)</f>
        <v>0</v>
      </c>
      <c r="G35" s="12"/>
      <c r="H35" s="2"/>
      <c r="I35" s="2"/>
      <c r="S35" s="27">
        <f>ROUND('13 - 005'!S11,4)</f>
        <v>0</v>
      </c>
    </row>
    <row r="36" thickTop="1" thickBot="1" ht="14.25">
      <c r="A36" s="9"/>
      <c r="B36" s="32" t="s">
        <v>52</v>
      </c>
      <c r="C36" s="33" t="s">
        <v>53</v>
      </c>
      <c r="D36" s="34">
        <f>'14 - 006'!J10</f>
        <v>0</v>
      </c>
      <c r="E36" s="31"/>
      <c r="F36" s="34">
        <f>('14 - 006'!J11)</f>
        <v>0</v>
      </c>
      <c r="G36" s="12"/>
      <c r="H36" s="2"/>
      <c r="I36" s="2"/>
      <c r="S36" s="27">
        <f>ROUND('14 - 006'!S11,4)</f>
        <v>0</v>
      </c>
    </row>
    <row r="37" thickTop="1" thickBot="1" ht="14.25">
      <c r="A37" s="9"/>
      <c r="B37" s="32" t="s">
        <v>54</v>
      </c>
      <c r="C37" s="33" t="s">
        <v>55</v>
      </c>
      <c r="D37" s="34">
        <f>'15 - 007'!J10</f>
        <v>0</v>
      </c>
      <c r="E37" s="31"/>
      <c r="F37" s="34">
        <f>('15 - 007'!J11)</f>
        <v>0</v>
      </c>
      <c r="G37" s="12"/>
      <c r="H37" s="2"/>
      <c r="I37" s="2"/>
      <c r="S37" s="27">
        <f>ROUND('15 - 007'!S11,4)</f>
        <v>0</v>
      </c>
    </row>
    <row r="38" thickTop="1" thickBot="1" ht="14.25">
      <c r="A38" s="9"/>
      <c r="B38" s="32" t="s">
        <v>56</v>
      </c>
      <c r="C38" s="33" t="s">
        <v>57</v>
      </c>
      <c r="D38" s="34">
        <f>'16 - 008'!J10</f>
        <v>0</v>
      </c>
      <c r="E38" s="31"/>
      <c r="F38" s="34">
        <f>('16 - 008'!J11)</f>
        <v>0</v>
      </c>
      <c r="G38" s="12"/>
      <c r="H38" s="2"/>
      <c r="I38" s="2"/>
      <c r="S38" s="27">
        <f>ROUND('16 - 008'!S11,4)</f>
        <v>0</v>
      </c>
    </row>
    <row r="39" thickTop="1" thickBot="1" ht="14.25">
      <c r="A39" s="9"/>
      <c r="B39" s="32" t="s">
        <v>58</v>
      </c>
      <c r="C39" s="33" t="s">
        <v>59</v>
      </c>
      <c r="D39" s="34">
        <f>'17 - 009'!J10</f>
        <v>0</v>
      </c>
      <c r="E39" s="31"/>
      <c r="F39" s="34">
        <f>('17 - 009'!J11)</f>
        <v>0</v>
      </c>
      <c r="G39" s="12"/>
      <c r="H39" s="2"/>
      <c r="I39" s="2"/>
      <c r="S39" s="27">
        <f>ROUND('17 - 009'!S11,4)</f>
        <v>0</v>
      </c>
    </row>
    <row r="40" thickTop="1" thickBot="1" ht="14.25">
      <c r="A40" s="9"/>
      <c r="B40" s="32" t="s">
        <v>60</v>
      </c>
      <c r="C40" s="33" t="s">
        <v>61</v>
      </c>
      <c r="D40" s="34">
        <f>'18 - 010'!J10</f>
        <v>0</v>
      </c>
      <c r="E40" s="31"/>
      <c r="F40" s="34">
        <f>('18 - 010'!J11)</f>
        <v>0</v>
      </c>
      <c r="G40" s="12"/>
      <c r="H40" s="2"/>
      <c r="I40" s="2"/>
      <c r="S40" s="27">
        <f>ROUND('18 - 010'!S11,4)</f>
        <v>0</v>
      </c>
    </row>
    <row r="41">
      <c r="A41" s="13"/>
      <c r="B41" s="4"/>
      <c r="C41" s="4"/>
      <c r="D41" s="4"/>
      <c r="E41" s="4"/>
      <c r="F41" s="4"/>
      <c r="G41" s="14"/>
      <c r="H41" s="2"/>
      <c r="I41" s="2"/>
    </row>
  </sheetData>
  <mergeCells count="12">
    <mergeCell ref="A1:A2"/>
    <mergeCell ref="A3:F3"/>
    <mergeCell ref="B4:B5"/>
    <mergeCell ref="B6:E6"/>
    <mergeCell ref="B8:B9"/>
    <mergeCell ref="A10:B10"/>
    <mergeCell ref="A11:D11"/>
    <mergeCell ref="A12:B12"/>
    <mergeCell ref="A13:C13"/>
    <mergeCell ref="A14:B14"/>
    <mergeCell ref="A15:C15"/>
    <mergeCell ref="B17:B18"/>
  </mergeCells>
  <hyperlinks>
    <hyperlink ref="B20" location="'0 - SO000'!A11" display="'SO000"/>
    <hyperlink ref="B21" location="'1 - SO101.1'!A11" display="'SO101.1"/>
    <hyperlink ref="B22" location="'2 - SO101.2'!A11" display="'SO101.2"/>
    <hyperlink ref="B24" location="'3 - SO102.1'!A11" display="   └ SO102.1 ꜛ"/>
    <hyperlink ref="B25" location="'4 - SO102.2'!A11" display="   └ SO102.2 ꜛ"/>
    <hyperlink ref="B26" location="'5 - SO102.3'!A11" display="'SO102.3"/>
    <hyperlink ref="B27" location="'6 - SO103.1'!A11" display="'SO103.1"/>
    <hyperlink ref="B28" location="'7 - SO103.2'!A11" display="'SO103.2"/>
    <hyperlink ref="B30" location="'8 - 000'!A11" display="   └ 000 ꜛ"/>
    <hyperlink ref="B31" location="'9 - 001'!A11" display="   └ 001 ꜛ"/>
    <hyperlink ref="B32" location="'10 - 002'!A11" display="   └ 002 ꜛ"/>
    <hyperlink ref="B33" location="'11 - 003'!A11" display="   └ 003 ꜛ"/>
    <hyperlink ref="B34" location="'12 - 004'!A11" display="   └ 004 ꜛ"/>
    <hyperlink ref="B35" location="'13 - 005'!A11" display="   └ 005 ꜛ"/>
    <hyperlink ref="B36" location="'14 - 006'!A11" display="   └ 006 ꜛ"/>
    <hyperlink ref="B37" location="'15 - 007'!A11" display="   └ 007 ꜛ"/>
    <hyperlink ref="B38" location="'16 - 008'!A11" display="   └ 008 ꜛ"/>
    <hyperlink ref="B39" location="'17 - 009'!A11" display="   └ 009 ꜛ"/>
    <hyperlink ref="B40" location="'18 - 010'!A11" display="   └ 010 ꜛ"/>
  </hyperlink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65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IF(SUM(K20)&gt;0,ROUND(SUM(S20)/SUM(K20)-1,8),0)</f>
        <v>0</v>
      </c>
      <c r="R11" s="27">
        <f>AVERAGE(J58)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S58</f>
        <v>0</v>
      </c>
    </row>
    <row r="21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"/>
      <c r="N21" s="2"/>
      <c r="O21" s="2"/>
      <c r="P21" s="2"/>
      <c r="Q21" s="2"/>
    </row>
    <row r="22" ht="14" customHeight="1">
      <c r="A22" s="4"/>
      <c r="B22" s="38" t="s">
        <v>71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  <c r="Q22" s="2"/>
    </row>
    <row r="23" ht="18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"/>
      <c r="O23" s="2"/>
      <c r="P23" s="2"/>
      <c r="Q23" s="2"/>
    </row>
    <row r="24" ht="18" customHeight="1">
      <c r="A24" s="9"/>
      <c r="B24" s="44" t="s">
        <v>72</v>
      </c>
      <c r="C24" s="44" t="s">
        <v>68</v>
      </c>
      <c r="D24" s="44" t="s">
        <v>73</v>
      </c>
      <c r="E24" s="44" t="s">
        <v>69</v>
      </c>
      <c r="F24" s="44" t="s">
        <v>74</v>
      </c>
      <c r="G24" s="45" t="s">
        <v>75</v>
      </c>
      <c r="H24" s="22" t="s">
        <v>76</v>
      </c>
      <c r="I24" s="22" t="s">
        <v>77</v>
      </c>
      <c r="J24" s="22" t="s">
        <v>18</v>
      </c>
      <c r="K24" s="45" t="s">
        <v>78</v>
      </c>
      <c r="L24" s="22" t="s">
        <v>19</v>
      </c>
      <c r="M24" s="12"/>
      <c r="N24" s="2"/>
      <c r="O24" s="2"/>
      <c r="P24" s="2"/>
      <c r="Q24" s="2"/>
    </row>
    <row r="25" ht="40" customHeight="1">
      <c r="A25" s="9"/>
      <c r="B25" s="49" t="s">
        <v>79</v>
      </c>
      <c r="C25" s="1"/>
      <c r="D25" s="1"/>
      <c r="E25" s="1"/>
      <c r="F25" s="1"/>
      <c r="G25" s="1"/>
      <c r="H25" s="50"/>
      <c r="I25" s="1"/>
      <c r="J25" s="50"/>
      <c r="K25" s="1"/>
      <c r="L25" s="1"/>
      <c r="M25" s="12"/>
      <c r="N25" s="2"/>
      <c r="O25" s="2"/>
      <c r="P25" s="2"/>
      <c r="Q25" s="2"/>
    </row>
    <row r="26">
      <c r="A26" s="9"/>
      <c r="B26" s="51">
        <v>1</v>
      </c>
      <c r="C26" s="52" t="s">
        <v>80</v>
      </c>
      <c r="D26" s="52"/>
      <c r="E26" s="52" t="s">
        <v>81</v>
      </c>
      <c r="F26" s="52" t="s">
        <v>10</v>
      </c>
      <c r="G26" s="53" t="s">
        <v>82</v>
      </c>
      <c r="H26" s="54">
        <v>1</v>
      </c>
      <c r="I26" s="25">
        <v>0</v>
      </c>
      <c r="J26" s="55">
        <v>0</v>
      </c>
      <c r="K26" s="56">
        <v>0.20999999999999999</v>
      </c>
      <c r="L26" s="57">
        <v>0</v>
      </c>
      <c r="M26" s="12"/>
      <c r="N26" s="2"/>
      <c r="O26" s="2"/>
      <c r="P26" s="2"/>
      <c r="Q26" s="43">
        <f>IF(ISNUMBER(K26),IF(H26&gt;0,IF(I26&gt;0,J26,0),0),0)</f>
        <v>0</v>
      </c>
      <c r="R26" s="27">
        <f>IF(ISNUMBER(K26)=FALSE,J26,0)</f>
        <v>0</v>
      </c>
    </row>
    <row r="27">
      <c r="A27" s="9"/>
      <c r="B27" s="58" t="s">
        <v>83</v>
      </c>
      <c r="C27" s="1"/>
      <c r="D27" s="1"/>
      <c r="E27" s="59" t="s">
        <v>84</v>
      </c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8" t="s">
        <v>85</v>
      </c>
      <c r="C28" s="1"/>
      <c r="D28" s="1"/>
      <c r="E28" s="59" t="s">
        <v>86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 thickBot="1">
      <c r="A29" s="9"/>
      <c r="B29" s="60" t="s">
        <v>87</v>
      </c>
      <c r="C29" s="31"/>
      <c r="D29" s="31"/>
      <c r="E29" s="61" t="s">
        <v>88</v>
      </c>
      <c r="F29" s="31"/>
      <c r="G29" s="31"/>
      <c r="H29" s="62"/>
      <c r="I29" s="31"/>
      <c r="J29" s="62"/>
      <c r="K29" s="31"/>
      <c r="L29" s="31"/>
      <c r="M29" s="12"/>
      <c r="N29" s="2"/>
      <c r="O29" s="2"/>
      <c r="P29" s="2"/>
      <c r="Q29" s="2"/>
    </row>
    <row r="30" thickTop="1">
      <c r="A30" s="9"/>
      <c r="B30" s="51">
        <v>2</v>
      </c>
      <c r="C30" s="52" t="s">
        <v>89</v>
      </c>
      <c r="D30" s="52"/>
      <c r="E30" s="52" t="s">
        <v>90</v>
      </c>
      <c r="F30" s="52" t="s">
        <v>10</v>
      </c>
      <c r="G30" s="53" t="s">
        <v>82</v>
      </c>
      <c r="H30" s="63">
        <v>1</v>
      </c>
      <c r="I30" s="37">
        <v>0</v>
      </c>
      <c r="J30" s="64">
        <v>0</v>
      </c>
      <c r="K30" s="65">
        <v>0.20999999999999999</v>
      </c>
      <c r="L30" s="66">
        <v>0</v>
      </c>
      <c r="M30" s="12"/>
      <c r="N30" s="2"/>
      <c r="O30" s="2"/>
      <c r="P30" s="2"/>
      <c r="Q30" s="43">
        <f>IF(ISNUMBER(K30),IF(H30&gt;0,IF(I30&gt;0,J30,0),0),0)</f>
        <v>0</v>
      </c>
      <c r="R30" s="27">
        <f>IF(ISNUMBER(K30)=FALSE,J30,0)</f>
        <v>0</v>
      </c>
    </row>
    <row r="31">
      <c r="A31" s="9"/>
      <c r="B31" s="58" t="s">
        <v>83</v>
      </c>
      <c r="C31" s="1"/>
      <c r="D31" s="1"/>
      <c r="E31" s="59" t="s">
        <v>84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85</v>
      </c>
      <c r="C32" s="1"/>
      <c r="D32" s="1"/>
      <c r="E32" s="59" t="s">
        <v>86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 thickBot="1">
      <c r="A33" s="9"/>
      <c r="B33" s="60" t="s">
        <v>87</v>
      </c>
      <c r="C33" s="31"/>
      <c r="D33" s="31"/>
      <c r="E33" s="61" t="s">
        <v>88</v>
      </c>
      <c r="F33" s="31"/>
      <c r="G33" s="31"/>
      <c r="H33" s="62"/>
      <c r="I33" s="31"/>
      <c r="J33" s="62"/>
      <c r="K33" s="31"/>
      <c r="L33" s="31"/>
      <c r="M33" s="12"/>
      <c r="N33" s="2"/>
      <c r="O33" s="2"/>
      <c r="P33" s="2"/>
      <c r="Q33" s="2"/>
    </row>
    <row r="34" thickTop="1">
      <c r="A34" s="9"/>
      <c r="B34" s="51">
        <v>3</v>
      </c>
      <c r="C34" s="52" t="s">
        <v>91</v>
      </c>
      <c r="D34" s="52"/>
      <c r="E34" s="52" t="s">
        <v>92</v>
      </c>
      <c r="F34" s="52" t="s">
        <v>10</v>
      </c>
      <c r="G34" s="53" t="s">
        <v>82</v>
      </c>
      <c r="H34" s="63">
        <v>1</v>
      </c>
      <c r="I34" s="37">
        <v>0</v>
      </c>
      <c r="J34" s="64">
        <v>0</v>
      </c>
      <c r="K34" s="65">
        <v>0.20999999999999999</v>
      </c>
      <c r="L34" s="66">
        <v>0</v>
      </c>
      <c r="M34" s="12"/>
      <c r="N34" s="2"/>
      <c r="O34" s="2"/>
      <c r="P34" s="2"/>
      <c r="Q34" s="43">
        <f>IF(ISNUMBER(K34),IF(H34&gt;0,IF(I34&gt;0,J34,0),0),0)</f>
        <v>0</v>
      </c>
      <c r="R34" s="27">
        <f>IF(ISNUMBER(K34)=FALSE,J34,0)</f>
        <v>0</v>
      </c>
    </row>
    <row r="35">
      <c r="A35" s="9"/>
      <c r="B35" s="58" t="s">
        <v>83</v>
      </c>
      <c r="C35" s="1"/>
      <c r="D35" s="1"/>
      <c r="E35" s="59" t="s">
        <v>93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85</v>
      </c>
      <c r="C36" s="1"/>
      <c r="D36" s="1"/>
      <c r="E36" s="59" t="s">
        <v>86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 thickBot="1">
      <c r="A37" s="9"/>
      <c r="B37" s="60" t="s">
        <v>87</v>
      </c>
      <c r="C37" s="31"/>
      <c r="D37" s="31"/>
      <c r="E37" s="61" t="s">
        <v>88</v>
      </c>
      <c r="F37" s="31"/>
      <c r="G37" s="31"/>
      <c r="H37" s="62"/>
      <c r="I37" s="31"/>
      <c r="J37" s="62"/>
      <c r="K37" s="31"/>
      <c r="L37" s="31"/>
      <c r="M37" s="12"/>
      <c r="N37" s="2"/>
      <c r="O37" s="2"/>
      <c r="P37" s="2"/>
      <c r="Q37" s="2"/>
    </row>
    <row r="38" thickTop="1">
      <c r="A38" s="9"/>
      <c r="B38" s="51">
        <v>4</v>
      </c>
      <c r="C38" s="52" t="s">
        <v>94</v>
      </c>
      <c r="D38" s="52"/>
      <c r="E38" s="52" t="s">
        <v>95</v>
      </c>
      <c r="F38" s="52" t="s">
        <v>10</v>
      </c>
      <c r="G38" s="53" t="s">
        <v>82</v>
      </c>
      <c r="H38" s="63">
        <v>1</v>
      </c>
      <c r="I38" s="37">
        <v>0</v>
      </c>
      <c r="J38" s="64">
        <v>0</v>
      </c>
      <c r="K38" s="65">
        <v>0.20999999999999999</v>
      </c>
      <c r="L38" s="66">
        <v>0</v>
      </c>
      <c r="M38" s="12"/>
      <c r="N38" s="2"/>
      <c r="O38" s="2"/>
      <c r="P38" s="2"/>
      <c r="Q38" s="43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83</v>
      </c>
      <c r="C39" s="1"/>
      <c r="D39" s="1"/>
      <c r="E39" s="59" t="s">
        <v>96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85</v>
      </c>
      <c r="C40" s="1"/>
      <c r="D40" s="1"/>
      <c r="E40" s="59" t="s">
        <v>86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 thickBot="1">
      <c r="A41" s="9"/>
      <c r="B41" s="60" t="s">
        <v>87</v>
      </c>
      <c r="C41" s="31"/>
      <c r="D41" s="31"/>
      <c r="E41" s="61" t="s">
        <v>88</v>
      </c>
      <c r="F41" s="31"/>
      <c r="G41" s="31"/>
      <c r="H41" s="62"/>
      <c r="I41" s="31"/>
      <c r="J41" s="62"/>
      <c r="K41" s="31"/>
      <c r="L41" s="31"/>
      <c r="M41" s="12"/>
      <c r="N41" s="2"/>
      <c r="O41" s="2"/>
      <c r="P41" s="2"/>
      <c r="Q41" s="2"/>
    </row>
    <row r="42" thickTop="1">
      <c r="A42" s="9"/>
      <c r="B42" s="51">
        <v>5</v>
      </c>
      <c r="C42" s="52" t="s">
        <v>97</v>
      </c>
      <c r="D42" s="52">
        <v>1</v>
      </c>
      <c r="E42" s="52" t="s">
        <v>98</v>
      </c>
      <c r="F42" s="52" t="s">
        <v>10</v>
      </c>
      <c r="G42" s="53" t="s">
        <v>82</v>
      </c>
      <c r="H42" s="63">
        <v>1</v>
      </c>
      <c r="I42" s="37">
        <v>0</v>
      </c>
      <c r="J42" s="64">
        <v>0</v>
      </c>
      <c r="K42" s="65">
        <v>0.20999999999999999</v>
      </c>
      <c r="L42" s="66">
        <v>0</v>
      </c>
      <c r="M42" s="12"/>
      <c r="N42" s="2"/>
      <c r="O42" s="2"/>
      <c r="P42" s="2"/>
      <c r="Q42" s="43">
        <f>IF(ISNUMBER(K42),IF(H42&gt;0,IF(I42&gt;0,J42,0),0),0)</f>
        <v>0</v>
      </c>
      <c r="R42" s="27">
        <f>IF(ISNUMBER(K42)=FALSE,J42,0)</f>
        <v>0</v>
      </c>
    </row>
    <row r="43">
      <c r="A43" s="9"/>
      <c r="B43" s="58" t="s">
        <v>83</v>
      </c>
      <c r="C43" s="1"/>
      <c r="D43" s="1"/>
      <c r="E43" s="59" t="s">
        <v>99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8" t="s">
        <v>85</v>
      </c>
      <c r="C44" s="1"/>
      <c r="D44" s="1"/>
      <c r="E44" s="59" t="s">
        <v>86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 thickBot="1">
      <c r="A45" s="9"/>
      <c r="B45" s="60" t="s">
        <v>87</v>
      </c>
      <c r="C45" s="31"/>
      <c r="D45" s="31"/>
      <c r="E45" s="61" t="s">
        <v>100</v>
      </c>
      <c r="F45" s="31"/>
      <c r="G45" s="31"/>
      <c r="H45" s="62"/>
      <c r="I45" s="31"/>
      <c r="J45" s="62"/>
      <c r="K45" s="31"/>
      <c r="L45" s="31"/>
      <c r="M45" s="12"/>
      <c r="N45" s="2"/>
      <c r="O45" s="2"/>
      <c r="P45" s="2"/>
      <c r="Q45" s="2"/>
    </row>
    <row r="46" thickTop="1">
      <c r="A46" s="9"/>
      <c r="B46" s="51">
        <v>6</v>
      </c>
      <c r="C46" s="52" t="s">
        <v>101</v>
      </c>
      <c r="D46" s="52"/>
      <c r="E46" s="52" t="s">
        <v>102</v>
      </c>
      <c r="F46" s="52" t="s">
        <v>10</v>
      </c>
      <c r="G46" s="53" t="s">
        <v>82</v>
      </c>
      <c r="H46" s="63">
        <v>1</v>
      </c>
      <c r="I46" s="37">
        <v>0</v>
      </c>
      <c r="J46" s="64">
        <v>0</v>
      </c>
      <c r="K46" s="65">
        <v>0.20999999999999999</v>
      </c>
      <c r="L46" s="66">
        <v>0</v>
      </c>
      <c r="M46" s="12"/>
      <c r="N46" s="2"/>
      <c r="O46" s="2"/>
      <c r="P46" s="2"/>
      <c r="Q46" s="43">
        <f>IF(ISNUMBER(K46),IF(H46&gt;0,IF(I46&gt;0,J46,0),0),0)</f>
        <v>0</v>
      </c>
      <c r="R46" s="27">
        <f>IF(ISNUMBER(K46)=FALSE,J46,0)</f>
        <v>0</v>
      </c>
    </row>
    <row r="47">
      <c r="A47" s="9"/>
      <c r="B47" s="58" t="s">
        <v>83</v>
      </c>
      <c r="C47" s="1"/>
      <c r="D47" s="1"/>
      <c r="E47" s="59" t="s">
        <v>10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>
      <c r="A48" s="9"/>
      <c r="B48" s="58" t="s">
        <v>85</v>
      </c>
      <c r="C48" s="1"/>
      <c r="D48" s="1"/>
      <c r="E48" s="59" t="s">
        <v>86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 thickBot="1">
      <c r="A49" s="9"/>
      <c r="B49" s="60" t="s">
        <v>87</v>
      </c>
      <c r="C49" s="31"/>
      <c r="D49" s="31"/>
      <c r="E49" s="61" t="s">
        <v>88</v>
      </c>
      <c r="F49" s="31"/>
      <c r="G49" s="31"/>
      <c r="H49" s="62"/>
      <c r="I49" s="31"/>
      <c r="J49" s="62"/>
      <c r="K49" s="31"/>
      <c r="L49" s="31"/>
      <c r="M49" s="12"/>
      <c r="N49" s="2"/>
      <c r="O49" s="2"/>
      <c r="P49" s="2"/>
      <c r="Q49" s="2"/>
    </row>
    <row r="50" thickTop="1">
      <c r="A50" s="9"/>
      <c r="B50" s="51">
        <v>7</v>
      </c>
      <c r="C50" s="52" t="s">
        <v>103</v>
      </c>
      <c r="D50" s="52"/>
      <c r="E50" s="52" t="s">
        <v>104</v>
      </c>
      <c r="F50" s="52" t="s">
        <v>10</v>
      </c>
      <c r="G50" s="53" t="s">
        <v>82</v>
      </c>
      <c r="H50" s="63">
        <v>1</v>
      </c>
      <c r="I50" s="37">
        <v>0</v>
      </c>
      <c r="J50" s="64">
        <v>0</v>
      </c>
      <c r="K50" s="65">
        <v>0.20999999999999999</v>
      </c>
      <c r="L50" s="66">
        <v>0</v>
      </c>
      <c r="M50" s="12"/>
      <c r="N50" s="2"/>
      <c r="O50" s="2"/>
      <c r="P50" s="2"/>
      <c r="Q50" s="43">
        <f>IF(ISNUMBER(K50),IF(H50&gt;0,IF(I50&gt;0,J50,0),0),0)</f>
        <v>0</v>
      </c>
      <c r="R50" s="27">
        <f>IF(ISNUMBER(K50)=FALSE,J50,0)</f>
        <v>0</v>
      </c>
    </row>
    <row r="51">
      <c r="A51" s="9"/>
      <c r="B51" s="58" t="s">
        <v>83</v>
      </c>
      <c r="C51" s="1"/>
      <c r="D51" s="1"/>
      <c r="E51" s="59" t="s">
        <v>10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>
      <c r="A52" s="9"/>
      <c r="B52" s="58" t="s">
        <v>85</v>
      </c>
      <c r="C52" s="1"/>
      <c r="D52" s="1"/>
      <c r="E52" s="59" t="s">
        <v>86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 thickBot="1">
      <c r="A53" s="9"/>
      <c r="B53" s="60" t="s">
        <v>87</v>
      </c>
      <c r="C53" s="31"/>
      <c r="D53" s="31"/>
      <c r="E53" s="61" t="s">
        <v>88</v>
      </c>
      <c r="F53" s="31"/>
      <c r="G53" s="31"/>
      <c r="H53" s="62"/>
      <c r="I53" s="31"/>
      <c r="J53" s="62"/>
      <c r="K53" s="31"/>
      <c r="L53" s="31"/>
      <c r="M53" s="12"/>
      <c r="N53" s="2"/>
      <c r="O53" s="2"/>
      <c r="P53" s="2"/>
      <c r="Q53" s="2"/>
    </row>
    <row r="54" thickTop="1">
      <c r="A54" s="9"/>
      <c r="B54" s="51">
        <v>8</v>
      </c>
      <c r="C54" s="52" t="s">
        <v>105</v>
      </c>
      <c r="D54" s="52"/>
      <c r="E54" s="52" t="s">
        <v>106</v>
      </c>
      <c r="F54" s="52" t="s">
        <v>10</v>
      </c>
      <c r="G54" s="53" t="s">
        <v>82</v>
      </c>
      <c r="H54" s="63">
        <v>1</v>
      </c>
      <c r="I54" s="37">
        <v>0</v>
      </c>
      <c r="J54" s="64">
        <v>0</v>
      </c>
      <c r="K54" s="65">
        <v>0.20999999999999999</v>
      </c>
      <c r="L54" s="66">
        <v>0</v>
      </c>
      <c r="M54" s="12"/>
      <c r="N54" s="2"/>
      <c r="O54" s="2"/>
      <c r="P54" s="2"/>
      <c r="Q54" s="43">
        <f>IF(ISNUMBER(K54),IF(H54&gt;0,IF(I54&gt;0,J54,0),0),0)</f>
        <v>0</v>
      </c>
      <c r="R54" s="27">
        <f>IF(ISNUMBER(K54)=FALSE,J54,0)</f>
        <v>0</v>
      </c>
    </row>
    <row r="55">
      <c r="A55" s="9"/>
      <c r="B55" s="58" t="s">
        <v>83</v>
      </c>
      <c r="C55" s="1"/>
      <c r="D55" s="1"/>
      <c r="E55" s="59" t="s">
        <v>10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8" t="s">
        <v>85</v>
      </c>
      <c r="C56" s="1"/>
      <c r="D56" s="1"/>
      <c r="E56" s="59" t="s">
        <v>86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 thickBot="1">
      <c r="A57" s="9"/>
      <c r="B57" s="60" t="s">
        <v>87</v>
      </c>
      <c r="C57" s="31"/>
      <c r="D57" s="31"/>
      <c r="E57" s="61" t="s">
        <v>88</v>
      </c>
      <c r="F57" s="31"/>
      <c r="G57" s="31"/>
      <c r="H57" s="62"/>
      <c r="I57" s="31"/>
      <c r="J57" s="62"/>
      <c r="K57" s="31"/>
      <c r="L57" s="31"/>
      <c r="M57" s="12"/>
      <c r="N57" s="2"/>
      <c r="O57" s="2"/>
      <c r="P57" s="2"/>
      <c r="Q57" s="2"/>
    </row>
    <row r="58" thickTop="1" thickBot="1" ht="25" customHeight="1">
      <c r="A58" s="9"/>
      <c r="B58" s="1"/>
      <c r="C58" s="67">
        <v>0</v>
      </c>
      <c r="D58" s="1"/>
      <c r="E58" s="68" t="s">
        <v>70</v>
      </c>
      <c r="F58" s="1"/>
      <c r="G58" s="69" t="s">
        <v>107</v>
      </c>
      <c r="H58" s="70">
        <v>0</v>
      </c>
      <c r="I58" s="69" t="s">
        <v>108</v>
      </c>
      <c r="J58" s="71">
        <f>(L58-H58)</f>
        <v>0</v>
      </c>
      <c r="K58" s="69" t="s">
        <v>109</v>
      </c>
      <c r="L58" s="72">
        <v>0</v>
      </c>
      <c r="M58" s="12"/>
      <c r="N58" s="2"/>
      <c r="O58" s="2"/>
      <c r="P58" s="2"/>
      <c r="Q58" s="43">
        <f>0+Q26+Q30+Q34+Q38+Q42+Q46+Q50+Q54</f>
        <v>0</v>
      </c>
      <c r="R58" s="27">
        <f>0+R26+R30+R34+R38+R42+R46+R50+R54</f>
        <v>0</v>
      </c>
      <c r="S58" s="73">
        <f>Q58*(1+J58)+R58</f>
        <v>0</v>
      </c>
    </row>
    <row r="59" thickTop="1" thickBot="1" ht="25" customHeight="1">
      <c r="A59" s="9"/>
      <c r="B59" s="74"/>
      <c r="C59" s="74"/>
      <c r="D59" s="74"/>
      <c r="E59" s="74"/>
      <c r="F59" s="74"/>
      <c r="G59" s="75" t="s">
        <v>110</v>
      </c>
      <c r="H59" s="76">
        <v>0</v>
      </c>
      <c r="I59" s="75" t="s">
        <v>111</v>
      </c>
      <c r="J59" s="77">
        <v>0</v>
      </c>
      <c r="K59" s="75" t="s">
        <v>112</v>
      </c>
      <c r="L59" s="78">
        <v>0</v>
      </c>
      <c r="M59" s="12"/>
      <c r="N59" s="2"/>
      <c r="O59" s="2"/>
      <c r="P59" s="2"/>
      <c r="Q59" s="2"/>
    </row>
    <row r="60">
      <c r="A60" s="13"/>
      <c r="B60" s="4"/>
      <c r="C60" s="4"/>
      <c r="D60" s="4"/>
      <c r="E60" s="4"/>
      <c r="F60" s="4"/>
      <c r="G60" s="4"/>
      <c r="H60" s="79"/>
      <c r="I60" s="4"/>
      <c r="J60" s="79"/>
      <c r="K60" s="4"/>
      <c r="L60" s="4"/>
      <c r="M60" s="14"/>
      <c r="N60" s="2"/>
      <c r="O60" s="2"/>
      <c r="P60" s="2"/>
      <c r="Q60" s="2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</row>
  </sheetData>
  <mergeCells count="39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29:D29"/>
    <mergeCell ref="B31:D31"/>
    <mergeCell ref="B32:D32"/>
    <mergeCell ref="B33:D33"/>
    <mergeCell ref="B35:D35"/>
    <mergeCell ref="B36:D36"/>
    <mergeCell ref="B37:D37"/>
    <mergeCell ref="B39:D39"/>
    <mergeCell ref="B40:D40"/>
    <mergeCell ref="B41:D41"/>
    <mergeCell ref="B43:D43"/>
    <mergeCell ref="B44:D44"/>
    <mergeCell ref="B45:D45"/>
    <mergeCell ref="B47:D47"/>
    <mergeCell ref="B48:D48"/>
    <mergeCell ref="B49:D49"/>
    <mergeCell ref="B51:D51"/>
    <mergeCell ref="B52:D52"/>
    <mergeCell ref="B53:D53"/>
    <mergeCell ref="B55:D55"/>
    <mergeCell ref="B56:D56"/>
    <mergeCell ref="B57:D57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 codeName="____SO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113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IF(SUM(K20:K25)&gt;0,ROUND(SUM(S20:S25)/SUM(K20:K25)-1,8),0)</f>
        <v>0</v>
      </c>
      <c r="R11" s="27">
        <f>AVERAGE(J39,J110,J117,J140,J175,J230)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S39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S110</f>
        <v>0</v>
      </c>
    </row>
    <row r="22">
      <c r="A22" s="9"/>
      <c r="B22" s="46">
        <v>4</v>
      </c>
      <c r="C22" s="1"/>
      <c r="D22" s="1"/>
      <c r="E22" s="47" t="s">
        <v>115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S117</f>
        <v>0</v>
      </c>
    </row>
    <row r="23">
      <c r="A23" s="9"/>
      <c r="B23" s="46">
        <v>5</v>
      </c>
      <c r="C23" s="1"/>
      <c r="D23" s="1"/>
      <c r="E23" s="47" t="s">
        <v>116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S140</f>
        <v>0</v>
      </c>
    </row>
    <row r="24">
      <c r="A24" s="9"/>
      <c r="B24" s="46">
        <v>8</v>
      </c>
      <c r="C24" s="1"/>
      <c r="D24" s="1"/>
      <c r="E24" s="47" t="s">
        <v>117</v>
      </c>
      <c r="F24" s="1"/>
      <c r="G24" s="1"/>
      <c r="H24" s="1"/>
      <c r="I24" s="1"/>
      <c r="J24" s="1"/>
      <c r="K24" s="48">
        <v>0</v>
      </c>
      <c r="L24" s="48">
        <v>0</v>
      </c>
      <c r="M24" s="12"/>
      <c r="N24" s="2"/>
      <c r="O24" s="2"/>
      <c r="P24" s="2"/>
      <c r="Q24" s="2"/>
      <c r="S24" s="27">
        <f>S175</f>
        <v>0</v>
      </c>
    </row>
    <row r="25">
      <c r="A25" s="9"/>
      <c r="B25" s="46">
        <v>9</v>
      </c>
      <c r="C25" s="1"/>
      <c r="D25" s="1"/>
      <c r="E25" s="47" t="s">
        <v>118</v>
      </c>
      <c r="F25" s="1"/>
      <c r="G25" s="1"/>
      <c r="H25" s="1"/>
      <c r="I25" s="1"/>
      <c r="J25" s="1"/>
      <c r="K25" s="48">
        <v>0</v>
      </c>
      <c r="L25" s="48">
        <v>0</v>
      </c>
      <c r="M25" s="80"/>
      <c r="N25" s="2"/>
      <c r="O25" s="2"/>
      <c r="P25" s="2"/>
      <c r="Q25" s="2"/>
      <c r="S25" s="27">
        <f>S230</f>
        <v>0</v>
      </c>
    </row>
    <row r="26">
      <c r="A26" s="1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81"/>
      <c r="N26" s="2"/>
      <c r="O26" s="2"/>
      <c r="P26" s="2"/>
      <c r="Q26" s="2"/>
    </row>
    <row r="27" ht="14" customHeight="1">
      <c r="A27" s="4"/>
      <c r="B27" s="38" t="s">
        <v>71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2"/>
      <c r="O27" s="2"/>
      <c r="P27" s="2"/>
      <c r="Q27" s="2"/>
    </row>
    <row r="28" ht="18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2"/>
      <c r="N28" s="2"/>
      <c r="O28" s="2"/>
      <c r="P28" s="2"/>
      <c r="Q28" s="2"/>
    </row>
    <row r="29" ht="18" customHeight="1">
      <c r="A29" s="9"/>
      <c r="B29" s="44" t="s">
        <v>72</v>
      </c>
      <c r="C29" s="44" t="s">
        <v>68</v>
      </c>
      <c r="D29" s="44" t="s">
        <v>73</v>
      </c>
      <c r="E29" s="44" t="s">
        <v>69</v>
      </c>
      <c r="F29" s="44" t="s">
        <v>74</v>
      </c>
      <c r="G29" s="45" t="s">
        <v>75</v>
      </c>
      <c r="H29" s="22" t="s">
        <v>76</v>
      </c>
      <c r="I29" s="22" t="s">
        <v>77</v>
      </c>
      <c r="J29" s="22" t="s">
        <v>18</v>
      </c>
      <c r="K29" s="45" t="s">
        <v>78</v>
      </c>
      <c r="L29" s="22" t="s">
        <v>19</v>
      </c>
      <c r="M29" s="80"/>
      <c r="N29" s="2"/>
      <c r="O29" s="2"/>
      <c r="P29" s="2"/>
      <c r="Q29" s="2"/>
    </row>
    <row r="30" ht="40" customHeight="1">
      <c r="A30" s="9"/>
      <c r="B30" s="49" t="s">
        <v>79</v>
      </c>
      <c r="C30" s="1"/>
      <c r="D30" s="1"/>
      <c r="E30" s="1"/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1">
        <v>1</v>
      </c>
      <c r="C31" s="52" t="s">
        <v>119</v>
      </c>
      <c r="D31" s="52"/>
      <c r="E31" s="52" t="s">
        <v>120</v>
      </c>
      <c r="F31" s="52" t="s">
        <v>10</v>
      </c>
      <c r="G31" s="53" t="s">
        <v>121</v>
      </c>
      <c r="H31" s="54">
        <v>1130.1690000000001</v>
      </c>
      <c r="I31" s="25">
        <v>0</v>
      </c>
      <c r="J31" s="55">
        <v>0</v>
      </c>
      <c r="K31" s="56">
        <v>0.20999999999999999</v>
      </c>
      <c r="L31" s="57">
        <v>0</v>
      </c>
      <c r="M31" s="12"/>
      <c r="N31" s="2"/>
      <c r="O31" s="2"/>
      <c r="P31" s="2"/>
      <c r="Q31" s="43">
        <f>IF(ISNUMBER(K31),IF(H31&gt;0,IF(I31&gt;0,J31,0),0),0)</f>
        <v>0</v>
      </c>
      <c r="R31" s="27">
        <f>IF(ISNUMBER(K31)=FALSE,J31,0)</f>
        <v>0</v>
      </c>
    </row>
    <row r="32">
      <c r="A32" s="9"/>
      <c r="B32" s="58" t="s">
        <v>83</v>
      </c>
      <c r="C32" s="1"/>
      <c r="D32" s="1"/>
      <c r="E32" s="59" t="s">
        <v>122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85</v>
      </c>
      <c r="C33" s="1"/>
      <c r="D33" s="1"/>
      <c r="E33" s="59" t="s">
        <v>123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 thickBot="1">
      <c r="A34" s="9"/>
      <c r="B34" s="60" t="s">
        <v>87</v>
      </c>
      <c r="C34" s="31"/>
      <c r="D34" s="31"/>
      <c r="E34" s="61" t="s">
        <v>88</v>
      </c>
      <c r="F34" s="31"/>
      <c r="G34" s="31"/>
      <c r="H34" s="62"/>
      <c r="I34" s="31"/>
      <c r="J34" s="62"/>
      <c r="K34" s="31"/>
      <c r="L34" s="31"/>
      <c r="M34" s="12"/>
      <c r="N34" s="2"/>
      <c r="O34" s="2"/>
      <c r="P34" s="2"/>
      <c r="Q34" s="2"/>
    </row>
    <row r="35" thickTop="1">
      <c r="A35" s="9"/>
      <c r="B35" s="51">
        <v>2</v>
      </c>
      <c r="C35" s="52" t="s">
        <v>124</v>
      </c>
      <c r="D35" s="52"/>
      <c r="E35" s="52" t="s">
        <v>125</v>
      </c>
      <c r="F35" s="52" t="s">
        <v>10</v>
      </c>
      <c r="G35" s="53" t="s">
        <v>121</v>
      </c>
      <c r="H35" s="63">
        <v>10.34</v>
      </c>
      <c r="I35" s="37">
        <v>0</v>
      </c>
      <c r="J35" s="64">
        <v>0</v>
      </c>
      <c r="K35" s="65">
        <v>0.20999999999999999</v>
      </c>
      <c r="L35" s="66">
        <v>0</v>
      </c>
      <c r="M35" s="12"/>
      <c r="N35" s="2"/>
      <c r="O35" s="2"/>
      <c r="P35" s="2"/>
      <c r="Q35" s="43">
        <f>IF(ISNUMBER(K35),IF(H35&gt;0,IF(I35&gt;0,J35,0),0),0)</f>
        <v>0</v>
      </c>
      <c r="R35" s="27">
        <f>IF(ISNUMBER(K35)=FALSE,J35,0)</f>
        <v>0</v>
      </c>
    </row>
    <row r="36">
      <c r="A36" s="9"/>
      <c r="B36" s="58" t="s">
        <v>83</v>
      </c>
      <c r="C36" s="1"/>
      <c r="D36" s="1"/>
      <c r="E36" s="59" t="s">
        <v>126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>
      <c r="A37" s="9"/>
      <c r="B37" s="58" t="s">
        <v>85</v>
      </c>
      <c r="C37" s="1"/>
      <c r="D37" s="1"/>
      <c r="E37" s="59" t="s">
        <v>127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 thickBot="1">
      <c r="A38" s="9"/>
      <c r="B38" s="60" t="s">
        <v>87</v>
      </c>
      <c r="C38" s="31"/>
      <c r="D38" s="31"/>
      <c r="E38" s="61" t="s">
        <v>88</v>
      </c>
      <c r="F38" s="31"/>
      <c r="G38" s="31"/>
      <c r="H38" s="62"/>
      <c r="I38" s="31"/>
      <c r="J38" s="62"/>
      <c r="K38" s="31"/>
      <c r="L38" s="31"/>
      <c r="M38" s="12"/>
      <c r="N38" s="2"/>
      <c r="O38" s="2"/>
      <c r="P38" s="2"/>
      <c r="Q38" s="2"/>
    </row>
    <row r="39" thickTop="1" thickBot="1" ht="25" customHeight="1">
      <c r="A39" s="9"/>
      <c r="B39" s="1"/>
      <c r="C39" s="67">
        <v>0</v>
      </c>
      <c r="D39" s="1"/>
      <c r="E39" s="68" t="s">
        <v>70</v>
      </c>
      <c r="F39" s="1"/>
      <c r="G39" s="69" t="s">
        <v>107</v>
      </c>
      <c r="H39" s="70">
        <v>0</v>
      </c>
      <c r="I39" s="69" t="s">
        <v>108</v>
      </c>
      <c r="J39" s="71">
        <f>(L39-H39)</f>
        <v>0</v>
      </c>
      <c r="K39" s="69" t="s">
        <v>109</v>
      </c>
      <c r="L39" s="72">
        <v>0</v>
      </c>
      <c r="M39" s="12"/>
      <c r="N39" s="2"/>
      <c r="O39" s="2"/>
      <c r="P39" s="2"/>
      <c r="Q39" s="43">
        <f>0+Q31+Q35</f>
        <v>0</v>
      </c>
      <c r="R39" s="27">
        <f>0+R31+R35</f>
        <v>0</v>
      </c>
      <c r="S39" s="73">
        <f>Q39*(1+J39)+R39</f>
        <v>0</v>
      </c>
    </row>
    <row r="40" thickTop="1" thickBot="1" ht="25" customHeight="1">
      <c r="A40" s="9"/>
      <c r="B40" s="74"/>
      <c r="C40" s="74"/>
      <c r="D40" s="74"/>
      <c r="E40" s="74"/>
      <c r="F40" s="74"/>
      <c r="G40" s="75" t="s">
        <v>110</v>
      </c>
      <c r="H40" s="76">
        <v>0</v>
      </c>
      <c r="I40" s="75" t="s">
        <v>111</v>
      </c>
      <c r="J40" s="77">
        <v>0</v>
      </c>
      <c r="K40" s="75" t="s">
        <v>112</v>
      </c>
      <c r="L40" s="78">
        <v>0</v>
      </c>
      <c r="M40" s="12"/>
      <c r="N40" s="2"/>
      <c r="O40" s="2"/>
      <c r="P40" s="2"/>
      <c r="Q40" s="2"/>
    </row>
    <row r="41" ht="40" customHeight="1">
      <c r="A41" s="9"/>
      <c r="B41" s="83" t="s">
        <v>128</v>
      </c>
      <c r="C41" s="1"/>
      <c r="D41" s="1"/>
      <c r="E41" s="1"/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1">
        <v>3</v>
      </c>
      <c r="C42" s="52" t="s">
        <v>129</v>
      </c>
      <c r="D42" s="52"/>
      <c r="E42" s="52" t="s">
        <v>130</v>
      </c>
      <c r="F42" s="52" t="s">
        <v>10</v>
      </c>
      <c r="G42" s="53" t="s">
        <v>131</v>
      </c>
      <c r="H42" s="54">
        <v>2</v>
      </c>
      <c r="I42" s="25">
        <v>0</v>
      </c>
      <c r="J42" s="55">
        <v>0</v>
      </c>
      <c r="K42" s="56">
        <v>0.20999999999999999</v>
      </c>
      <c r="L42" s="57">
        <v>0</v>
      </c>
      <c r="M42" s="12"/>
      <c r="N42" s="2"/>
      <c r="O42" s="2"/>
      <c r="P42" s="2"/>
      <c r="Q42" s="43">
        <f>IF(ISNUMBER(K42),IF(H42&gt;0,IF(I42&gt;0,J42,0),0),0)</f>
        <v>0</v>
      </c>
      <c r="R42" s="27">
        <f>IF(ISNUMBER(K42)=FALSE,J42,0)</f>
        <v>0</v>
      </c>
    </row>
    <row r="43">
      <c r="A43" s="9"/>
      <c r="B43" s="58" t="s">
        <v>83</v>
      </c>
      <c r="C43" s="1"/>
      <c r="D43" s="1"/>
      <c r="E43" s="59" t="s">
        <v>132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>
      <c r="A44" s="9"/>
      <c r="B44" s="58" t="s">
        <v>85</v>
      </c>
      <c r="C44" s="1"/>
      <c r="D44" s="1"/>
      <c r="E44" s="59" t="s">
        <v>133</v>
      </c>
      <c r="F44" s="1"/>
      <c r="G44" s="1"/>
      <c r="H44" s="50"/>
      <c r="I44" s="1"/>
      <c r="J44" s="50"/>
      <c r="K44" s="1"/>
      <c r="L44" s="1"/>
      <c r="M44" s="12"/>
      <c r="N44" s="2"/>
      <c r="O44" s="2"/>
      <c r="P44" s="2"/>
      <c r="Q44" s="2"/>
    </row>
    <row r="45" thickBot="1">
      <c r="A45" s="9"/>
      <c r="B45" s="60" t="s">
        <v>87</v>
      </c>
      <c r="C45" s="31"/>
      <c r="D45" s="31"/>
      <c r="E45" s="61" t="s">
        <v>88</v>
      </c>
      <c r="F45" s="31"/>
      <c r="G45" s="31"/>
      <c r="H45" s="62"/>
      <c r="I45" s="31"/>
      <c r="J45" s="62"/>
      <c r="K45" s="31"/>
      <c r="L45" s="31"/>
      <c r="M45" s="12"/>
      <c r="N45" s="2"/>
      <c r="O45" s="2"/>
      <c r="P45" s="2"/>
      <c r="Q45" s="2"/>
    </row>
    <row r="46" thickTop="1">
      <c r="A46" s="9"/>
      <c r="B46" s="51">
        <v>4</v>
      </c>
      <c r="C46" s="52" t="s">
        <v>134</v>
      </c>
      <c r="D46" s="52"/>
      <c r="E46" s="52" t="s">
        <v>135</v>
      </c>
      <c r="F46" s="52" t="s">
        <v>10</v>
      </c>
      <c r="G46" s="53" t="s">
        <v>131</v>
      </c>
      <c r="H46" s="63">
        <v>1</v>
      </c>
      <c r="I46" s="37">
        <v>0</v>
      </c>
      <c r="J46" s="64">
        <v>0</v>
      </c>
      <c r="K46" s="65">
        <v>0.20999999999999999</v>
      </c>
      <c r="L46" s="66">
        <v>0</v>
      </c>
      <c r="M46" s="12"/>
      <c r="N46" s="2"/>
      <c r="O46" s="2"/>
      <c r="P46" s="2"/>
      <c r="Q46" s="43">
        <f>IF(ISNUMBER(K46),IF(H46&gt;0,IF(I46&gt;0,J46,0),0),0)</f>
        <v>0</v>
      </c>
      <c r="R46" s="27">
        <f>IF(ISNUMBER(K46)=FALSE,J46,0)</f>
        <v>0</v>
      </c>
    </row>
    <row r="47">
      <c r="A47" s="9"/>
      <c r="B47" s="58" t="s">
        <v>83</v>
      </c>
      <c r="C47" s="1"/>
      <c r="D47" s="1"/>
      <c r="E47" s="59" t="s">
        <v>136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>
      <c r="A48" s="9"/>
      <c r="B48" s="58" t="s">
        <v>85</v>
      </c>
      <c r="C48" s="1"/>
      <c r="D48" s="1"/>
      <c r="E48" s="59" t="s">
        <v>137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 thickBot="1">
      <c r="A49" s="9"/>
      <c r="B49" s="60" t="s">
        <v>87</v>
      </c>
      <c r="C49" s="31"/>
      <c r="D49" s="31"/>
      <c r="E49" s="61" t="s">
        <v>88</v>
      </c>
      <c r="F49" s="31"/>
      <c r="G49" s="31"/>
      <c r="H49" s="62"/>
      <c r="I49" s="31"/>
      <c r="J49" s="62"/>
      <c r="K49" s="31"/>
      <c r="L49" s="31"/>
      <c r="M49" s="12"/>
      <c r="N49" s="2"/>
      <c r="O49" s="2"/>
      <c r="P49" s="2"/>
      <c r="Q49" s="2"/>
    </row>
    <row r="50" thickTop="1">
      <c r="A50" s="9"/>
      <c r="B50" s="51">
        <v>5</v>
      </c>
      <c r="C50" s="52" t="s">
        <v>138</v>
      </c>
      <c r="D50" s="52"/>
      <c r="E50" s="52" t="s">
        <v>139</v>
      </c>
      <c r="F50" s="52" t="s">
        <v>10</v>
      </c>
      <c r="G50" s="53" t="s">
        <v>121</v>
      </c>
      <c r="H50" s="63">
        <v>10.34</v>
      </c>
      <c r="I50" s="37">
        <v>0</v>
      </c>
      <c r="J50" s="64">
        <v>0</v>
      </c>
      <c r="K50" s="65">
        <v>0.20999999999999999</v>
      </c>
      <c r="L50" s="66">
        <v>0</v>
      </c>
      <c r="M50" s="12"/>
      <c r="N50" s="2"/>
      <c r="O50" s="2"/>
      <c r="P50" s="2"/>
      <c r="Q50" s="43">
        <f>IF(ISNUMBER(K50),IF(H50&gt;0,IF(I50&gt;0,J50,0),0),0)</f>
        <v>0</v>
      </c>
      <c r="R50" s="27">
        <f>IF(ISNUMBER(K50)=FALSE,J50,0)</f>
        <v>0</v>
      </c>
    </row>
    <row r="51">
      <c r="A51" s="9"/>
      <c r="B51" s="58" t="s">
        <v>83</v>
      </c>
      <c r="C51" s="1"/>
      <c r="D51" s="1"/>
      <c r="E51" s="59" t="s">
        <v>140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>
      <c r="A52" s="9"/>
      <c r="B52" s="58" t="s">
        <v>85</v>
      </c>
      <c r="C52" s="1"/>
      <c r="D52" s="1"/>
      <c r="E52" s="59" t="s">
        <v>141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 thickBot="1">
      <c r="A53" s="9"/>
      <c r="B53" s="60" t="s">
        <v>87</v>
      </c>
      <c r="C53" s="31"/>
      <c r="D53" s="31"/>
      <c r="E53" s="61" t="s">
        <v>88</v>
      </c>
      <c r="F53" s="31"/>
      <c r="G53" s="31"/>
      <c r="H53" s="62"/>
      <c r="I53" s="31"/>
      <c r="J53" s="62"/>
      <c r="K53" s="31"/>
      <c r="L53" s="31"/>
      <c r="M53" s="12"/>
      <c r="N53" s="2"/>
      <c r="O53" s="2"/>
      <c r="P53" s="2"/>
      <c r="Q53" s="2"/>
    </row>
    <row r="54" thickTop="1">
      <c r="A54" s="9"/>
      <c r="B54" s="51">
        <v>6</v>
      </c>
      <c r="C54" s="52" t="s">
        <v>142</v>
      </c>
      <c r="D54" s="52"/>
      <c r="E54" s="52" t="s">
        <v>143</v>
      </c>
      <c r="F54" s="52" t="s">
        <v>10</v>
      </c>
      <c r="G54" s="53" t="s">
        <v>121</v>
      </c>
      <c r="H54" s="63">
        <v>52.200000000000003</v>
      </c>
      <c r="I54" s="37">
        <v>0</v>
      </c>
      <c r="J54" s="64">
        <v>0</v>
      </c>
      <c r="K54" s="65">
        <v>0.20999999999999999</v>
      </c>
      <c r="L54" s="66">
        <v>0</v>
      </c>
      <c r="M54" s="12"/>
      <c r="N54" s="2"/>
      <c r="O54" s="2"/>
      <c r="P54" s="2"/>
      <c r="Q54" s="43">
        <f>IF(ISNUMBER(K54),IF(H54&gt;0,IF(I54&gt;0,J54,0),0),0)</f>
        <v>0</v>
      </c>
      <c r="R54" s="27">
        <f>IF(ISNUMBER(K54)=FALSE,J54,0)</f>
        <v>0</v>
      </c>
    </row>
    <row r="55">
      <c r="A55" s="9"/>
      <c r="B55" s="58" t="s">
        <v>83</v>
      </c>
      <c r="C55" s="1"/>
      <c r="D55" s="1"/>
      <c r="E55" s="59" t="s">
        <v>140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8" t="s">
        <v>85</v>
      </c>
      <c r="C56" s="1"/>
      <c r="D56" s="1"/>
      <c r="E56" s="59" t="s">
        <v>144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 thickBot="1">
      <c r="A57" s="9"/>
      <c r="B57" s="60" t="s">
        <v>87</v>
      </c>
      <c r="C57" s="31"/>
      <c r="D57" s="31"/>
      <c r="E57" s="61" t="s">
        <v>88</v>
      </c>
      <c r="F57" s="31"/>
      <c r="G57" s="31"/>
      <c r="H57" s="62"/>
      <c r="I57" s="31"/>
      <c r="J57" s="62"/>
      <c r="K57" s="31"/>
      <c r="L57" s="31"/>
      <c r="M57" s="12"/>
      <c r="N57" s="2"/>
      <c r="O57" s="2"/>
      <c r="P57" s="2"/>
      <c r="Q57" s="2"/>
    </row>
    <row r="58" thickTop="1">
      <c r="A58" s="9"/>
      <c r="B58" s="51">
        <v>7</v>
      </c>
      <c r="C58" s="52" t="s">
        <v>145</v>
      </c>
      <c r="D58" s="52"/>
      <c r="E58" s="52" t="s">
        <v>146</v>
      </c>
      <c r="F58" s="52" t="s">
        <v>10</v>
      </c>
      <c r="G58" s="53" t="s">
        <v>121</v>
      </c>
      <c r="H58" s="63">
        <v>361.48000000000002</v>
      </c>
      <c r="I58" s="37">
        <v>0</v>
      </c>
      <c r="J58" s="64">
        <v>0</v>
      </c>
      <c r="K58" s="65">
        <v>0.20999999999999999</v>
      </c>
      <c r="L58" s="66">
        <v>0</v>
      </c>
      <c r="M58" s="12"/>
      <c r="N58" s="2"/>
      <c r="O58" s="2"/>
      <c r="P58" s="2"/>
      <c r="Q58" s="43">
        <f>IF(ISNUMBER(K58),IF(H58&gt;0,IF(I58&gt;0,J58,0),0),0)</f>
        <v>0</v>
      </c>
      <c r="R58" s="27">
        <f>IF(ISNUMBER(K58)=FALSE,J58,0)</f>
        <v>0</v>
      </c>
    </row>
    <row r="59">
      <c r="A59" s="9"/>
      <c r="B59" s="58" t="s">
        <v>83</v>
      </c>
      <c r="C59" s="1"/>
      <c r="D59" s="1"/>
      <c r="E59" s="59" t="s">
        <v>147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>
      <c r="A60" s="9"/>
      <c r="B60" s="58" t="s">
        <v>85</v>
      </c>
      <c r="C60" s="1"/>
      <c r="D60" s="1"/>
      <c r="E60" s="59" t="s">
        <v>148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 thickBot="1">
      <c r="A61" s="9"/>
      <c r="B61" s="60" t="s">
        <v>87</v>
      </c>
      <c r="C61" s="31"/>
      <c r="D61" s="31"/>
      <c r="E61" s="61" t="s">
        <v>88</v>
      </c>
      <c r="F61" s="31"/>
      <c r="G61" s="31"/>
      <c r="H61" s="62"/>
      <c r="I61" s="31"/>
      <c r="J61" s="62"/>
      <c r="K61" s="31"/>
      <c r="L61" s="31"/>
      <c r="M61" s="12"/>
      <c r="N61" s="2"/>
      <c r="O61" s="2"/>
      <c r="P61" s="2"/>
      <c r="Q61" s="2"/>
    </row>
    <row r="62" thickTop="1">
      <c r="A62" s="9"/>
      <c r="B62" s="51">
        <v>8</v>
      </c>
      <c r="C62" s="52" t="s">
        <v>149</v>
      </c>
      <c r="D62" s="52"/>
      <c r="E62" s="52" t="s">
        <v>150</v>
      </c>
      <c r="F62" s="52" t="s">
        <v>10</v>
      </c>
      <c r="G62" s="53" t="s">
        <v>151</v>
      </c>
      <c r="H62" s="63">
        <v>72.75</v>
      </c>
      <c r="I62" s="37">
        <v>0</v>
      </c>
      <c r="J62" s="64">
        <v>0</v>
      </c>
      <c r="K62" s="65">
        <v>0.20999999999999999</v>
      </c>
      <c r="L62" s="66">
        <v>0</v>
      </c>
      <c r="M62" s="12"/>
      <c r="N62" s="2"/>
      <c r="O62" s="2"/>
      <c r="P62" s="2"/>
      <c r="Q62" s="43">
        <f>IF(ISNUMBER(K62),IF(H62&gt;0,IF(I62&gt;0,J62,0),0),0)</f>
        <v>0</v>
      </c>
      <c r="R62" s="27">
        <f>IF(ISNUMBER(K62)=FALSE,J62,0)</f>
        <v>0</v>
      </c>
    </row>
    <row r="63">
      <c r="A63" s="9"/>
      <c r="B63" s="58" t="s">
        <v>83</v>
      </c>
      <c r="C63" s="1"/>
      <c r="D63" s="1"/>
      <c r="E63" s="59" t="s">
        <v>10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85</v>
      </c>
      <c r="C64" s="1"/>
      <c r="D64" s="1"/>
      <c r="E64" s="59" t="s">
        <v>152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 thickBot="1">
      <c r="A65" s="9"/>
      <c r="B65" s="60" t="s">
        <v>87</v>
      </c>
      <c r="C65" s="31"/>
      <c r="D65" s="31"/>
      <c r="E65" s="61" t="s">
        <v>88</v>
      </c>
      <c r="F65" s="31"/>
      <c r="G65" s="31"/>
      <c r="H65" s="62"/>
      <c r="I65" s="31"/>
      <c r="J65" s="62"/>
      <c r="K65" s="31"/>
      <c r="L65" s="31"/>
      <c r="M65" s="12"/>
      <c r="N65" s="2"/>
      <c r="O65" s="2"/>
      <c r="P65" s="2"/>
      <c r="Q65" s="2"/>
    </row>
    <row r="66" thickTop="1">
      <c r="A66" s="9"/>
      <c r="B66" s="51">
        <v>9</v>
      </c>
      <c r="C66" s="52" t="s">
        <v>153</v>
      </c>
      <c r="D66" s="52"/>
      <c r="E66" s="52" t="s">
        <v>154</v>
      </c>
      <c r="F66" s="52" t="s">
        <v>10</v>
      </c>
      <c r="G66" s="53" t="s">
        <v>121</v>
      </c>
      <c r="H66" s="63">
        <v>230.05000000000001</v>
      </c>
      <c r="I66" s="37">
        <v>0</v>
      </c>
      <c r="J66" s="64">
        <v>0</v>
      </c>
      <c r="K66" s="65">
        <v>0.20999999999999999</v>
      </c>
      <c r="L66" s="66">
        <v>0</v>
      </c>
      <c r="M66" s="12"/>
      <c r="N66" s="2"/>
      <c r="O66" s="2"/>
      <c r="P66" s="2"/>
      <c r="Q66" s="43">
        <f>IF(ISNUMBER(K66),IF(H66&gt;0,IF(I66&gt;0,J66,0),0),0)</f>
        <v>0</v>
      </c>
      <c r="R66" s="27">
        <f>IF(ISNUMBER(K66)=FALSE,J66,0)</f>
        <v>0</v>
      </c>
    </row>
    <row r="67">
      <c r="A67" s="9"/>
      <c r="B67" s="58" t="s">
        <v>83</v>
      </c>
      <c r="C67" s="1"/>
      <c r="D67" s="1"/>
      <c r="E67" s="59" t="s">
        <v>10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85</v>
      </c>
      <c r="C68" s="1"/>
      <c r="D68" s="1"/>
      <c r="E68" s="59" t="s">
        <v>155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 thickBot="1">
      <c r="A69" s="9"/>
      <c r="B69" s="60" t="s">
        <v>87</v>
      </c>
      <c r="C69" s="31"/>
      <c r="D69" s="31"/>
      <c r="E69" s="61" t="s">
        <v>88</v>
      </c>
      <c r="F69" s="31"/>
      <c r="G69" s="31"/>
      <c r="H69" s="62"/>
      <c r="I69" s="31"/>
      <c r="J69" s="62"/>
      <c r="K69" s="31"/>
      <c r="L69" s="31"/>
      <c r="M69" s="12"/>
      <c r="N69" s="2"/>
      <c r="O69" s="2"/>
      <c r="P69" s="2"/>
      <c r="Q69" s="2"/>
    </row>
    <row r="70" thickTop="1">
      <c r="A70" s="9"/>
      <c r="B70" s="51">
        <v>10</v>
      </c>
      <c r="C70" s="52" t="s">
        <v>156</v>
      </c>
      <c r="D70" s="52"/>
      <c r="E70" s="52" t="s">
        <v>157</v>
      </c>
      <c r="F70" s="52" t="s">
        <v>10</v>
      </c>
      <c r="G70" s="53" t="s">
        <v>158</v>
      </c>
      <c r="H70" s="63">
        <v>1061</v>
      </c>
      <c r="I70" s="37">
        <v>0</v>
      </c>
      <c r="J70" s="64">
        <v>0</v>
      </c>
      <c r="K70" s="65">
        <v>0.20999999999999999</v>
      </c>
      <c r="L70" s="66">
        <v>0</v>
      </c>
      <c r="M70" s="12"/>
      <c r="N70" s="2"/>
      <c r="O70" s="2"/>
      <c r="P70" s="2"/>
      <c r="Q70" s="43">
        <f>IF(ISNUMBER(K70),IF(H70&gt;0,IF(I70&gt;0,J70,0),0),0)</f>
        <v>0</v>
      </c>
      <c r="R70" s="27">
        <f>IF(ISNUMBER(K70)=FALSE,J70,0)</f>
        <v>0</v>
      </c>
    </row>
    <row r="71">
      <c r="A71" s="9"/>
      <c r="B71" s="58" t="s">
        <v>83</v>
      </c>
      <c r="C71" s="1"/>
      <c r="D71" s="1"/>
      <c r="E71" s="59" t="s">
        <v>159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85</v>
      </c>
      <c r="C72" s="1"/>
      <c r="D72" s="1"/>
      <c r="E72" s="59" t="s">
        <v>160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 thickBot="1">
      <c r="A73" s="9"/>
      <c r="B73" s="60" t="s">
        <v>87</v>
      </c>
      <c r="C73" s="31"/>
      <c r="D73" s="31"/>
      <c r="E73" s="61" t="s">
        <v>88</v>
      </c>
      <c r="F73" s="31"/>
      <c r="G73" s="31"/>
      <c r="H73" s="62"/>
      <c r="I73" s="31"/>
      <c r="J73" s="62"/>
      <c r="K73" s="31"/>
      <c r="L73" s="31"/>
      <c r="M73" s="12"/>
      <c r="N73" s="2"/>
      <c r="O73" s="2"/>
      <c r="P73" s="2"/>
      <c r="Q73" s="2"/>
    </row>
    <row r="74" thickTop="1">
      <c r="A74" s="9"/>
      <c r="B74" s="51">
        <v>11</v>
      </c>
      <c r="C74" s="52" t="s">
        <v>161</v>
      </c>
      <c r="D74" s="52"/>
      <c r="E74" s="52" t="s">
        <v>162</v>
      </c>
      <c r="F74" s="52" t="s">
        <v>10</v>
      </c>
      <c r="G74" s="53" t="s">
        <v>151</v>
      </c>
      <c r="H74" s="63">
        <v>1378</v>
      </c>
      <c r="I74" s="37">
        <v>0</v>
      </c>
      <c r="J74" s="64">
        <v>0</v>
      </c>
      <c r="K74" s="65">
        <v>0.20999999999999999</v>
      </c>
      <c r="L74" s="66">
        <v>0</v>
      </c>
      <c r="M74" s="12"/>
      <c r="N74" s="2"/>
      <c r="O74" s="2"/>
      <c r="P74" s="2"/>
      <c r="Q74" s="43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83</v>
      </c>
      <c r="C75" s="1"/>
      <c r="D75" s="1"/>
      <c r="E75" s="59" t="s">
        <v>10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85</v>
      </c>
      <c r="C76" s="1"/>
      <c r="D76" s="1"/>
      <c r="E76" s="59" t="s">
        <v>163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 thickBot="1">
      <c r="A77" s="9"/>
      <c r="B77" s="60" t="s">
        <v>87</v>
      </c>
      <c r="C77" s="31"/>
      <c r="D77" s="31"/>
      <c r="E77" s="61" t="s">
        <v>88</v>
      </c>
      <c r="F77" s="31"/>
      <c r="G77" s="31"/>
      <c r="H77" s="62"/>
      <c r="I77" s="31"/>
      <c r="J77" s="62"/>
      <c r="K77" s="31"/>
      <c r="L77" s="31"/>
      <c r="M77" s="12"/>
      <c r="N77" s="2"/>
      <c r="O77" s="2"/>
      <c r="P77" s="2"/>
      <c r="Q77" s="2"/>
    </row>
    <row r="78" thickTop="1">
      <c r="A78" s="9"/>
      <c r="B78" s="51">
        <v>12</v>
      </c>
      <c r="C78" s="52" t="s">
        <v>164</v>
      </c>
      <c r="D78" s="52"/>
      <c r="E78" s="52" t="s">
        <v>165</v>
      </c>
      <c r="F78" s="52" t="s">
        <v>10</v>
      </c>
      <c r="G78" s="53" t="s">
        <v>121</v>
      </c>
      <c r="H78" s="63">
        <v>199.03299999999999</v>
      </c>
      <c r="I78" s="37">
        <v>0</v>
      </c>
      <c r="J78" s="64">
        <v>0</v>
      </c>
      <c r="K78" s="65">
        <v>0.20999999999999999</v>
      </c>
      <c r="L78" s="66">
        <v>0</v>
      </c>
      <c r="M78" s="12"/>
      <c r="N78" s="2"/>
      <c r="O78" s="2"/>
      <c r="P78" s="2"/>
      <c r="Q78" s="43">
        <f>IF(ISNUMBER(K78),IF(H78&gt;0,IF(I78&gt;0,J78,0),0),0)</f>
        <v>0</v>
      </c>
      <c r="R78" s="27">
        <f>IF(ISNUMBER(K78)=FALSE,J78,0)</f>
        <v>0</v>
      </c>
    </row>
    <row r="79">
      <c r="A79" s="9"/>
      <c r="B79" s="58" t="s">
        <v>83</v>
      </c>
      <c r="C79" s="1"/>
      <c r="D79" s="1"/>
      <c r="E79" s="59" t="s">
        <v>10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>
      <c r="A80" s="9"/>
      <c r="B80" s="58" t="s">
        <v>85</v>
      </c>
      <c r="C80" s="1"/>
      <c r="D80" s="1"/>
      <c r="E80" s="59" t="s">
        <v>166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 thickBot="1">
      <c r="A81" s="9"/>
      <c r="B81" s="60" t="s">
        <v>87</v>
      </c>
      <c r="C81" s="31"/>
      <c r="D81" s="31"/>
      <c r="E81" s="61" t="s">
        <v>88</v>
      </c>
      <c r="F81" s="31"/>
      <c r="G81" s="31"/>
      <c r="H81" s="62"/>
      <c r="I81" s="31"/>
      <c r="J81" s="62"/>
      <c r="K81" s="31"/>
      <c r="L81" s="31"/>
      <c r="M81" s="12"/>
      <c r="N81" s="2"/>
      <c r="O81" s="2"/>
      <c r="P81" s="2"/>
      <c r="Q81" s="2"/>
    </row>
    <row r="82" thickTop="1">
      <c r="A82" s="9"/>
      <c r="B82" s="51">
        <v>13</v>
      </c>
      <c r="C82" s="52" t="s">
        <v>167</v>
      </c>
      <c r="D82" s="52"/>
      <c r="E82" s="52" t="s">
        <v>168</v>
      </c>
      <c r="F82" s="52" t="s">
        <v>10</v>
      </c>
      <c r="G82" s="53" t="s">
        <v>121</v>
      </c>
      <c r="H82" s="63">
        <v>83.835999999999999</v>
      </c>
      <c r="I82" s="37">
        <v>0</v>
      </c>
      <c r="J82" s="64">
        <v>0</v>
      </c>
      <c r="K82" s="65">
        <v>0.20999999999999999</v>
      </c>
      <c r="L82" s="66">
        <v>0</v>
      </c>
      <c r="M82" s="12"/>
      <c r="N82" s="2"/>
      <c r="O82" s="2"/>
      <c r="P82" s="2"/>
      <c r="Q82" s="43">
        <f>IF(ISNUMBER(K82),IF(H82&gt;0,IF(I82&gt;0,J82,0),0),0)</f>
        <v>0</v>
      </c>
      <c r="R82" s="27">
        <f>IF(ISNUMBER(K82)=FALSE,J82,0)</f>
        <v>0</v>
      </c>
    </row>
    <row r="83">
      <c r="A83" s="9"/>
      <c r="B83" s="58" t="s">
        <v>83</v>
      </c>
      <c r="C83" s="1"/>
      <c r="D83" s="1"/>
      <c r="E83" s="59" t="s">
        <v>10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>
      <c r="A84" s="9"/>
      <c r="B84" s="58" t="s">
        <v>85</v>
      </c>
      <c r="C84" s="1"/>
      <c r="D84" s="1"/>
      <c r="E84" s="59" t="s">
        <v>169</v>
      </c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 thickBot="1">
      <c r="A85" s="9"/>
      <c r="B85" s="60" t="s">
        <v>87</v>
      </c>
      <c r="C85" s="31"/>
      <c r="D85" s="31"/>
      <c r="E85" s="61" t="s">
        <v>88</v>
      </c>
      <c r="F85" s="31"/>
      <c r="G85" s="31"/>
      <c r="H85" s="62"/>
      <c r="I85" s="31"/>
      <c r="J85" s="62"/>
      <c r="K85" s="31"/>
      <c r="L85" s="31"/>
      <c r="M85" s="12"/>
      <c r="N85" s="2"/>
      <c r="O85" s="2"/>
      <c r="P85" s="2"/>
      <c r="Q85" s="2"/>
    </row>
    <row r="86" thickTop="1">
      <c r="A86" s="9"/>
      <c r="B86" s="51">
        <v>14</v>
      </c>
      <c r="C86" s="52" t="s">
        <v>170</v>
      </c>
      <c r="D86" s="52"/>
      <c r="E86" s="52" t="s">
        <v>171</v>
      </c>
      <c r="F86" s="52" t="s">
        <v>10</v>
      </c>
      <c r="G86" s="53" t="s">
        <v>121</v>
      </c>
      <c r="H86" s="63">
        <v>137.80000000000001</v>
      </c>
      <c r="I86" s="37">
        <v>0</v>
      </c>
      <c r="J86" s="64">
        <v>0</v>
      </c>
      <c r="K86" s="65">
        <v>0.20999999999999999</v>
      </c>
      <c r="L86" s="66">
        <v>0</v>
      </c>
      <c r="M86" s="12"/>
      <c r="N86" s="2"/>
      <c r="O86" s="2"/>
      <c r="P86" s="2"/>
      <c r="Q86" s="43">
        <f>IF(ISNUMBER(K86),IF(H86&gt;0,IF(I86&gt;0,J86,0),0),0)</f>
        <v>0</v>
      </c>
      <c r="R86" s="27">
        <f>IF(ISNUMBER(K86)=FALSE,J86,0)</f>
        <v>0</v>
      </c>
    </row>
    <row r="87">
      <c r="A87" s="9"/>
      <c r="B87" s="58" t="s">
        <v>83</v>
      </c>
      <c r="C87" s="1"/>
      <c r="D87" s="1"/>
      <c r="E87" s="59" t="s">
        <v>172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85</v>
      </c>
      <c r="C88" s="1"/>
      <c r="D88" s="1"/>
      <c r="E88" s="59" t="s">
        <v>173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 thickBot="1">
      <c r="A89" s="9"/>
      <c r="B89" s="60" t="s">
        <v>87</v>
      </c>
      <c r="C89" s="31"/>
      <c r="D89" s="31"/>
      <c r="E89" s="61" t="s">
        <v>88</v>
      </c>
      <c r="F89" s="31"/>
      <c r="G89" s="31"/>
      <c r="H89" s="62"/>
      <c r="I89" s="31"/>
      <c r="J89" s="62"/>
      <c r="K89" s="31"/>
      <c r="L89" s="31"/>
      <c r="M89" s="12"/>
      <c r="N89" s="2"/>
      <c r="O89" s="2"/>
      <c r="P89" s="2"/>
      <c r="Q89" s="2"/>
    </row>
    <row r="90" thickTop="1">
      <c r="A90" s="9"/>
      <c r="B90" s="51">
        <v>15</v>
      </c>
      <c r="C90" s="52" t="s">
        <v>174</v>
      </c>
      <c r="D90" s="52"/>
      <c r="E90" s="52" t="s">
        <v>175</v>
      </c>
      <c r="F90" s="52" t="s">
        <v>10</v>
      </c>
      <c r="G90" s="53" t="s">
        <v>121</v>
      </c>
      <c r="H90" s="63">
        <v>21.640000000000001</v>
      </c>
      <c r="I90" s="37">
        <v>0</v>
      </c>
      <c r="J90" s="64">
        <v>0</v>
      </c>
      <c r="K90" s="65">
        <v>0.20999999999999999</v>
      </c>
      <c r="L90" s="66">
        <v>0</v>
      </c>
      <c r="M90" s="12"/>
      <c r="N90" s="2"/>
      <c r="O90" s="2"/>
      <c r="P90" s="2"/>
      <c r="Q90" s="43">
        <f>IF(ISNUMBER(K90),IF(H90&gt;0,IF(I90&gt;0,J90,0),0),0)</f>
        <v>0</v>
      </c>
      <c r="R90" s="27">
        <f>IF(ISNUMBER(K90)=FALSE,J90,0)</f>
        <v>0</v>
      </c>
    </row>
    <row r="91">
      <c r="A91" s="9"/>
      <c r="B91" s="58" t="s">
        <v>83</v>
      </c>
      <c r="C91" s="1"/>
      <c r="D91" s="1"/>
      <c r="E91" s="59" t="s">
        <v>176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85</v>
      </c>
      <c r="C92" s="1"/>
      <c r="D92" s="1"/>
      <c r="E92" s="59" t="s">
        <v>177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87</v>
      </c>
      <c r="C93" s="31"/>
      <c r="D93" s="31"/>
      <c r="E93" s="61" t="s">
        <v>88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16</v>
      </c>
      <c r="C94" s="52" t="s">
        <v>178</v>
      </c>
      <c r="D94" s="52"/>
      <c r="E94" s="52" t="s">
        <v>179</v>
      </c>
      <c r="F94" s="52" t="s">
        <v>10</v>
      </c>
      <c r="G94" s="53" t="s">
        <v>158</v>
      </c>
      <c r="H94" s="63">
        <v>196.5</v>
      </c>
      <c r="I94" s="37">
        <v>0</v>
      </c>
      <c r="J94" s="64">
        <v>0</v>
      </c>
      <c r="K94" s="65">
        <v>0.20999999999999999</v>
      </c>
      <c r="L94" s="66">
        <v>0</v>
      </c>
      <c r="M94" s="12"/>
      <c r="N94" s="2"/>
      <c r="O94" s="2"/>
      <c r="P94" s="2"/>
      <c r="Q94" s="43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83</v>
      </c>
      <c r="C95" s="1"/>
      <c r="D95" s="1"/>
      <c r="E95" s="59" t="s">
        <v>180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85</v>
      </c>
      <c r="C96" s="1"/>
      <c r="D96" s="1"/>
      <c r="E96" s="59" t="s">
        <v>181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 thickBot="1">
      <c r="A97" s="9"/>
      <c r="B97" s="60" t="s">
        <v>87</v>
      </c>
      <c r="C97" s="31"/>
      <c r="D97" s="31"/>
      <c r="E97" s="61" t="s">
        <v>88</v>
      </c>
      <c r="F97" s="31"/>
      <c r="G97" s="31"/>
      <c r="H97" s="62"/>
      <c r="I97" s="31"/>
      <c r="J97" s="62"/>
      <c r="K97" s="31"/>
      <c r="L97" s="31"/>
      <c r="M97" s="12"/>
      <c r="N97" s="2"/>
      <c r="O97" s="2"/>
      <c r="P97" s="2"/>
      <c r="Q97" s="2"/>
    </row>
    <row r="98" thickTop="1">
      <c r="A98" s="9"/>
      <c r="B98" s="51">
        <v>17</v>
      </c>
      <c r="C98" s="52" t="s">
        <v>182</v>
      </c>
      <c r="D98" s="52"/>
      <c r="E98" s="52" t="s">
        <v>183</v>
      </c>
      <c r="F98" s="52" t="s">
        <v>10</v>
      </c>
      <c r="G98" s="53" t="s">
        <v>158</v>
      </c>
      <c r="H98" s="63">
        <v>2300.5</v>
      </c>
      <c r="I98" s="37">
        <v>0</v>
      </c>
      <c r="J98" s="64">
        <v>0</v>
      </c>
      <c r="K98" s="65">
        <v>0.20999999999999999</v>
      </c>
      <c r="L98" s="66">
        <v>0</v>
      </c>
      <c r="M98" s="12"/>
      <c r="N98" s="2"/>
      <c r="O98" s="2"/>
      <c r="P98" s="2"/>
      <c r="Q98" s="43">
        <f>IF(ISNUMBER(K98),IF(H98&gt;0,IF(I98&gt;0,J98,0),0),0)</f>
        <v>0</v>
      </c>
      <c r="R98" s="27">
        <f>IF(ISNUMBER(K98)=FALSE,J98,0)</f>
        <v>0</v>
      </c>
    </row>
    <row r="99">
      <c r="A99" s="9"/>
      <c r="B99" s="58" t="s">
        <v>83</v>
      </c>
      <c r="C99" s="1"/>
      <c r="D99" s="1"/>
      <c r="E99" s="59" t="s">
        <v>10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>
      <c r="A100" s="9"/>
      <c r="B100" s="58" t="s">
        <v>85</v>
      </c>
      <c r="C100" s="1"/>
      <c r="D100" s="1"/>
      <c r="E100" s="59" t="s">
        <v>184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 thickBot="1">
      <c r="A101" s="9"/>
      <c r="B101" s="60" t="s">
        <v>87</v>
      </c>
      <c r="C101" s="31"/>
      <c r="D101" s="31"/>
      <c r="E101" s="61" t="s">
        <v>88</v>
      </c>
      <c r="F101" s="31"/>
      <c r="G101" s="31"/>
      <c r="H101" s="62"/>
      <c r="I101" s="31"/>
      <c r="J101" s="62"/>
      <c r="K101" s="31"/>
      <c r="L101" s="31"/>
      <c r="M101" s="12"/>
      <c r="N101" s="2"/>
      <c r="O101" s="2"/>
      <c r="P101" s="2"/>
      <c r="Q101" s="2"/>
    </row>
    <row r="102" thickTop="1">
      <c r="A102" s="9"/>
      <c r="B102" s="51">
        <v>18</v>
      </c>
      <c r="C102" s="52" t="s">
        <v>185</v>
      </c>
      <c r="D102" s="52"/>
      <c r="E102" s="52" t="s">
        <v>186</v>
      </c>
      <c r="F102" s="52" t="s">
        <v>10</v>
      </c>
      <c r="G102" s="53" t="s">
        <v>158</v>
      </c>
      <c r="H102" s="63">
        <v>2300.5</v>
      </c>
      <c r="I102" s="37">
        <v>0</v>
      </c>
      <c r="J102" s="64">
        <v>0</v>
      </c>
      <c r="K102" s="65">
        <v>0.20999999999999999</v>
      </c>
      <c r="L102" s="66">
        <v>0</v>
      </c>
      <c r="M102" s="12"/>
      <c r="N102" s="2"/>
      <c r="O102" s="2"/>
      <c r="P102" s="2"/>
      <c r="Q102" s="43">
        <f>IF(ISNUMBER(K102),IF(H102&gt;0,IF(I102&gt;0,J102,0),0),0)</f>
        <v>0</v>
      </c>
      <c r="R102" s="27">
        <f>IF(ISNUMBER(K102)=FALSE,J102,0)</f>
        <v>0</v>
      </c>
    </row>
    <row r="103">
      <c r="A103" s="9"/>
      <c r="B103" s="58" t="s">
        <v>83</v>
      </c>
      <c r="C103" s="1"/>
      <c r="D103" s="1"/>
      <c r="E103" s="59" t="s">
        <v>10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>
      <c r="A104" s="9"/>
      <c r="B104" s="58" t="s">
        <v>85</v>
      </c>
      <c r="C104" s="1"/>
      <c r="D104" s="1"/>
      <c r="E104" s="59" t="s">
        <v>184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 thickBot="1">
      <c r="A105" s="9"/>
      <c r="B105" s="60" t="s">
        <v>87</v>
      </c>
      <c r="C105" s="31"/>
      <c r="D105" s="31"/>
      <c r="E105" s="61" t="s">
        <v>88</v>
      </c>
      <c r="F105" s="31"/>
      <c r="G105" s="31"/>
      <c r="H105" s="62"/>
      <c r="I105" s="31"/>
      <c r="J105" s="62"/>
      <c r="K105" s="31"/>
      <c r="L105" s="31"/>
      <c r="M105" s="12"/>
      <c r="N105" s="2"/>
      <c r="O105" s="2"/>
      <c r="P105" s="2"/>
      <c r="Q105" s="2"/>
    </row>
    <row r="106" thickTop="1">
      <c r="A106" s="9"/>
      <c r="B106" s="51">
        <v>19</v>
      </c>
      <c r="C106" s="52" t="s">
        <v>187</v>
      </c>
      <c r="D106" s="52"/>
      <c r="E106" s="52" t="s">
        <v>188</v>
      </c>
      <c r="F106" s="52" t="s">
        <v>10</v>
      </c>
      <c r="G106" s="53" t="s">
        <v>158</v>
      </c>
      <c r="H106" s="63">
        <v>2300.5</v>
      </c>
      <c r="I106" s="37">
        <v>0</v>
      </c>
      <c r="J106" s="64">
        <v>0</v>
      </c>
      <c r="K106" s="65">
        <v>0.20999999999999999</v>
      </c>
      <c r="L106" s="66">
        <v>0</v>
      </c>
      <c r="M106" s="12"/>
      <c r="N106" s="2"/>
      <c r="O106" s="2"/>
      <c r="P106" s="2"/>
      <c r="Q106" s="43">
        <f>IF(ISNUMBER(K106),IF(H106&gt;0,IF(I106&gt;0,J106,0),0),0)</f>
        <v>0</v>
      </c>
      <c r="R106" s="27">
        <f>IF(ISNUMBER(K106)=FALSE,J106,0)</f>
        <v>0</v>
      </c>
    </row>
    <row r="107">
      <c r="A107" s="9"/>
      <c r="B107" s="58" t="s">
        <v>83</v>
      </c>
      <c r="C107" s="1"/>
      <c r="D107" s="1"/>
      <c r="E107" s="59" t="s">
        <v>10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>
      <c r="A108" s="9"/>
      <c r="B108" s="58" t="s">
        <v>85</v>
      </c>
      <c r="C108" s="1"/>
      <c r="D108" s="1"/>
      <c r="E108" s="59" t="s">
        <v>184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 thickBot="1">
      <c r="A109" s="9"/>
      <c r="B109" s="60" t="s">
        <v>87</v>
      </c>
      <c r="C109" s="31"/>
      <c r="D109" s="31"/>
      <c r="E109" s="61" t="s">
        <v>88</v>
      </c>
      <c r="F109" s="31"/>
      <c r="G109" s="31"/>
      <c r="H109" s="62"/>
      <c r="I109" s="31"/>
      <c r="J109" s="62"/>
      <c r="K109" s="31"/>
      <c r="L109" s="31"/>
      <c r="M109" s="12"/>
      <c r="N109" s="2"/>
      <c r="O109" s="2"/>
      <c r="P109" s="2"/>
      <c r="Q109" s="2"/>
    </row>
    <row r="110" thickTop="1" thickBot="1" ht="25" customHeight="1">
      <c r="A110" s="9"/>
      <c r="B110" s="1"/>
      <c r="C110" s="67">
        <v>1</v>
      </c>
      <c r="D110" s="1"/>
      <c r="E110" s="68" t="s">
        <v>114</v>
      </c>
      <c r="F110" s="1"/>
      <c r="G110" s="69" t="s">
        <v>107</v>
      </c>
      <c r="H110" s="70">
        <v>0</v>
      </c>
      <c r="I110" s="69" t="s">
        <v>108</v>
      </c>
      <c r="J110" s="71">
        <f>(L110-H110)</f>
        <v>0</v>
      </c>
      <c r="K110" s="69" t="s">
        <v>109</v>
      </c>
      <c r="L110" s="72">
        <v>0</v>
      </c>
      <c r="M110" s="12"/>
      <c r="N110" s="2"/>
      <c r="O110" s="2"/>
      <c r="P110" s="2"/>
      <c r="Q110" s="43">
        <f>0+Q42+Q46+Q50+Q54+Q58+Q62+Q66+Q70+Q74+Q78+Q82+Q86+Q90+Q94+Q98+Q102+Q106</f>
        <v>0</v>
      </c>
      <c r="R110" s="27">
        <f>0+R42+R46+R50+R54+R58+R62+R66+R70+R74+R78+R82+R86+R90+R94+R98+R102+R106</f>
        <v>0</v>
      </c>
      <c r="S110" s="73">
        <f>Q110*(1+J110)+R110</f>
        <v>0</v>
      </c>
    </row>
    <row r="111" thickTop="1" thickBot="1" ht="25" customHeight="1">
      <c r="A111" s="9"/>
      <c r="B111" s="74"/>
      <c r="C111" s="74"/>
      <c r="D111" s="74"/>
      <c r="E111" s="74"/>
      <c r="F111" s="74"/>
      <c r="G111" s="75" t="s">
        <v>110</v>
      </c>
      <c r="H111" s="76">
        <v>0</v>
      </c>
      <c r="I111" s="75" t="s">
        <v>111</v>
      </c>
      <c r="J111" s="77">
        <v>0</v>
      </c>
      <c r="K111" s="75" t="s">
        <v>112</v>
      </c>
      <c r="L111" s="78">
        <v>0</v>
      </c>
      <c r="M111" s="12"/>
      <c r="N111" s="2"/>
      <c r="O111" s="2"/>
      <c r="P111" s="2"/>
      <c r="Q111" s="2"/>
    </row>
    <row r="112" ht="40" customHeight="1">
      <c r="A112" s="9"/>
      <c r="B112" s="83" t="s">
        <v>189</v>
      </c>
      <c r="C112" s="1"/>
      <c r="D112" s="1"/>
      <c r="E112" s="1"/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>
      <c r="A113" s="9"/>
      <c r="B113" s="51">
        <v>20</v>
      </c>
      <c r="C113" s="52" t="s">
        <v>190</v>
      </c>
      <c r="D113" s="52"/>
      <c r="E113" s="52" t="s">
        <v>191</v>
      </c>
      <c r="F113" s="52" t="s">
        <v>10</v>
      </c>
      <c r="G113" s="53" t="s">
        <v>121</v>
      </c>
      <c r="H113" s="54">
        <v>6.7000000000000002</v>
      </c>
      <c r="I113" s="25">
        <v>0</v>
      </c>
      <c r="J113" s="55">
        <v>0</v>
      </c>
      <c r="K113" s="56">
        <v>0.20999999999999999</v>
      </c>
      <c r="L113" s="57">
        <v>0</v>
      </c>
      <c r="M113" s="12"/>
      <c r="N113" s="2"/>
      <c r="O113" s="2"/>
      <c r="P113" s="2"/>
      <c r="Q113" s="43">
        <f>IF(ISNUMBER(K113),IF(H113&gt;0,IF(I113&gt;0,J113,0),0),0)</f>
        <v>0</v>
      </c>
      <c r="R113" s="27">
        <f>IF(ISNUMBER(K113)=FALSE,J113,0)</f>
        <v>0</v>
      </c>
    </row>
    <row r="114">
      <c r="A114" s="9"/>
      <c r="B114" s="58" t="s">
        <v>83</v>
      </c>
      <c r="C114" s="1"/>
      <c r="D114" s="1"/>
      <c r="E114" s="59" t="s">
        <v>10</v>
      </c>
      <c r="F114" s="1"/>
      <c r="G114" s="1"/>
      <c r="H114" s="50"/>
      <c r="I114" s="1"/>
      <c r="J114" s="50"/>
      <c r="K114" s="1"/>
      <c r="L114" s="1"/>
      <c r="M114" s="12"/>
      <c r="N114" s="2"/>
      <c r="O114" s="2"/>
      <c r="P114" s="2"/>
      <c r="Q114" s="2"/>
    </row>
    <row r="115">
      <c r="A115" s="9"/>
      <c r="B115" s="58" t="s">
        <v>85</v>
      </c>
      <c r="C115" s="1"/>
      <c r="D115" s="1"/>
      <c r="E115" s="59" t="s">
        <v>192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 thickBot="1">
      <c r="A116" s="9"/>
      <c r="B116" s="60" t="s">
        <v>87</v>
      </c>
      <c r="C116" s="31"/>
      <c r="D116" s="31"/>
      <c r="E116" s="61" t="s">
        <v>88</v>
      </c>
      <c r="F116" s="31"/>
      <c r="G116" s="31"/>
      <c r="H116" s="62"/>
      <c r="I116" s="31"/>
      <c r="J116" s="62"/>
      <c r="K116" s="31"/>
      <c r="L116" s="31"/>
      <c r="M116" s="12"/>
      <c r="N116" s="2"/>
      <c r="O116" s="2"/>
      <c r="P116" s="2"/>
      <c r="Q116" s="2"/>
    </row>
    <row r="117" thickTop="1" thickBot="1" ht="25" customHeight="1">
      <c r="A117" s="9"/>
      <c r="B117" s="1"/>
      <c r="C117" s="67">
        <v>4</v>
      </c>
      <c r="D117" s="1"/>
      <c r="E117" s="68" t="s">
        <v>115</v>
      </c>
      <c r="F117" s="1"/>
      <c r="G117" s="69" t="s">
        <v>107</v>
      </c>
      <c r="H117" s="70">
        <v>0</v>
      </c>
      <c r="I117" s="69" t="s">
        <v>108</v>
      </c>
      <c r="J117" s="71">
        <f>(L117-H117)</f>
        <v>0</v>
      </c>
      <c r="K117" s="69" t="s">
        <v>109</v>
      </c>
      <c r="L117" s="72">
        <v>0</v>
      </c>
      <c r="M117" s="12"/>
      <c r="N117" s="2"/>
      <c r="O117" s="2"/>
      <c r="P117" s="2"/>
      <c r="Q117" s="43">
        <f>0+Q113</f>
        <v>0</v>
      </c>
      <c r="R117" s="27">
        <f>0+R113</f>
        <v>0</v>
      </c>
      <c r="S117" s="73">
        <f>Q117*(1+J117)+R117</f>
        <v>0</v>
      </c>
    </row>
    <row r="118" thickTop="1" thickBot="1" ht="25" customHeight="1">
      <c r="A118" s="9"/>
      <c r="B118" s="74"/>
      <c r="C118" s="74"/>
      <c r="D118" s="74"/>
      <c r="E118" s="74"/>
      <c r="F118" s="74"/>
      <c r="G118" s="75" t="s">
        <v>110</v>
      </c>
      <c r="H118" s="76">
        <v>0</v>
      </c>
      <c r="I118" s="75" t="s">
        <v>111</v>
      </c>
      <c r="J118" s="77">
        <v>0</v>
      </c>
      <c r="K118" s="75" t="s">
        <v>112</v>
      </c>
      <c r="L118" s="78">
        <v>0</v>
      </c>
      <c r="M118" s="12"/>
      <c r="N118" s="2"/>
      <c r="O118" s="2"/>
      <c r="P118" s="2"/>
      <c r="Q118" s="2"/>
    </row>
    <row r="119" ht="40" customHeight="1">
      <c r="A119" s="9"/>
      <c r="B119" s="83" t="s">
        <v>193</v>
      </c>
      <c r="C119" s="1"/>
      <c r="D119" s="1"/>
      <c r="E119" s="1"/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>
      <c r="A120" s="9"/>
      <c r="B120" s="51">
        <v>21</v>
      </c>
      <c r="C120" s="52" t="s">
        <v>194</v>
      </c>
      <c r="D120" s="52"/>
      <c r="E120" s="52" t="s">
        <v>195</v>
      </c>
      <c r="F120" s="52" t="s">
        <v>10</v>
      </c>
      <c r="G120" s="53" t="s">
        <v>121</v>
      </c>
      <c r="H120" s="54">
        <v>78.599999999999994</v>
      </c>
      <c r="I120" s="25">
        <v>0</v>
      </c>
      <c r="J120" s="55">
        <v>0</v>
      </c>
      <c r="K120" s="56">
        <v>0.20999999999999999</v>
      </c>
      <c r="L120" s="57">
        <v>0</v>
      </c>
      <c r="M120" s="12"/>
      <c r="N120" s="2"/>
      <c r="O120" s="2"/>
      <c r="P120" s="2"/>
      <c r="Q120" s="43">
        <f>IF(ISNUMBER(K120),IF(H120&gt;0,IF(I120&gt;0,J120,0),0),0)</f>
        <v>0</v>
      </c>
      <c r="R120" s="27">
        <f>IF(ISNUMBER(K120)=FALSE,J120,0)</f>
        <v>0</v>
      </c>
    </row>
    <row r="121">
      <c r="A121" s="9"/>
      <c r="B121" s="58" t="s">
        <v>83</v>
      </c>
      <c r="C121" s="1"/>
      <c r="D121" s="1"/>
      <c r="E121" s="59" t="s">
        <v>180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>
      <c r="A122" s="9"/>
      <c r="B122" s="58" t="s">
        <v>85</v>
      </c>
      <c r="C122" s="1"/>
      <c r="D122" s="1"/>
      <c r="E122" s="59" t="s">
        <v>196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 thickBot="1">
      <c r="A123" s="9"/>
      <c r="B123" s="60" t="s">
        <v>87</v>
      </c>
      <c r="C123" s="31"/>
      <c r="D123" s="31"/>
      <c r="E123" s="61" t="s">
        <v>88</v>
      </c>
      <c r="F123" s="31"/>
      <c r="G123" s="31"/>
      <c r="H123" s="62"/>
      <c r="I123" s="31"/>
      <c r="J123" s="62"/>
      <c r="K123" s="31"/>
      <c r="L123" s="31"/>
      <c r="M123" s="12"/>
      <c r="N123" s="2"/>
      <c r="O123" s="2"/>
      <c r="P123" s="2"/>
      <c r="Q123" s="2"/>
    </row>
    <row r="124" thickTop="1">
      <c r="A124" s="9"/>
      <c r="B124" s="51">
        <v>22</v>
      </c>
      <c r="C124" s="52" t="s">
        <v>197</v>
      </c>
      <c r="D124" s="52"/>
      <c r="E124" s="52" t="s">
        <v>198</v>
      </c>
      <c r="F124" s="52" t="s">
        <v>10</v>
      </c>
      <c r="G124" s="53" t="s">
        <v>158</v>
      </c>
      <c r="H124" s="63">
        <v>44</v>
      </c>
      <c r="I124" s="37">
        <v>0</v>
      </c>
      <c r="J124" s="64">
        <v>0</v>
      </c>
      <c r="K124" s="65">
        <v>0.20999999999999999</v>
      </c>
      <c r="L124" s="66">
        <v>0</v>
      </c>
      <c r="M124" s="12"/>
      <c r="N124" s="2"/>
      <c r="O124" s="2"/>
      <c r="P124" s="2"/>
      <c r="Q124" s="43">
        <f>IF(ISNUMBER(K124),IF(H124&gt;0,IF(I124&gt;0,J124,0),0),0)</f>
        <v>0</v>
      </c>
      <c r="R124" s="27">
        <f>IF(ISNUMBER(K124)=FALSE,J124,0)</f>
        <v>0</v>
      </c>
    </row>
    <row r="125">
      <c r="A125" s="9"/>
      <c r="B125" s="58" t="s">
        <v>83</v>
      </c>
      <c r="C125" s="1"/>
      <c r="D125" s="1"/>
      <c r="E125" s="59" t="s">
        <v>199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85</v>
      </c>
      <c r="C126" s="1"/>
      <c r="D126" s="1"/>
      <c r="E126" s="59" t="s">
        <v>200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 thickBot="1">
      <c r="A127" s="9"/>
      <c r="B127" s="60" t="s">
        <v>87</v>
      </c>
      <c r="C127" s="31"/>
      <c r="D127" s="31"/>
      <c r="E127" s="61" t="s">
        <v>88</v>
      </c>
      <c r="F127" s="31"/>
      <c r="G127" s="31"/>
      <c r="H127" s="62"/>
      <c r="I127" s="31"/>
      <c r="J127" s="62"/>
      <c r="K127" s="31"/>
      <c r="L127" s="31"/>
      <c r="M127" s="12"/>
      <c r="N127" s="2"/>
      <c r="O127" s="2"/>
      <c r="P127" s="2"/>
      <c r="Q127" s="2"/>
    </row>
    <row r="128" thickTop="1">
      <c r="A128" s="9"/>
      <c r="B128" s="51">
        <v>23</v>
      </c>
      <c r="C128" s="52" t="s">
        <v>201</v>
      </c>
      <c r="D128" s="52"/>
      <c r="E128" s="52" t="s">
        <v>202</v>
      </c>
      <c r="F128" s="52" t="s">
        <v>10</v>
      </c>
      <c r="G128" s="53" t="s">
        <v>158</v>
      </c>
      <c r="H128" s="63">
        <v>5693.1000000000004</v>
      </c>
      <c r="I128" s="37">
        <v>0</v>
      </c>
      <c r="J128" s="64">
        <v>0</v>
      </c>
      <c r="K128" s="65">
        <v>0.20999999999999999</v>
      </c>
      <c r="L128" s="66">
        <v>0</v>
      </c>
      <c r="M128" s="12"/>
      <c r="N128" s="2"/>
      <c r="O128" s="2"/>
      <c r="P128" s="2"/>
      <c r="Q128" s="43">
        <f>IF(ISNUMBER(K128),IF(H128&gt;0,IF(I128&gt;0,J128,0),0),0)</f>
        <v>0</v>
      </c>
      <c r="R128" s="27">
        <f>IF(ISNUMBER(K128)=FALSE,J128,0)</f>
        <v>0</v>
      </c>
    </row>
    <row r="129">
      <c r="A129" s="9"/>
      <c r="B129" s="58" t="s">
        <v>83</v>
      </c>
      <c r="C129" s="1"/>
      <c r="D129" s="1"/>
      <c r="E129" s="59" t="s">
        <v>203</v>
      </c>
      <c r="F129" s="1"/>
      <c r="G129" s="1"/>
      <c r="H129" s="50"/>
      <c r="I129" s="1"/>
      <c r="J129" s="50"/>
      <c r="K129" s="1"/>
      <c r="L129" s="1"/>
      <c r="M129" s="12"/>
      <c r="N129" s="2"/>
      <c r="O129" s="2"/>
      <c r="P129" s="2"/>
      <c r="Q129" s="2"/>
    </row>
    <row r="130">
      <c r="A130" s="9"/>
      <c r="B130" s="58" t="s">
        <v>85</v>
      </c>
      <c r="C130" s="1"/>
      <c r="D130" s="1"/>
      <c r="E130" s="59" t="s">
        <v>204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 thickBot="1">
      <c r="A131" s="9"/>
      <c r="B131" s="60" t="s">
        <v>87</v>
      </c>
      <c r="C131" s="31"/>
      <c r="D131" s="31"/>
      <c r="E131" s="61" t="s">
        <v>88</v>
      </c>
      <c r="F131" s="31"/>
      <c r="G131" s="31"/>
      <c r="H131" s="62"/>
      <c r="I131" s="31"/>
      <c r="J131" s="62"/>
      <c r="K131" s="31"/>
      <c r="L131" s="31"/>
      <c r="M131" s="12"/>
      <c r="N131" s="2"/>
      <c r="O131" s="2"/>
      <c r="P131" s="2"/>
      <c r="Q131" s="2"/>
    </row>
    <row r="132" thickTop="1">
      <c r="A132" s="9"/>
      <c r="B132" s="51">
        <v>24</v>
      </c>
      <c r="C132" s="52" t="s">
        <v>205</v>
      </c>
      <c r="D132" s="52"/>
      <c r="E132" s="52" t="s">
        <v>206</v>
      </c>
      <c r="F132" s="52" t="s">
        <v>10</v>
      </c>
      <c r="G132" s="53" t="s">
        <v>158</v>
      </c>
      <c r="H132" s="63">
        <v>1017</v>
      </c>
      <c r="I132" s="37">
        <v>0</v>
      </c>
      <c r="J132" s="64">
        <v>0</v>
      </c>
      <c r="K132" s="65">
        <v>0.20999999999999999</v>
      </c>
      <c r="L132" s="66">
        <v>0</v>
      </c>
      <c r="M132" s="12"/>
      <c r="N132" s="2"/>
      <c r="O132" s="2"/>
      <c r="P132" s="2"/>
      <c r="Q132" s="43">
        <f>IF(ISNUMBER(K132),IF(H132&gt;0,IF(I132&gt;0,J132,0),0),0)</f>
        <v>0</v>
      </c>
      <c r="R132" s="27">
        <f>IF(ISNUMBER(K132)=FALSE,J132,0)</f>
        <v>0</v>
      </c>
    </row>
    <row r="133">
      <c r="A133" s="9"/>
      <c r="B133" s="58" t="s">
        <v>83</v>
      </c>
      <c r="C133" s="1"/>
      <c r="D133" s="1"/>
      <c r="E133" s="59" t="s">
        <v>10</v>
      </c>
      <c r="F133" s="1"/>
      <c r="G133" s="1"/>
      <c r="H133" s="50"/>
      <c r="I133" s="1"/>
      <c r="J133" s="50"/>
      <c r="K133" s="1"/>
      <c r="L133" s="1"/>
      <c r="M133" s="12"/>
      <c r="N133" s="2"/>
      <c r="O133" s="2"/>
      <c r="P133" s="2"/>
      <c r="Q133" s="2"/>
    </row>
    <row r="134">
      <c r="A134" s="9"/>
      <c r="B134" s="58" t="s">
        <v>85</v>
      </c>
      <c r="C134" s="1"/>
      <c r="D134" s="1"/>
      <c r="E134" s="59" t="s">
        <v>207</v>
      </c>
      <c r="F134" s="1"/>
      <c r="G134" s="1"/>
      <c r="H134" s="50"/>
      <c r="I134" s="1"/>
      <c r="J134" s="50"/>
      <c r="K134" s="1"/>
      <c r="L134" s="1"/>
      <c r="M134" s="12"/>
      <c r="N134" s="2"/>
      <c r="O134" s="2"/>
      <c r="P134" s="2"/>
      <c r="Q134" s="2"/>
    </row>
    <row r="135" thickBot="1">
      <c r="A135" s="9"/>
      <c r="B135" s="60" t="s">
        <v>87</v>
      </c>
      <c r="C135" s="31"/>
      <c r="D135" s="31"/>
      <c r="E135" s="61" t="s">
        <v>88</v>
      </c>
      <c r="F135" s="31"/>
      <c r="G135" s="31"/>
      <c r="H135" s="62"/>
      <c r="I135" s="31"/>
      <c r="J135" s="62"/>
      <c r="K135" s="31"/>
      <c r="L135" s="31"/>
      <c r="M135" s="12"/>
      <c r="N135" s="2"/>
      <c r="O135" s="2"/>
      <c r="P135" s="2"/>
      <c r="Q135" s="2"/>
    </row>
    <row r="136" thickTop="1">
      <c r="A136" s="9"/>
      <c r="B136" s="51">
        <v>25</v>
      </c>
      <c r="C136" s="52" t="s">
        <v>208</v>
      </c>
      <c r="D136" s="52"/>
      <c r="E136" s="52" t="s">
        <v>209</v>
      </c>
      <c r="F136" s="52" t="s">
        <v>10</v>
      </c>
      <c r="G136" s="53" t="s">
        <v>158</v>
      </c>
      <c r="H136" s="63">
        <v>29.5</v>
      </c>
      <c r="I136" s="37">
        <v>0</v>
      </c>
      <c r="J136" s="64">
        <v>0</v>
      </c>
      <c r="K136" s="65">
        <v>0.20999999999999999</v>
      </c>
      <c r="L136" s="66">
        <v>0</v>
      </c>
      <c r="M136" s="12"/>
      <c r="N136" s="2"/>
      <c r="O136" s="2"/>
      <c r="P136" s="2"/>
      <c r="Q136" s="43">
        <f>IF(ISNUMBER(K136),IF(H136&gt;0,IF(I136&gt;0,J136,0),0),0)</f>
        <v>0</v>
      </c>
      <c r="R136" s="27">
        <f>IF(ISNUMBER(K136)=FALSE,J136,0)</f>
        <v>0</v>
      </c>
    </row>
    <row r="137">
      <c r="A137" s="9"/>
      <c r="B137" s="58" t="s">
        <v>83</v>
      </c>
      <c r="C137" s="1"/>
      <c r="D137" s="1"/>
      <c r="E137" s="59" t="s">
        <v>210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>
      <c r="A138" s="9"/>
      <c r="B138" s="58" t="s">
        <v>85</v>
      </c>
      <c r="C138" s="1"/>
      <c r="D138" s="1"/>
      <c r="E138" s="59" t="s">
        <v>211</v>
      </c>
      <c r="F138" s="1"/>
      <c r="G138" s="1"/>
      <c r="H138" s="50"/>
      <c r="I138" s="1"/>
      <c r="J138" s="50"/>
      <c r="K138" s="1"/>
      <c r="L138" s="1"/>
      <c r="M138" s="12"/>
      <c r="N138" s="2"/>
      <c r="O138" s="2"/>
      <c r="P138" s="2"/>
      <c r="Q138" s="2"/>
    </row>
    <row r="139" thickBot="1">
      <c r="A139" s="9"/>
      <c r="B139" s="60" t="s">
        <v>87</v>
      </c>
      <c r="C139" s="31"/>
      <c r="D139" s="31"/>
      <c r="E139" s="61" t="s">
        <v>88</v>
      </c>
      <c r="F139" s="31"/>
      <c r="G139" s="31"/>
      <c r="H139" s="62"/>
      <c r="I139" s="31"/>
      <c r="J139" s="62"/>
      <c r="K139" s="31"/>
      <c r="L139" s="31"/>
      <c r="M139" s="12"/>
      <c r="N139" s="2"/>
      <c r="O139" s="2"/>
      <c r="P139" s="2"/>
      <c r="Q139" s="2"/>
    </row>
    <row r="140" thickTop="1" thickBot="1" ht="25" customHeight="1">
      <c r="A140" s="9"/>
      <c r="B140" s="1"/>
      <c r="C140" s="67">
        <v>5</v>
      </c>
      <c r="D140" s="1"/>
      <c r="E140" s="68" t="s">
        <v>116</v>
      </c>
      <c r="F140" s="1"/>
      <c r="G140" s="69" t="s">
        <v>107</v>
      </c>
      <c r="H140" s="70">
        <v>0</v>
      </c>
      <c r="I140" s="69" t="s">
        <v>108</v>
      </c>
      <c r="J140" s="71">
        <f>(L140-H140)</f>
        <v>0</v>
      </c>
      <c r="K140" s="69" t="s">
        <v>109</v>
      </c>
      <c r="L140" s="72">
        <v>0</v>
      </c>
      <c r="M140" s="12"/>
      <c r="N140" s="2"/>
      <c r="O140" s="2"/>
      <c r="P140" s="2"/>
      <c r="Q140" s="43">
        <f>0+Q120+Q124+Q128+Q132+Q136</f>
        <v>0</v>
      </c>
      <c r="R140" s="27">
        <f>0+R120+R124+R128+R132+R136</f>
        <v>0</v>
      </c>
      <c r="S140" s="73">
        <f>Q140*(1+J140)+R140</f>
        <v>0</v>
      </c>
    </row>
    <row r="141" thickTop="1" thickBot="1" ht="25" customHeight="1">
      <c r="A141" s="9"/>
      <c r="B141" s="74"/>
      <c r="C141" s="74"/>
      <c r="D141" s="74"/>
      <c r="E141" s="74"/>
      <c r="F141" s="74"/>
      <c r="G141" s="75" t="s">
        <v>110</v>
      </c>
      <c r="H141" s="76">
        <v>0</v>
      </c>
      <c r="I141" s="75" t="s">
        <v>111</v>
      </c>
      <c r="J141" s="77">
        <v>0</v>
      </c>
      <c r="K141" s="75" t="s">
        <v>112</v>
      </c>
      <c r="L141" s="78">
        <v>0</v>
      </c>
      <c r="M141" s="12"/>
      <c r="N141" s="2"/>
      <c r="O141" s="2"/>
      <c r="P141" s="2"/>
      <c r="Q141" s="2"/>
    </row>
    <row r="142" ht="40" customHeight="1">
      <c r="A142" s="9"/>
      <c r="B142" s="83" t="s">
        <v>212</v>
      </c>
      <c r="C142" s="1"/>
      <c r="D142" s="1"/>
      <c r="E142" s="1"/>
      <c r="F142" s="1"/>
      <c r="G142" s="1"/>
      <c r="H142" s="50"/>
      <c r="I142" s="1"/>
      <c r="J142" s="50"/>
      <c r="K142" s="1"/>
      <c r="L142" s="1"/>
      <c r="M142" s="12"/>
      <c r="N142" s="2"/>
      <c r="O142" s="2"/>
      <c r="P142" s="2"/>
      <c r="Q142" s="2"/>
    </row>
    <row r="143">
      <c r="A143" s="9"/>
      <c r="B143" s="51">
        <v>26</v>
      </c>
      <c r="C143" s="52" t="s">
        <v>213</v>
      </c>
      <c r="D143" s="52"/>
      <c r="E143" s="52" t="s">
        <v>214</v>
      </c>
      <c r="F143" s="52" t="s">
        <v>10</v>
      </c>
      <c r="G143" s="53" t="s">
        <v>151</v>
      </c>
      <c r="H143" s="54">
        <v>18</v>
      </c>
      <c r="I143" s="25">
        <v>0</v>
      </c>
      <c r="J143" s="55">
        <v>0</v>
      </c>
      <c r="K143" s="56">
        <v>0.20999999999999999</v>
      </c>
      <c r="L143" s="57">
        <v>0</v>
      </c>
      <c r="M143" s="12"/>
      <c r="N143" s="2"/>
      <c r="O143" s="2"/>
      <c r="P143" s="2"/>
      <c r="Q143" s="43">
        <f>IF(ISNUMBER(K143),IF(H143&gt;0,IF(I143&gt;0,J143,0),0),0)</f>
        <v>0</v>
      </c>
      <c r="R143" s="27">
        <f>IF(ISNUMBER(K143)=FALSE,J143,0)</f>
        <v>0</v>
      </c>
    </row>
    <row r="144">
      <c r="A144" s="9"/>
      <c r="B144" s="58" t="s">
        <v>83</v>
      </c>
      <c r="C144" s="1"/>
      <c r="D144" s="1"/>
      <c r="E144" s="59" t="s">
        <v>215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>
      <c r="A145" s="9"/>
      <c r="B145" s="58" t="s">
        <v>85</v>
      </c>
      <c r="C145" s="1"/>
      <c r="D145" s="1"/>
      <c r="E145" s="59" t="s">
        <v>216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 thickBot="1">
      <c r="A146" s="9"/>
      <c r="B146" s="60" t="s">
        <v>87</v>
      </c>
      <c r="C146" s="31"/>
      <c r="D146" s="31"/>
      <c r="E146" s="61" t="s">
        <v>88</v>
      </c>
      <c r="F146" s="31"/>
      <c r="G146" s="31"/>
      <c r="H146" s="62"/>
      <c r="I146" s="31"/>
      <c r="J146" s="62"/>
      <c r="K146" s="31"/>
      <c r="L146" s="31"/>
      <c r="M146" s="12"/>
      <c r="N146" s="2"/>
      <c r="O146" s="2"/>
      <c r="P146" s="2"/>
      <c r="Q146" s="2"/>
    </row>
    <row r="147" thickTop="1">
      <c r="A147" s="9"/>
      <c r="B147" s="51">
        <v>27</v>
      </c>
      <c r="C147" s="52" t="s">
        <v>217</v>
      </c>
      <c r="D147" s="52"/>
      <c r="E147" s="52" t="s">
        <v>218</v>
      </c>
      <c r="F147" s="52" t="s">
        <v>10</v>
      </c>
      <c r="G147" s="53" t="s">
        <v>151</v>
      </c>
      <c r="H147" s="63">
        <v>8.8000000000000007</v>
      </c>
      <c r="I147" s="37">
        <v>0</v>
      </c>
      <c r="J147" s="64">
        <v>0</v>
      </c>
      <c r="K147" s="65">
        <v>0.20999999999999999</v>
      </c>
      <c r="L147" s="66">
        <v>0</v>
      </c>
      <c r="M147" s="12"/>
      <c r="N147" s="2"/>
      <c r="O147" s="2"/>
      <c r="P147" s="2"/>
      <c r="Q147" s="43">
        <f>IF(ISNUMBER(K147),IF(H147&gt;0,IF(I147&gt;0,J147,0),0),0)</f>
        <v>0</v>
      </c>
      <c r="R147" s="27">
        <f>IF(ISNUMBER(K147)=FALSE,J147,0)</f>
        <v>0</v>
      </c>
    </row>
    <row r="148">
      <c r="A148" s="9"/>
      <c r="B148" s="58" t="s">
        <v>83</v>
      </c>
      <c r="C148" s="1"/>
      <c r="D148" s="1"/>
      <c r="E148" s="59" t="s">
        <v>219</v>
      </c>
      <c r="F148" s="1"/>
      <c r="G148" s="1"/>
      <c r="H148" s="50"/>
      <c r="I148" s="1"/>
      <c r="J148" s="50"/>
      <c r="K148" s="1"/>
      <c r="L148" s="1"/>
      <c r="M148" s="12"/>
      <c r="N148" s="2"/>
      <c r="O148" s="2"/>
      <c r="P148" s="2"/>
      <c r="Q148" s="2"/>
    </row>
    <row r="149">
      <c r="A149" s="9"/>
      <c r="B149" s="58" t="s">
        <v>85</v>
      </c>
      <c r="C149" s="1"/>
      <c r="D149" s="1"/>
      <c r="E149" s="59" t="s">
        <v>220</v>
      </c>
      <c r="F149" s="1"/>
      <c r="G149" s="1"/>
      <c r="H149" s="50"/>
      <c r="I149" s="1"/>
      <c r="J149" s="50"/>
      <c r="K149" s="1"/>
      <c r="L149" s="1"/>
      <c r="M149" s="12"/>
      <c r="N149" s="2"/>
      <c r="O149" s="2"/>
      <c r="P149" s="2"/>
      <c r="Q149" s="2"/>
    </row>
    <row r="150" thickBot="1">
      <c r="A150" s="9"/>
      <c r="B150" s="60" t="s">
        <v>87</v>
      </c>
      <c r="C150" s="31"/>
      <c r="D150" s="31"/>
      <c r="E150" s="61" t="s">
        <v>88</v>
      </c>
      <c r="F150" s="31"/>
      <c r="G150" s="31"/>
      <c r="H150" s="62"/>
      <c r="I150" s="31"/>
      <c r="J150" s="62"/>
      <c r="K150" s="31"/>
      <c r="L150" s="31"/>
      <c r="M150" s="12"/>
      <c r="N150" s="2"/>
      <c r="O150" s="2"/>
      <c r="P150" s="2"/>
      <c r="Q150" s="2"/>
    </row>
    <row r="151" thickTop="1">
      <c r="A151" s="9"/>
      <c r="B151" s="51">
        <v>28</v>
      </c>
      <c r="C151" s="52" t="s">
        <v>221</v>
      </c>
      <c r="D151" s="52"/>
      <c r="E151" s="52" t="s">
        <v>222</v>
      </c>
      <c r="F151" s="52" t="s">
        <v>10</v>
      </c>
      <c r="G151" s="53" t="s">
        <v>151</v>
      </c>
      <c r="H151" s="63">
        <v>683</v>
      </c>
      <c r="I151" s="37">
        <v>0</v>
      </c>
      <c r="J151" s="64">
        <v>0</v>
      </c>
      <c r="K151" s="65">
        <v>0.20999999999999999</v>
      </c>
      <c r="L151" s="66">
        <v>0</v>
      </c>
      <c r="M151" s="12"/>
      <c r="N151" s="2"/>
      <c r="O151" s="2"/>
      <c r="P151" s="2"/>
      <c r="Q151" s="43">
        <f>IF(ISNUMBER(K151),IF(H151&gt;0,IF(I151&gt;0,J151,0),0),0)</f>
        <v>0</v>
      </c>
      <c r="R151" s="27">
        <f>IF(ISNUMBER(K151)=FALSE,J151,0)</f>
        <v>0</v>
      </c>
    </row>
    <row r="152">
      <c r="A152" s="9"/>
      <c r="B152" s="58" t="s">
        <v>83</v>
      </c>
      <c r="C152" s="1"/>
      <c r="D152" s="1"/>
      <c r="E152" s="59" t="s">
        <v>223</v>
      </c>
      <c r="F152" s="1"/>
      <c r="G152" s="1"/>
      <c r="H152" s="50"/>
      <c r="I152" s="1"/>
      <c r="J152" s="50"/>
      <c r="K152" s="1"/>
      <c r="L152" s="1"/>
      <c r="M152" s="12"/>
      <c r="N152" s="2"/>
      <c r="O152" s="2"/>
      <c r="P152" s="2"/>
      <c r="Q152" s="2"/>
    </row>
    <row r="153">
      <c r="A153" s="9"/>
      <c r="B153" s="58" t="s">
        <v>85</v>
      </c>
      <c r="C153" s="1"/>
      <c r="D153" s="1"/>
      <c r="E153" s="59" t="s">
        <v>224</v>
      </c>
      <c r="F153" s="1"/>
      <c r="G153" s="1"/>
      <c r="H153" s="50"/>
      <c r="I153" s="1"/>
      <c r="J153" s="50"/>
      <c r="K153" s="1"/>
      <c r="L153" s="1"/>
      <c r="M153" s="12"/>
      <c r="N153" s="2"/>
      <c r="O153" s="2"/>
      <c r="P153" s="2"/>
      <c r="Q153" s="2"/>
    </row>
    <row r="154" thickBot="1">
      <c r="A154" s="9"/>
      <c r="B154" s="60" t="s">
        <v>87</v>
      </c>
      <c r="C154" s="31"/>
      <c r="D154" s="31"/>
      <c r="E154" s="61" t="s">
        <v>88</v>
      </c>
      <c r="F154" s="31"/>
      <c r="G154" s="31"/>
      <c r="H154" s="62"/>
      <c r="I154" s="31"/>
      <c r="J154" s="62"/>
      <c r="K154" s="31"/>
      <c r="L154" s="31"/>
      <c r="M154" s="12"/>
      <c r="N154" s="2"/>
      <c r="O154" s="2"/>
      <c r="P154" s="2"/>
      <c r="Q154" s="2"/>
    </row>
    <row r="155" thickTop="1">
      <c r="A155" s="9"/>
      <c r="B155" s="51">
        <v>29</v>
      </c>
      <c r="C155" s="52" t="s">
        <v>225</v>
      </c>
      <c r="D155" s="52"/>
      <c r="E155" s="52" t="s">
        <v>226</v>
      </c>
      <c r="F155" s="52" t="s">
        <v>10</v>
      </c>
      <c r="G155" s="53" t="s">
        <v>151</v>
      </c>
      <c r="H155" s="63">
        <v>10</v>
      </c>
      <c r="I155" s="37">
        <v>0</v>
      </c>
      <c r="J155" s="64">
        <v>0</v>
      </c>
      <c r="K155" s="65">
        <v>0.20999999999999999</v>
      </c>
      <c r="L155" s="66">
        <v>0</v>
      </c>
      <c r="M155" s="12"/>
      <c r="N155" s="2"/>
      <c r="O155" s="2"/>
      <c r="P155" s="2"/>
      <c r="Q155" s="43">
        <f>IF(ISNUMBER(K155),IF(H155&gt;0,IF(I155&gt;0,J155,0),0),0)</f>
        <v>0</v>
      </c>
      <c r="R155" s="27">
        <f>IF(ISNUMBER(K155)=FALSE,J155,0)</f>
        <v>0</v>
      </c>
    </row>
    <row r="156">
      <c r="A156" s="9"/>
      <c r="B156" s="58" t="s">
        <v>83</v>
      </c>
      <c r="C156" s="1"/>
      <c r="D156" s="1"/>
      <c r="E156" s="59" t="s">
        <v>227</v>
      </c>
      <c r="F156" s="1"/>
      <c r="G156" s="1"/>
      <c r="H156" s="50"/>
      <c r="I156" s="1"/>
      <c r="J156" s="50"/>
      <c r="K156" s="1"/>
      <c r="L156" s="1"/>
      <c r="M156" s="12"/>
      <c r="N156" s="2"/>
      <c r="O156" s="2"/>
      <c r="P156" s="2"/>
      <c r="Q156" s="2"/>
    </row>
    <row r="157">
      <c r="A157" s="9"/>
      <c r="B157" s="58" t="s">
        <v>85</v>
      </c>
      <c r="C157" s="1"/>
      <c r="D157" s="1"/>
      <c r="E157" s="59" t="s">
        <v>228</v>
      </c>
      <c r="F157" s="1"/>
      <c r="G157" s="1"/>
      <c r="H157" s="50"/>
      <c r="I157" s="1"/>
      <c r="J157" s="50"/>
      <c r="K157" s="1"/>
      <c r="L157" s="1"/>
      <c r="M157" s="12"/>
      <c r="N157" s="2"/>
      <c r="O157" s="2"/>
      <c r="P157" s="2"/>
      <c r="Q157" s="2"/>
    </row>
    <row r="158" thickBot="1">
      <c r="A158" s="9"/>
      <c r="B158" s="60" t="s">
        <v>87</v>
      </c>
      <c r="C158" s="31"/>
      <c r="D158" s="31"/>
      <c r="E158" s="61" t="s">
        <v>88</v>
      </c>
      <c r="F158" s="31"/>
      <c r="G158" s="31"/>
      <c r="H158" s="62"/>
      <c r="I158" s="31"/>
      <c r="J158" s="62"/>
      <c r="K158" s="31"/>
      <c r="L158" s="31"/>
      <c r="M158" s="12"/>
      <c r="N158" s="2"/>
      <c r="O158" s="2"/>
      <c r="P158" s="2"/>
      <c r="Q158" s="2"/>
    </row>
    <row r="159" thickTop="1">
      <c r="A159" s="9"/>
      <c r="B159" s="51">
        <v>30</v>
      </c>
      <c r="C159" s="52" t="s">
        <v>229</v>
      </c>
      <c r="D159" s="52"/>
      <c r="E159" s="52" t="s">
        <v>230</v>
      </c>
      <c r="F159" s="52" t="s">
        <v>10</v>
      </c>
      <c r="G159" s="53" t="s">
        <v>151</v>
      </c>
      <c r="H159" s="63">
        <v>22</v>
      </c>
      <c r="I159" s="37">
        <v>0</v>
      </c>
      <c r="J159" s="64">
        <v>0</v>
      </c>
      <c r="K159" s="65">
        <v>0.20999999999999999</v>
      </c>
      <c r="L159" s="66">
        <v>0</v>
      </c>
      <c r="M159" s="12"/>
      <c r="N159" s="2"/>
      <c r="O159" s="2"/>
      <c r="P159" s="2"/>
      <c r="Q159" s="43">
        <f>IF(ISNUMBER(K159),IF(H159&gt;0,IF(I159&gt;0,J159,0),0),0)</f>
        <v>0</v>
      </c>
      <c r="R159" s="27">
        <f>IF(ISNUMBER(K159)=FALSE,J159,0)</f>
        <v>0</v>
      </c>
    </row>
    <row r="160">
      <c r="A160" s="9"/>
      <c r="B160" s="58" t="s">
        <v>83</v>
      </c>
      <c r="C160" s="1"/>
      <c r="D160" s="1"/>
      <c r="E160" s="59" t="s">
        <v>231</v>
      </c>
      <c r="F160" s="1"/>
      <c r="G160" s="1"/>
      <c r="H160" s="50"/>
      <c r="I160" s="1"/>
      <c r="J160" s="50"/>
      <c r="K160" s="1"/>
      <c r="L160" s="1"/>
      <c r="M160" s="12"/>
      <c r="N160" s="2"/>
      <c r="O160" s="2"/>
      <c r="P160" s="2"/>
      <c r="Q160" s="2"/>
    </row>
    <row r="161">
      <c r="A161" s="9"/>
      <c r="B161" s="58" t="s">
        <v>85</v>
      </c>
      <c r="C161" s="1"/>
      <c r="D161" s="1"/>
      <c r="E161" s="59" t="s">
        <v>232</v>
      </c>
      <c r="F161" s="1"/>
      <c r="G161" s="1"/>
      <c r="H161" s="50"/>
      <c r="I161" s="1"/>
      <c r="J161" s="50"/>
      <c r="K161" s="1"/>
      <c r="L161" s="1"/>
      <c r="M161" s="12"/>
      <c r="N161" s="2"/>
      <c r="O161" s="2"/>
      <c r="P161" s="2"/>
      <c r="Q161" s="2"/>
    </row>
    <row r="162" thickBot="1">
      <c r="A162" s="9"/>
      <c r="B162" s="60" t="s">
        <v>87</v>
      </c>
      <c r="C162" s="31"/>
      <c r="D162" s="31"/>
      <c r="E162" s="61" t="s">
        <v>88</v>
      </c>
      <c r="F162" s="31"/>
      <c r="G162" s="31"/>
      <c r="H162" s="62"/>
      <c r="I162" s="31"/>
      <c r="J162" s="62"/>
      <c r="K162" s="31"/>
      <c r="L162" s="31"/>
      <c r="M162" s="12"/>
      <c r="N162" s="2"/>
      <c r="O162" s="2"/>
      <c r="P162" s="2"/>
      <c r="Q162" s="2"/>
    </row>
    <row r="163" thickTop="1">
      <c r="A163" s="9"/>
      <c r="B163" s="51">
        <v>31</v>
      </c>
      <c r="C163" s="52" t="s">
        <v>233</v>
      </c>
      <c r="D163" s="52"/>
      <c r="E163" s="52" t="s">
        <v>234</v>
      </c>
      <c r="F163" s="52" t="s">
        <v>10</v>
      </c>
      <c r="G163" s="53" t="s">
        <v>131</v>
      </c>
      <c r="H163" s="63">
        <v>2</v>
      </c>
      <c r="I163" s="37">
        <v>0</v>
      </c>
      <c r="J163" s="64">
        <v>0</v>
      </c>
      <c r="K163" s="65">
        <v>0.20999999999999999</v>
      </c>
      <c r="L163" s="66">
        <v>0</v>
      </c>
      <c r="M163" s="12"/>
      <c r="N163" s="2"/>
      <c r="O163" s="2"/>
      <c r="P163" s="2"/>
      <c r="Q163" s="43">
        <f>IF(ISNUMBER(K163),IF(H163&gt;0,IF(I163&gt;0,J163,0),0),0)</f>
        <v>0</v>
      </c>
      <c r="R163" s="27">
        <f>IF(ISNUMBER(K163)=FALSE,J163,0)</f>
        <v>0</v>
      </c>
    </row>
    <row r="164">
      <c r="A164" s="9"/>
      <c r="B164" s="58" t="s">
        <v>83</v>
      </c>
      <c r="C164" s="1"/>
      <c r="D164" s="1"/>
      <c r="E164" s="59" t="s">
        <v>235</v>
      </c>
      <c r="F164" s="1"/>
      <c r="G164" s="1"/>
      <c r="H164" s="50"/>
      <c r="I164" s="1"/>
      <c r="J164" s="50"/>
      <c r="K164" s="1"/>
      <c r="L164" s="1"/>
      <c r="M164" s="12"/>
      <c r="N164" s="2"/>
      <c r="O164" s="2"/>
      <c r="P164" s="2"/>
      <c r="Q164" s="2"/>
    </row>
    <row r="165">
      <c r="A165" s="9"/>
      <c r="B165" s="58" t="s">
        <v>85</v>
      </c>
      <c r="C165" s="1"/>
      <c r="D165" s="1"/>
      <c r="E165" s="59" t="s">
        <v>236</v>
      </c>
      <c r="F165" s="1"/>
      <c r="G165" s="1"/>
      <c r="H165" s="50"/>
      <c r="I165" s="1"/>
      <c r="J165" s="50"/>
      <c r="K165" s="1"/>
      <c r="L165" s="1"/>
      <c r="M165" s="12"/>
      <c r="N165" s="2"/>
      <c r="O165" s="2"/>
      <c r="P165" s="2"/>
      <c r="Q165" s="2"/>
    </row>
    <row r="166" thickBot="1">
      <c r="A166" s="9"/>
      <c r="B166" s="60" t="s">
        <v>87</v>
      </c>
      <c r="C166" s="31"/>
      <c r="D166" s="31"/>
      <c r="E166" s="61" t="s">
        <v>88</v>
      </c>
      <c r="F166" s="31"/>
      <c r="G166" s="31"/>
      <c r="H166" s="62"/>
      <c r="I166" s="31"/>
      <c r="J166" s="62"/>
      <c r="K166" s="31"/>
      <c r="L166" s="31"/>
      <c r="M166" s="12"/>
      <c r="N166" s="2"/>
      <c r="O166" s="2"/>
      <c r="P166" s="2"/>
      <c r="Q166" s="2"/>
    </row>
    <row r="167" thickTop="1">
      <c r="A167" s="9"/>
      <c r="B167" s="51">
        <v>32</v>
      </c>
      <c r="C167" s="52" t="s">
        <v>237</v>
      </c>
      <c r="D167" s="52"/>
      <c r="E167" s="52" t="s">
        <v>238</v>
      </c>
      <c r="F167" s="52" t="s">
        <v>10</v>
      </c>
      <c r="G167" s="53" t="s">
        <v>131</v>
      </c>
      <c r="H167" s="63">
        <v>5</v>
      </c>
      <c r="I167" s="37">
        <v>0</v>
      </c>
      <c r="J167" s="64">
        <v>0</v>
      </c>
      <c r="K167" s="65">
        <v>0.20999999999999999</v>
      </c>
      <c r="L167" s="66">
        <v>0</v>
      </c>
      <c r="M167" s="12"/>
      <c r="N167" s="2"/>
      <c r="O167" s="2"/>
      <c r="P167" s="2"/>
      <c r="Q167" s="43">
        <f>IF(ISNUMBER(K167),IF(H167&gt;0,IF(I167&gt;0,J167,0),0),0)</f>
        <v>0</v>
      </c>
      <c r="R167" s="27">
        <f>IF(ISNUMBER(K167)=FALSE,J167,0)</f>
        <v>0</v>
      </c>
    </row>
    <row r="168">
      <c r="A168" s="9"/>
      <c r="B168" s="58" t="s">
        <v>83</v>
      </c>
      <c r="C168" s="1"/>
      <c r="D168" s="1"/>
      <c r="E168" s="59" t="s">
        <v>239</v>
      </c>
      <c r="F168" s="1"/>
      <c r="G168" s="1"/>
      <c r="H168" s="50"/>
      <c r="I168" s="1"/>
      <c r="J168" s="50"/>
      <c r="K168" s="1"/>
      <c r="L168" s="1"/>
      <c r="M168" s="12"/>
      <c r="N168" s="2"/>
      <c r="O168" s="2"/>
      <c r="P168" s="2"/>
      <c r="Q168" s="2"/>
    </row>
    <row r="169">
      <c r="A169" s="9"/>
      <c r="B169" s="58" t="s">
        <v>85</v>
      </c>
      <c r="C169" s="1"/>
      <c r="D169" s="1"/>
      <c r="E169" s="59" t="s">
        <v>240</v>
      </c>
      <c r="F169" s="1"/>
      <c r="G169" s="1"/>
      <c r="H169" s="50"/>
      <c r="I169" s="1"/>
      <c r="J169" s="50"/>
      <c r="K169" s="1"/>
      <c r="L169" s="1"/>
      <c r="M169" s="12"/>
      <c r="N169" s="2"/>
      <c r="O169" s="2"/>
      <c r="P169" s="2"/>
      <c r="Q169" s="2"/>
    </row>
    <row r="170" thickBot="1">
      <c r="A170" s="9"/>
      <c r="B170" s="60" t="s">
        <v>87</v>
      </c>
      <c r="C170" s="31"/>
      <c r="D170" s="31"/>
      <c r="E170" s="61" t="s">
        <v>88</v>
      </c>
      <c r="F170" s="31"/>
      <c r="G170" s="31"/>
      <c r="H170" s="62"/>
      <c r="I170" s="31"/>
      <c r="J170" s="62"/>
      <c r="K170" s="31"/>
      <c r="L170" s="31"/>
      <c r="M170" s="12"/>
      <c r="N170" s="2"/>
      <c r="O170" s="2"/>
      <c r="P170" s="2"/>
      <c r="Q170" s="2"/>
    </row>
    <row r="171" thickTop="1">
      <c r="A171" s="9"/>
      <c r="B171" s="51">
        <v>33</v>
      </c>
      <c r="C171" s="52" t="s">
        <v>241</v>
      </c>
      <c r="D171" s="52"/>
      <c r="E171" s="52" t="s">
        <v>242</v>
      </c>
      <c r="F171" s="52" t="s">
        <v>10</v>
      </c>
      <c r="G171" s="53" t="s">
        <v>131</v>
      </c>
      <c r="H171" s="63">
        <v>2</v>
      </c>
      <c r="I171" s="37">
        <v>0</v>
      </c>
      <c r="J171" s="64">
        <v>0</v>
      </c>
      <c r="K171" s="65">
        <v>0.20999999999999999</v>
      </c>
      <c r="L171" s="66">
        <v>0</v>
      </c>
      <c r="M171" s="12"/>
      <c r="N171" s="2"/>
      <c r="O171" s="2"/>
      <c r="P171" s="2"/>
      <c r="Q171" s="43">
        <f>IF(ISNUMBER(K171),IF(H171&gt;0,IF(I171&gt;0,J171,0),0),0)</f>
        <v>0</v>
      </c>
      <c r="R171" s="27">
        <f>IF(ISNUMBER(K171)=FALSE,J171,0)</f>
        <v>0</v>
      </c>
    </row>
    <row r="172">
      <c r="A172" s="9"/>
      <c r="B172" s="58" t="s">
        <v>83</v>
      </c>
      <c r="C172" s="1"/>
      <c r="D172" s="1"/>
      <c r="E172" s="59" t="s">
        <v>243</v>
      </c>
      <c r="F172" s="1"/>
      <c r="G172" s="1"/>
      <c r="H172" s="50"/>
      <c r="I172" s="1"/>
      <c r="J172" s="50"/>
      <c r="K172" s="1"/>
      <c r="L172" s="1"/>
      <c r="M172" s="12"/>
      <c r="N172" s="2"/>
      <c r="O172" s="2"/>
      <c r="P172" s="2"/>
      <c r="Q172" s="2"/>
    </row>
    <row r="173">
      <c r="A173" s="9"/>
      <c r="B173" s="58" t="s">
        <v>85</v>
      </c>
      <c r="C173" s="1"/>
      <c r="D173" s="1"/>
      <c r="E173" s="59" t="s">
        <v>236</v>
      </c>
      <c r="F173" s="1"/>
      <c r="G173" s="1"/>
      <c r="H173" s="50"/>
      <c r="I173" s="1"/>
      <c r="J173" s="50"/>
      <c r="K173" s="1"/>
      <c r="L173" s="1"/>
      <c r="M173" s="12"/>
      <c r="N173" s="2"/>
      <c r="O173" s="2"/>
      <c r="P173" s="2"/>
      <c r="Q173" s="2"/>
    </row>
    <row r="174" thickBot="1">
      <c r="A174" s="9"/>
      <c r="B174" s="60" t="s">
        <v>87</v>
      </c>
      <c r="C174" s="31"/>
      <c r="D174" s="31"/>
      <c r="E174" s="61" t="s">
        <v>88</v>
      </c>
      <c r="F174" s="31"/>
      <c r="G174" s="31"/>
      <c r="H174" s="62"/>
      <c r="I174" s="31"/>
      <c r="J174" s="62"/>
      <c r="K174" s="31"/>
      <c r="L174" s="31"/>
      <c r="M174" s="12"/>
      <c r="N174" s="2"/>
      <c r="O174" s="2"/>
      <c r="P174" s="2"/>
      <c r="Q174" s="2"/>
    </row>
    <row r="175" thickTop="1" thickBot="1" ht="25" customHeight="1">
      <c r="A175" s="9"/>
      <c r="B175" s="1"/>
      <c r="C175" s="67">
        <v>8</v>
      </c>
      <c r="D175" s="1"/>
      <c r="E175" s="68" t="s">
        <v>117</v>
      </c>
      <c r="F175" s="1"/>
      <c r="G175" s="69" t="s">
        <v>107</v>
      </c>
      <c r="H175" s="70">
        <v>0</v>
      </c>
      <c r="I175" s="69" t="s">
        <v>108</v>
      </c>
      <c r="J175" s="71">
        <f>(L175-H175)</f>
        <v>0</v>
      </c>
      <c r="K175" s="69" t="s">
        <v>109</v>
      </c>
      <c r="L175" s="72">
        <v>0</v>
      </c>
      <c r="M175" s="12"/>
      <c r="N175" s="2"/>
      <c r="O175" s="2"/>
      <c r="P175" s="2"/>
      <c r="Q175" s="43">
        <f>0+Q143+Q147+Q151+Q155+Q159+Q163+Q167+Q171</f>
        <v>0</v>
      </c>
      <c r="R175" s="27">
        <f>0+R143+R147+R151+R155+R159+R163+R167+R171</f>
        <v>0</v>
      </c>
      <c r="S175" s="73">
        <f>Q175*(1+J175)+R175</f>
        <v>0</v>
      </c>
    </row>
    <row r="176" thickTop="1" thickBot="1" ht="25" customHeight="1">
      <c r="A176" s="9"/>
      <c r="B176" s="74"/>
      <c r="C176" s="74"/>
      <c r="D176" s="74"/>
      <c r="E176" s="74"/>
      <c r="F176" s="74"/>
      <c r="G176" s="75" t="s">
        <v>110</v>
      </c>
      <c r="H176" s="76">
        <v>0</v>
      </c>
      <c r="I176" s="75" t="s">
        <v>111</v>
      </c>
      <c r="J176" s="77">
        <v>0</v>
      </c>
      <c r="K176" s="75" t="s">
        <v>112</v>
      </c>
      <c r="L176" s="78">
        <v>0</v>
      </c>
      <c r="M176" s="12"/>
      <c r="N176" s="2"/>
      <c r="O176" s="2"/>
      <c r="P176" s="2"/>
      <c r="Q176" s="2"/>
    </row>
    <row r="177" ht="40" customHeight="1">
      <c r="A177" s="9"/>
      <c r="B177" s="83" t="s">
        <v>244</v>
      </c>
      <c r="C177" s="1"/>
      <c r="D177" s="1"/>
      <c r="E177" s="1"/>
      <c r="F177" s="1"/>
      <c r="G177" s="1"/>
      <c r="H177" s="50"/>
      <c r="I177" s="1"/>
      <c r="J177" s="50"/>
      <c r="K177" s="1"/>
      <c r="L177" s="1"/>
      <c r="M177" s="12"/>
      <c r="N177" s="2"/>
      <c r="O177" s="2"/>
      <c r="P177" s="2"/>
      <c r="Q177" s="2"/>
    </row>
    <row r="178">
      <c r="A178" s="9"/>
      <c r="B178" s="51">
        <v>34</v>
      </c>
      <c r="C178" s="52" t="s">
        <v>245</v>
      </c>
      <c r="D178" s="52"/>
      <c r="E178" s="52" t="s">
        <v>246</v>
      </c>
      <c r="F178" s="52" t="s">
        <v>10</v>
      </c>
      <c r="G178" s="53" t="s">
        <v>131</v>
      </c>
      <c r="H178" s="54">
        <v>28</v>
      </c>
      <c r="I178" s="25">
        <v>0</v>
      </c>
      <c r="J178" s="55">
        <v>0</v>
      </c>
      <c r="K178" s="56">
        <v>0.20999999999999999</v>
      </c>
      <c r="L178" s="57">
        <v>0</v>
      </c>
      <c r="M178" s="12"/>
      <c r="N178" s="2"/>
      <c r="O178" s="2"/>
      <c r="P178" s="2"/>
      <c r="Q178" s="43">
        <f>IF(ISNUMBER(K178),IF(H178&gt;0,IF(I178&gt;0,J178,0),0),0)</f>
        <v>0</v>
      </c>
      <c r="R178" s="27">
        <f>IF(ISNUMBER(K178)=FALSE,J178,0)</f>
        <v>0</v>
      </c>
    </row>
    <row r="179">
      <c r="A179" s="9"/>
      <c r="B179" s="58" t="s">
        <v>83</v>
      </c>
      <c r="C179" s="1"/>
      <c r="D179" s="1"/>
      <c r="E179" s="59" t="s">
        <v>247</v>
      </c>
      <c r="F179" s="1"/>
      <c r="G179" s="1"/>
      <c r="H179" s="50"/>
      <c r="I179" s="1"/>
      <c r="J179" s="50"/>
      <c r="K179" s="1"/>
      <c r="L179" s="1"/>
      <c r="M179" s="12"/>
      <c r="N179" s="2"/>
      <c r="O179" s="2"/>
      <c r="P179" s="2"/>
      <c r="Q179" s="2"/>
    </row>
    <row r="180">
      <c r="A180" s="9"/>
      <c r="B180" s="58" t="s">
        <v>85</v>
      </c>
      <c r="C180" s="1"/>
      <c r="D180" s="1"/>
      <c r="E180" s="59" t="s">
        <v>248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 thickBot="1">
      <c r="A181" s="9"/>
      <c r="B181" s="60" t="s">
        <v>87</v>
      </c>
      <c r="C181" s="31"/>
      <c r="D181" s="31"/>
      <c r="E181" s="61" t="s">
        <v>88</v>
      </c>
      <c r="F181" s="31"/>
      <c r="G181" s="31"/>
      <c r="H181" s="62"/>
      <c r="I181" s="31"/>
      <c r="J181" s="62"/>
      <c r="K181" s="31"/>
      <c r="L181" s="31"/>
      <c r="M181" s="12"/>
      <c r="N181" s="2"/>
      <c r="O181" s="2"/>
      <c r="P181" s="2"/>
      <c r="Q181" s="2"/>
    </row>
    <row r="182" thickTop="1">
      <c r="A182" s="9"/>
      <c r="B182" s="51">
        <v>35</v>
      </c>
      <c r="C182" s="52" t="s">
        <v>249</v>
      </c>
      <c r="D182" s="52"/>
      <c r="E182" s="52" t="s">
        <v>250</v>
      </c>
      <c r="F182" s="52" t="s">
        <v>10</v>
      </c>
      <c r="G182" s="53" t="s">
        <v>131</v>
      </c>
      <c r="H182" s="63">
        <v>11</v>
      </c>
      <c r="I182" s="37">
        <v>0</v>
      </c>
      <c r="J182" s="64">
        <v>0</v>
      </c>
      <c r="K182" s="65">
        <v>0.20999999999999999</v>
      </c>
      <c r="L182" s="66">
        <v>0</v>
      </c>
      <c r="M182" s="12"/>
      <c r="N182" s="2"/>
      <c r="O182" s="2"/>
      <c r="P182" s="2"/>
      <c r="Q182" s="43">
        <f>IF(ISNUMBER(K182),IF(H182&gt;0,IF(I182&gt;0,J182,0),0),0)</f>
        <v>0</v>
      </c>
      <c r="R182" s="27">
        <f>IF(ISNUMBER(K182)=FALSE,J182,0)</f>
        <v>0</v>
      </c>
    </row>
    <row r="183">
      <c r="A183" s="9"/>
      <c r="B183" s="58" t="s">
        <v>83</v>
      </c>
      <c r="C183" s="1"/>
      <c r="D183" s="1"/>
      <c r="E183" s="59" t="s">
        <v>251</v>
      </c>
      <c r="F183" s="1"/>
      <c r="G183" s="1"/>
      <c r="H183" s="50"/>
      <c r="I183" s="1"/>
      <c r="J183" s="50"/>
      <c r="K183" s="1"/>
      <c r="L183" s="1"/>
      <c r="M183" s="12"/>
      <c r="N183" s="2"/>
      <c r="O183" s="2"/>
      <c r="P183" s="2"/>
      <c r="Q183" s="2"/>
    </row>
    <row r="184">
      <c r="A184" s="9"/>
      <c r="B184" s="58" t="s">
        <v>85</v>
      </c>
      <c r="C184" s="1"/>
      <c r="D184" s="1"/>
      <c r="E184" s="59" t="s">
        <v>252</v>
      </c>
      <c r="F184" s="1"/>
      <c r="G184" s="1"/>
      <c r="H184" s="50"/>
      <c r="I184" s="1"/>
      <c r="J184" s="50"/>
      <c r="K184" s="1"/>
      <c r="L184" s="1"/>
      <c r="M184" s="12"/>
      <c r="N184" s="2"/>
      <c r="O184" s="2"/>
      <c r="P184" s="2"/>
      <c r="Q184" s="2"/>
    </row>
    <row r="185" thickBot="1">
      <c r="A185" s="9"/>
      <c r="B185" s="60" t="s">
        <v>87</v>
      </c>
      <c r="C185" s="31"/>
      <c r="D185" s="31"/>
      <c r="E185" s="61" t="s">
        <v>88</v>
      </c>
      <c r="F185" s="31"/>
      <c r="G185" s="31"/>
      <c r="H185" s="62"/>
      <c r="I185" s="31"/>
      <c r="J185" s="62"/>
      <c r="K185" s="31"/>
      <c r="L185" s="31"/>
      <c r="M185" s="12"/>
      <c r="N185" s="2"/>
      <c r="O185" s="2"/>
      <c r="P185" s="2"/>
      <c r="Q185" s="2"/>
    </row>
    <row r="186" thickTop="1">
      <c r="A186" s="9"/>
      <c r="B186" s="51">
        <v>36</v>
      </c>
      <c r="C186" s="52" t="s">
        <v>253</v>
      </c>
      <c r="D186" s="52"/>
      <c r="E186" s="52" t="s">
        <v>254</v>
      </c>
      <c r="F186" s="52" t="s">
        <v>10</v>
      </c>
      <c r="G186" s="53" t="s">
        <v>131</v>
      </c>
      <c r="H186" s="63">
        <v>7</v>
      </c>
      <c r="I186" s="37">
        <v>0</v>
      </c>
      <c r="J186" s="64">
        <v>0</v>
      </c>
      <c r="K186" s="65">
        <v>0.20999999999999999</v>
      </c>
      <c r="L186" s="66">
        <v>0</v>
      </c>
      <c r="M186" s="12"/>
      <c r="N186" s="2"/>
      <c r="O186" s="2"/>
      <c r="P186" s="2"/>
      <c r="Q186" s="43">
        <f>IF(ISNUMBER(K186),IF(H186&gt;0,IF(I186&gt;0,J186,0),0),0)</f>
        <v>0</v>
      </c>
      <c r="R186" s="27">
        <f>IF(ISNUMBER(K186)=FALSE,J186,0)</f>
        <v>0</v>
      </c>
    </row>
    <row r="187">
      <c r="A187" s="9"/>
      <c r="B187" s="58" t="s">
        <v>83</v>
      </c>
      <c r="C187" s="1"/>
      <c r="D187" s="1"/>
      <c r="E187" s="59" t="s">
        <v>255</v>
      </c>
      <c r="F187" s="1"/>
      <c r="G187" s="1"/>
      <c r="H187" s="50"/>
      <c r="I187" s="1"/>
      <c r="J187" s="50"/>
      <c r="K187" s="1"/>
      <c r="L187" s="1"/>
      <c r="M187" s="12"/>
      <c r="N187" s="2"/>
      <c r="O187" s="2"/>
      <c r="P187" s="2"/>
      <c r="Q187" s="2"/>
    </row>
    <row r="188">
      <c r="A188" s="9"/>
      <c r="B188" s="58" t="s">
        <v>85</v>
      </c>
      <c r="C188" s="1"/>
      <c r="D188" s="1"/>
      <c r="E188" s="59" t="s">
        <v>256</v>
      </c>
      <c r="F188" s="1"/>
      <c r="G188" s="1"/>
      <c r="H188" s="50"/>
      <c r="I188" s="1"/>
      <c r="J188" s="50"/>
      <c r="K188" s="1"/>
      <c r="L188" s="1"/>
      <c r="M188" s="12"/>
      <c r="N188" s="2"/>
      <c r="O188" s="2"/>
      <c r="P188" s="2"/>
      <c r="Q188" s="2"/>
    </row>
    <row r="189" thickBot="1">
      <c r="A189" s="9"/>
      <c r="B189" s="60" t="s">
        <v>87</v>
      </c>
      <c r="C189" s="31"/>
      <c r="D189" s="31"/>
      <c r="E189" s="61" t="s">
        <v>88</v>
      </c>
      <c r="F189" s="31"/>
      <c r="G189" s="31"/>
      <c r="H189" s="62"/>
      <c r="I189" s="31"/>
      <c r="J189" s="62"/>
      <c r="K189" s="31"/>
      <c r="L189" s="31"/>
      <c r="M189" s="12"/>
      <c r="N189" s="2"/>
      <c r="O189" s="2"/>
      <c r="P189" s="2"/>
      <c r="Q189" s="2"/>
    </row>
    <row r="190" thickTop="1">
      <c r="A190" s="9"/>
      <c r="B190" s="51">
        <v>37</v>
      </c>
      <c r="C190" s="52" t="s">
        <v>257</v>
      </c>
      <c r="D190" s="52"/>
      <c r="E190" s="52" t="s">
        <v>258</v>
      </c>
      <c r="F190" s="52" t="s">
        <v>10</v>
      </c>
      <c r="G190" s="53" t="s">
        <v>131</v>
      </c>
      <c r="H190" s="63">
        <v>2</v>
      </c>
      <c r="I190" s="37">
        <v>0</v>
      </c>
      <c r="J190" s="64">
        <v>0</v>
      </c>
      <c r="K190" s="65">
        <v>0.20999999999999999</v>
      </c>
      <c r="L190" s="66">
        <v>0</v>
      </c>
      <c r="M190" s="12"/>
      <c r="N190" s="2"/>
      <c r="O190" s="2"/>
      <c r="P190" s="2"/>
      <c r="Q190" s="43">
        <f>IF(ISNUMBER(K190),IF(H190&gt;0,IF(I190&gt;0,J190,0),0),0)</f>
        <v>0</v>
      </c>
      <c r="R190" s="27">
        <f>IF(ISNUMBER(K190)=FALSE,J190,0)</f>
        <v>0</v>
      </c>
    </row>
    <row r="191">
      <c r="A191" s="9"/>
      <c r="B191" s="58" t="s">
        <v>83</v>
      </c>
      <c r="C191" s="1"/>
      <c r="D191" s="1"/>
      <c r="E191" s="59" t="s">
        <v>259</v>
      </c>
      <c r="F191" s="1"/>
      <c r="G191" s="1"/>
      <c r="H191" s="50"/>
      <c r="I191" s="1"/>
      <c r="J191" s="50"/>
      <c r="K191" s="1"/>
      <c r="L191" s="1"/>
      <c r="M191" s="12"/>
      <c r="N191" s="2"/>
      <c r="O191" s="2"/>
      <c r="P191" s="2"/>
      <c r="Q191" s="2"/>
    </row>
    <row r="192">
      <c r="A192" s="9"/>
      <c r="B192" s="58" t="s">
        <v>85</v>
      </c>
      <c r="C192" s="1"/>
      <c r="D192" s="1"/>
      <c r="E192" s="59" t="s">
        <v>260</v>
      </c>
      <c r="F192" s="1"/>
      <c r="G192" s="1"/>
      <c r="H192" s="50"/>
      <c r="I192" s="1"/>
      <c r="J192" s="50"/>
      <c r="K192" s="1"/>
      <c r="L192" s="1"/>
      <c r="M192" s="12"/>
      <c r="N192" s="2"/>
      <c r="O192" s="2"/>
      <c r="P192" s="2"/>
      <c r="Q192" s="2"/>
    </row>
    <row r="193" thickBot="1">
      <c r="A193" s="9"/>
      <c r="B193" s="60" t="s">
        <v>87</v>
      </c>
      <c r="C193" s="31"/>
      <c r="D193" s="31"/>
      <c r="E193" s="61" t="s">
        <v>88</v>
      </c>
      <c r="F193" s="31"/>
      <c r="G193" s="31"/>
      <c r="H193" s="62"/>
      <c r="I193" s="31"/>
      <c r="J193" s="62"/>
      <c r="K193" s="31"/>
      <c r="L193" s="31"/>
      <c r="M193" s="12"/>
      <c r="N193" s="2"/>
      <c r="O193" s="2"/>
      <c r="P193" s="2"/>
      <c r="Q193" s="2"/>
    </row>
    <row r="194" thickTop="1">
      <c r="A194" s="9"/>
      <c r="B194" s="51">
        <v>38</v>
      </c>
      <c r="C194" s="52" t="s">
        <v>261</v>
      </c>
      <c r="D194" s="52"/>
      <c r="E194" s="52" t="s">
        <v>262</v>
      </c>
      <c r="F194" s="52" t="s">
        <v>10</v>
      </c>
      <c r="G194" s="53" t="s">
        <v>158</v>
      </c>
      <c r="H194" s="63">
        <v>311.33300000000003</v>
      </c>
      <c r="I194" s="37">
        <v>0</v>
      </c>
      <c r="J194" s="64">
        <v>0</v>
      </c>
      <c r="K194" s="65">
        <v>0.20999999999999999</v>
      </c>
      <c r="L194" s="66">
        <v>0</v>
      </c>
      <c r="M194" s="12"/>
      <c r="N194" s="2"/>
      <c r="O194" s="2"/>
      <c r="P194" s="2"/>
      <c r="Q194" s="43">
        <f>IF(ISNUMBER(K194),IF(H194&gt;0,IF(I194&gt;0,J194,0),0),0)</f>
        <v>0</v>
      </c>
      <c r="R194" s="27">
        <f>IF(ISNUMBER(K194)=FALSE,J194,0)</f>
        <v>0</v>
      </c>
    </row>
    <row r="195">
      <c r="A195" s="9"/>
      <c r="B195" s="58" t="s">
        <v>83</v>
      </c>
      <c r="C195" s="1"/>
      <c r="D195" s="1"/>
      <c r="E195" s="59" t="s">
        <v>263</v>
      </c>
      <c r="F195" s="1"/>
      <c r="G195" s="1"/>
      <c r="H195" s="50"/>
      <c r="I195" s="1"/>
      <c r="J195" s="50"/>
      <c r="K195" s="1"/>
      <c r="L195" s="1"/>
      <c r="M195" s="12"/>
      <c r="N195" s="2"/>
      <c r="O195" s="2"/>
      <c r="P195" s="2"/>
      <c r="Q195" s="2"/>
    </row>
    <row r="196">
      <c r="A196" s="9"/>
      <c r="B196" s="58" t="s">
        <v>85</v>
      </c>
      <c r="C196" s="1"/>
      <c r="D196" s="1"/>
      <c r="E196" s="59" t="s">
        <v>264</v>
      </c>
      <c r="F196" s="1"/>
      <c r="G196" s="1"/>
      <c r="H196" s="50"/>
      <c r="I196" s="1"/>
      <c r="J196" s="50"/>
      <c r="K196" s="1"/>
      <c r="L196" s="1"/>
      <c r="M196" s="12"/>
      <c r="N196" s="2"/>
      <c r="O196" s="2"/>
      <c r="P196" s="2"/>
      <c r="Q196" s="2"/>
    </row>
    <row r="197" thickBot="1">
      <c r="A197" s="9"/>
      <c r="B197" s="60" t="s">
        <v>87</v>
      </c>
      <c r="C197" s="31"/>
      <c r="D197" s="31"/>
      <c r="E197" s="61" t="s">
        <v>88</v>
      </c>
      <c r="F197" s="31"/>
      <c r="G197" s="31"/>
      <c r="H197" s="62"/>
      <c r="I197" s="31"/>
      <c r="J197" s="62"/>
      <c r="K197" s="31"/>
      <c r="L197" s="31"/>
      <c r="M197" s="12"/>
      <c r="N197" s="2"/>
      <c r="O197" s="2"/>
      <c r="P197" s="2"/>
      <c r="Q197" s="2"/>
    </row>
    <row r="198" thickTop="1">
      <c r="A198" s="9"/>
      <c r="B198" s="51">
        <v>39</v>
      </c>
      <c r="C198" s="52" t="s">
        <v>265</v>
      </c>
      <c r="D198" s="52"/>
      <c r="E198" s="52" t="s">
        <v>266</v>
      </c>
      <c r="F198" s="52" t="s">
        <v>10</v>
      </c>
      <c r="G198" s="53" t="s">
        <v>158</v>
      </c>
      <c r="H198" s="63">
        <v>311.33300000000003</v>
      </c>
      <c r="I198" s="37">
        <v>0</v>
      </c>
      <c r="J198" s="64">
        <v>0</v>
      </c>
      <c r="K198" s="65">
        <v>0.20999999999999999</v>
      </c>
      <c r="L198" s="66">
        <v>0</v>
      </c>
      <c r="M198" s="12"/>
      <c r="N198" s="2"/>
      <c r="O198" s="2"/>
      <c r="P198" s="2"/>
      <c r="Q198" s="43">
        <f>IF(ISNUMBER(K198),IF(H198&gt;0,IF(I198&gt;0,J198,0),0),0)</f>
        <v>0</v>
      </c>
      <c r="R198" s="27">
        <f>IF(ISNUMBER(K198)=FALSE,J198,0)</f>
        <v>0</v>
      </c>
    </row>
    <row r="199">
      <c r="A199" s="9"/>
      <c r="B199" s="58" t="s">
        <v>83</v>
      </c>
      <c r="C199" s="1"/>
      <c r="D199" s="1"/>
      <c r="E199" s="59" t="s">
        <v>263</v>
      </c>
      <c r="F199" s="1"/>
      <c r="G199" s="1"/>
      <c r="H199" s="50"/>
      <c r="I199" s="1"/>
      <c r="J199" s="50"/>
      <c r="K199" s="1"/>
      <c r="L199" s="1"/>
      <c r="M199" s="12"/>
      <c r="N199" s="2"/>
      <c r="O199" s="2"/>
      <c r="P199" s="2"/>
      <c r="Q199" s="2"/>
    </row>
    <row r="200">
      <c r="A200" s="9"/>
      <c r="B200" s="58" t="s">
        <v>85</v>
      </c>
      <c r="C200" s="1"/>
      <c r="D200" s="1"/>
      <c r="E200" s="59" t="s">
        <v>264</v>
      </c>
      <c r="F200" s="1"/>
      <c r="G200" s="1"/>
      <c r="H200" s="50"/>
      <c r="I200" s="1"/>
      <c r="J200" s="50"/>
      <c r="K200" s="1"/>
      <c r="L200" s="1"/>
      <c r="M200" s="12"/>
      <c r="N200" s="2"/>
      <c r="O200" s="2"/>
      <c r="P200" s="2"/>
      <c r="Q200" s="2"/>
    </row>
    <row r="201" thickBot="1">
      <c r="A201" s="9"/>
      <c r="B201" s="60" t="s">
        <v>87</v>
      </c>
      <c r="C201" s="31"/>
      <c r="D201" s="31"/>
      <c r="E201" s="61" t="s">
        <v>88</v>
      </c>
      <c r="F201" s="31"/>
      <c r="G201" s="31"/>
      <c r="H201" s="62"/>
      <c r="I201" s="31"/>
      <c r="J201" s="62"/>
      <c r="K201" s="31"/>
      <c r="L201" s="31"/>
      <c r="M201" s="12"/>
      <c r="N201" s="2"/>
      <c r="O201" s="2"/>
      <c r="P201" s="2"/>
      <c r="Q201" s="2"/>
    </row>
    <row r="202" thickTop="1">
      <c r="A202" s="9"/>
      <c r="B202" s="51">
        <v>40</v>
      </c>
      <c r="C202" s="52" t="s">
        <v>267</v>
      </c>
      <c r="D202" s="52"/>
      <c r="E202" s="52" t="s">
        <v>268</v>
      </c>
      <c r="F202" s="52" t="s">
        <v>10</v>
      </c>
      <c r="G202" s="53" t="s">
        <v>151</v>
      </c>
      <c r="H202" s="63">
        <v>85.5</v>
      </c>
      <c r="I202" s="37">
        <v>0</v>
      </c>
      <c r="J202" s="64">
        <v>0</v>
      </c>
      <c r="K202" s="65">
        <v>0.20999999999999999</v>
      </c>
      <c r="L202" s="66">
        <v>0</v>
      </c>
      <c r="M202" s="12"/>
      <c r="N202" s="2"/>
      <c r="O202" s="2"/>
      <c r="P202" s="2"/>
      <c r="Q202" s="43">
        <f>IF(ISNUMBER(K202),IF(H202&gt;0,IF(I202&gt;0,J202,0),0),0)</f>
        <v>0</v>
      </c>
      <c r="R202" s="27">
        <f>IF(ISNUMBER(K202)=FALSE,J202,0)</f>
        <v>0</v>
      </c>
    </row>
    <row r="203">
      <c r="A203" s="9"/>
      <c r="B203" s="58" t="s">
        <v>83</v>
      </c>
      <c r="C203" s="1"/>
      <c r="D203" s="1"/>
      <c r="E203" s="59" t="s">
        <v>10</v>
      </c>
      <c r="F203" s="1"/>
      <c r="G203" s="1"/>
      <c r="H203" s="50"/>
      <c r="I203" s="1"/>
      <c r="J203" s="50"/>
      <c r="K203" s="1"/>
      <c r="L203" s="1"/>
      <c r="M203" s="12"/>
      <c r="N203" s="2"/>
      <c r="O203" s="2"/>
      <c r="P203" s="2"/>
      <c r="Q203" s="2"/>
    </row>
    <row r="204">
      <c r="A204" s="9"/>
      <c r="B204" s="58" t="s">
        <v>85</v>
      </c>
      <c r="C204" s="1"/>
      <c r="D204" s="1"/>
      <c r="E204" s="59" t="s">
        <v>269</v>
      </c>
      <c r="F204" s="1"/>
      <c r="G204" s="1"/>
      <c r="H204" s="50"/>
      <c r="I204" s="1"/>
      <c r="J204" s="50"/>
      <c r="K204" s="1"/>
      <c r="L204" s="1"/>
      <c r="M204" s="12"/>
      <c r="N204" s="2"/>
      <c r="O204" s="2"/>
      <c r="P204" s="2"/>
      <c r="Q204" s="2"/>
    </row>
    <row r="205" thickBot="1">
      <c r="A205" s="9"/>
      <c r="B205" s="60" t="s">
        <v>87</v>
      </c>
      <c r="C205" s="31"/>
      <c r="D205" s="31"/>
      <c r="E205" s="61" t="s">
        <v>88</v>
      </c>
      <c r="F205" s="31"/>
      <c r="G205" s="31"/>
      <c r="H205" s="62"/>
      <c r="I205" s="31"/>
      <c r="J205" s="62"/>
      <c r="K205" s="31"/>
      <c r="L205" s="31"/>
      <c r="M205" s="12"/>
      <c r="N205" s="2"/>
      <c r="O205" s="2"/>
      <c r="P205" s="2"/>
      <c r="Q205" s="2"/>
    </row>
    <row r="206" thickTop="1">
      <c r="A206" s="9"/>
      <c r="B206" s="51">
        <v>41</v>
      </c>
      <c r="C206" s="52" t="s">
        <v>270</v>
      </c>
      <c r="D206" s="52"/>
      <c r="E206" s="52" t="s">
        <v>271</v>
      </c>
      <c r="F206" s="52" t="s">
        <v>10</v>
      </c>
      <c r="G206" s="53" t="s">
        <v>151</v>
      </c>
      <c r="H206" s="63">
        <v>72.75</v>
      </c>
      <c r="I206" s="37">
        <v>0</v>
      </c>
      <c r="J206" s="64">
        <v>0</v>
      </c>
      <c r="K206" s="65">
        <v>0.20999999999999999</v>
      </c>
      <c r="L206" s="66">
        <v>0</v>
      </c>
      <c r="M206" s="12"/>
      <c r="N206" s="2"/>
      <c r="O206" s="2"/>
      <c r="P206" s="2"/>
      <c r="Q206" s="43">
        <f>IF(ISNUMBER(K206),IF(H206&gt;0,IF(I206&gt;0,J206,0),0),0)</f>
        <v>0</v>
      </c>
      <c r="R206" s="27">
        <f>IF(ISNUMBER(K206)=FALSE,J206,0)</f>
        <v>0</v>
      </c>
    </row>
    <row r="207">
      <c r="A207" s="9"/>
      <c r="B207" s="58" t="s">
        <v>83</v>
      </c>
      <c r="C207" s="1"/>
      <c r="D207" s="1"/>
      <c r="E207" s="59" t="s">
        <v>10</v>
      </c>
      <c r="F207" s="1"/>
      <c r="G207" s="1"/>
      <c r="H207" s="50"/>
      <c r="I207" s="1"/>
      <c r="J207" s="50"/>
      <c r="K207" s="1"/>
      <c r="L207" s="1"/>
      <c r="M207" s="12"/>
      <c r="N207" s="2"/>
      <c r="O207" s="2"/>
      <c r="P207" s="2"/>
      <c r="Q207" s="2"/>
    </row>
    <row r="208">
      <c r="A208" s="9"/>
      <c r="B208" s="58" t="s">
        <v>85</v>
      </c>
      <c r="C208" s="1"/>
      <c r="D208" s="1"/>
      <c r="E208" s="59" t="s">
        <v>152</v>
      </c>
      <c r="F208" s="1"/>
      <c r="G208" s="1"/>
      <c r="H208" s="50"/>
      <c r="I208" s="1"/>
      <c r="J208" s="50"/>
      <c r="K208" s="1"/>
      <c r="L208" s="1"/>
      <c r="M208" s="12"/>
      <c r="N208" s="2"/>
      <c r="O208" s="2"/>
      <c r="P208" s="2"/>
      <c r="Q208" s="2"/>
    </row>
    <row r="209" thickBot="1">
      <c r="A209" s="9"/>
      <c r="B209" s="60" t="s">
        <v>87</v>
      </c>
      <c r="C209" s="31"/>
      <c r="D209" s="31"/>
      <c r="E209" s="61" t="s">
        <v>88</v>
      </c>
      <c r="F209" s="31"/>
      <c r="G209" s="31"/>
      <c r="H209" s="62"/>
      <c r="I209" s="31"/>
      <c r="J209" s="62"/>
      <c r="K209" s="31"/>
      <c r="L209" s="31"/>
      <c r="M209" s="12"/>
      <c r="N209" s="2"/>
      <c r="O209" s="2"/>
      <c r="P209" s="2"/>
      <c r="Q209" s="2"/>
    </row>
    <row r="210" thickTop="1">
      <c r="A210" s="9"/>
      <c r="B210" s="51">
        <v>42</v>
      </c>
      <c r="C210" s="52" t="s">
        <v>272</v>
      </c>
      <c r="D210" s="52"/>
      <c r="E210" s="52" t="s">
        <v>273</v>
      </c>
      <c r="F210" s="52" t="s">
        <v>10</v>
      </c>
      <c r="G210" s="53" t="s">
        <v>151</v>
      </c>
      <c r="H210" s="63">
        <v>10</v>
      </c>
      <c r="I210" s="37">
        <v>0</v>
      </c>
      <c r="J210" s="64">
        <v>0</v>
      </c>
      <c r="K210" s="65">
        <v>0.20999999999999999</v>
      </c>
      <c r="L210" s="66">
        <v>0</v>
      </c>
      <c r="M210" s="12"/>
      <c r="N210" s="2"/>
      <c r="O210" s="2"/>
      <c r="P210" s="2"/>
      <c r="Q210" s="43">
        <f>IF(ISNUMBER(K210),IF(H210&gt;0,IF(I210&gt;0,J210,0),0),0)</f>
        <v>0</v>
      </c>
      <c r="R210" s="27">
        <f>IF(ISNUMBER(K210)=FALSE,J210,0)</f>
        <v>0</v>
      </c>
    </row>
    <row r="211">
      <c r="A211" s="9"/>
      <c r="B211" s="58" t="s">
        <v>83</v>
      </c>
      <c r="C211" s="1"/>
      <c r="D211" s="1"/>
      <c r="E211" s="59" t="s">
        <v>10</v>
      </c>
      <c r="F211" s="1"/>
      <c r="G211" s="1"/>
      <c r="H211" s="50"/>
      <c r="I211" s="1"/>
      <c r="J211" s="50"/>
      <c r="K211" s="1"/>
      <c r="L211" s="1"/>
      <c r="M211" s="12"/>
      <c r="N211" s="2"/>
      <c r="O211" s="2"/>
      <c r="P211" s="2"/>
      <c r="Q211" s="2"/>
    </row>
    <row r="212">
      <c r="A212" s="9"/>
      <c r="B212" s="58" t="s">
        <v>85</v>
      </c>
      <c r="C212" s="1"/>
      <c r="D212" s="1"/>
      <c r="E212" s="59" t="s">
        <v>274</v>
      </c>
      <c r="F212" s="1"/>
      <c r="G212" s="1"/>
      <c r="H212" s="50"/>
      <c r="I212" s="1"/>
      <c r="J212" s="50"/>
      <c r="K212" s="1"/>
      <c r="L212" s="1"/>
      <c r="M212" s="12"/>
      <c r="N212" s="2"/>
      <c r="O212" s="2"/>
      <c r="P212" s="2"/>
      <c r="Q212" s="2"/>
    </row>
    <row r="213" thickBot="1">
      <c r="A213" s="9"/>
      <c r="B213" s="60" t="s">
        <v>87</v>
      </c>
      <c r="C213" s="31"/>
      <c r="D213" s="31"/>
      <c r="E213" s="61" t="s">
        <v>88</v>
      </c>
      <c r="F213" s="31"/>
      <c r="G213" s="31"/>
      <c r="H213" s="62"/>
      <c r="I213" s="31"/>
      <c r="J213" s="62"/>
      <c r="K213" s="31"/>
      <c r="L213" s="31"/>
      <c r="M213" s="12"/>
      <c r="N213" s="2"/>
      <c r="O213" s="2"/>
      <c r="P213" s="2"/>
      <c r="Q213" s="2"/>
    </row>
    <row r="214" thickTop="1">
      <c r="A214" s="9"/>
      <c r="B214" s="51">
        <v>43</v>
      </c>
      <c r="C214" s="52" t="s">
        <v>275</v>
      </c>
      <c r="D214" s="52"/>
      <c r="E214" s="52" t="s">
        <v>276</v>
      </c>
      <c r="F214" s="52" t="s">
        <v>10</v>
      </c>
      <c r="G214" s="53" t="s">
        <v>121</v>
      </c>
      <c r="H214" s="63">
        <v>9</v>
      </c>
      <c r="I214" s="37">
        <v>0</v>
      </c>
      <c r="J214" s="64">
        <v>0</v>
      </c>
      <c r="K214" s="65">
        <v>0.20999999999999999</v>
      </c>
      <c r="L214" s="66">
        <v>0</v>
      </c>
      <c r="M214" s="12"/>
      <c r="N214" s="2"/>
      <c r="O214" s="2"/>
      <c r="P214" s="2"/>
      <c r="Q214" s="43">
        <f>IF(ISNUMBER(K214),IF(H214&gt;0,IF(I214&gt;0,J214,0),0),0)</f>
        <v>0</v>
      </c>
      <c r="R214" s="27">
        <f>IF(ISNUMBER(K214)=FALSE,J214,0)</f>
        <v>0</v>
      </c>
    </row>
    <row r="215">
      <c r="A215" s="9"/>
      <c r="B215" s="58" t="s">
        <v>83</v>
      </c>
      <c r="C215" s="1"/>
      <c r="D215" s="1"/>
      <c r="E215" s="59" t="s">
        <v>277</v>
      </c>
      <c r="F215" s="1"/>
      <c r="G215" s="1"/>
      <c r="H215" s="50"/>
      <c r="I215" s="1"/>
      <c r="J215" s="50"/>
      <c r="K215" s="1"/>
      <c r="L215" s="1"/>
      <c r="M215" s="12"/>
      <c r="N215" s="2"/>
      <c r="O215" s="2"/>
      <c r="P215" s="2"/>
      <c r="Q215" s="2"/>
    </row>
    <row r="216">
      <c r="A216" s="9"/>
      <c r="B216" s="58" t="s">
        <v>85</v>
      </c>
      <c r="C216" s="1"/>
      <c r="D216" s="1"/>
      <c r="E216" s="59" t="s">
        <v>278</v>
      </c>
      <c r="F216" s="1"/>
      <c r="G216" s="1"/>
      <c r="H216" s="50"/>
      <c r="I216" s="1"/>
      <c r="J216" s="50"/>
      <c r="K216" s="1"/>
      <c r="L216" s="1"/>
      <c r="M216" s="12"/>
      <c r="N216" s="2"/>
      <c r="O216" s="2"/>
      <c r="P216" s="2"/>
      <c r="Q216" s="2"/>
    </row>
    <row r="217" thickBot="1">
      <c r="A217" s="9"/>
      <c r="B217" s="60" t="s">
        <v>87</v>
      </c>
      <c r="C217" s="31"/>
      <c r="D217" s="31"/>
      <c r="E217" s="61" t="s">
        <v>88</v>
      </c>
      <c r="F217" s="31"/>
      <c r="G217" s="31"/>
      <c r="H217" s="62"/>
      <c r="I217" s="31"/>
      <c r="J217" s="62"/>
      <c r="K217" s="31"/>
      <c r="L217" s="31"/>
      <c r="M217" s="12"/>
      <c r="N217" s="2"/>
      <c r="O217" s="2"/>
      <c r="P217" s="2"/>
      <c r="Q217" s="2"/>
    </row>
    <row r="218" thickTop="1">
      <c r="A218" s="9"/>
      <c r="B218" s="51">
        <v>44</v>
      </c>
      <c r="C218" s="52" t="s">
        <v>279</v>
      </c>
      <c r="D218" s="52"/>
      <c r="E218" s="52" t="s">
        <v>280</v>
      </c>
      <c r="F218" s="52" t="s">
        <v>10</v>
      </c>
      <c r="G218" s="53" t="s">
        <v>151</v>
      </c>
      <c r="H218" s="63">
        <v>6</v>
      </c>
      <c r="I218" s="37">
        <v>0</v>
      </c>
      <c r="J218" s="64">
        <v>0</v>
      </c>
      <c r="K218" s="65">
        <v>0.20999999999999999</v>
      </c>
      <c r="L218" s="66">
        <v>0</v>
      </c>
      <c r="M218" s="12"/>
      <c r="N218" s="2"/>
      <c r="O218" s="2"/>
      <c r="P218" s="2"/>
      <c r="Q218" s="43">
        <f>IF(ISNUMBER(K218),IF(H218&gt;0,IF(I218&gt;0,J218,0),0),0)</f>
        <v>0</v>
      </c>
      <c r="R218" s="27">
        <f>IF(ISNUMBER(K218)=FALSE,J218,0)</f>
        <v>0</v>
      </c>
    </row>
    <row r="219">
      <c r="A219" s="9"/>
      <c r="B219" s="58" t="s">
        <v>83</v>
      </c>
      <c r="C219" s="1"/>
      <c r="D219" s="1"/>
      <c r="E219" s="59" t="s">
        <v>281</v>
      </c>
      <c r="F219" s="1"/>
      <c r="G219" s="1"/>
      <c r="H219" s="50"/>
      <c r="I219" s="1"/>
      <c r="J219" s="50"/>
      <c r="K219" s="1"/>
      <c r="L219" s="1"/>
      <c r="M219" s="12"/>
      <c r="N219" s="2"/>
      <c r="O219" s="2"/>
      <c r="P219" s="2"/>
      <c r="Q219" s="2"/>
    </row>
    <row r="220">
      <c r="A220" s="9"/>
      <c r="B220" s="58" t="s">
        <v>85</v>
      </c>
      <c r="C220" s="1"/>
      <c r="D220" s="1"/>
      <c r="E220" s="59" t="s">
        <v>282</v>
      </c>
      <c r="F220" s="1"/>
      <c r="G220" s="1"/>
      <c r="H220" s="50"/>
      <c r="I220" s="1"/>
      <c r="J220" s="50"/>
      <c r="K220" s="1"/>
      <c r="L220" s="1"/>
      <c r="M220" s="12"/>
      <c r="N220" s="2"/>
      <c r="O220" s="2"/>
      <c r="P220" s="2"/>
      <c r="Q220" s="2"/>
    </row>
    <row r="221" thickBot="1">
      <c r="A221" s="9"/>
      <c r="B221" s="60" t="s">
        <v>87</v>
      </c>
      <c r="C221" s="31"/>
      <c r="D221" s="31"/>
      <c r="E221" s="61" t="s">
        <v>88</v>
      </c>
      <c r="F221" s="31"/>
      <c r="G221" s="31"/>
      <c r="H221" s="62"/>
      <c r="I221" s="31"/>
      <c r="J221" s="62"/>
      <c r="K221" s="31"/>
      <c r="L221" s="31"/>
      <c r="M221" s="12"/>
      <c r="N221" s="2"/>
      <c r="O221" s="2"/>
      <c r="P221" s="2"/>
      <c r="Q221" s="2"/>
    </row>
    <row r="222" thickTop="1">
      <c r="A222" s="9"/>
      <c r="B222" s="51">
        <v>45</v>
      </c>
      <c r="C222" s="52" t="s">
        <v>283</v>
      </c>
      <c r="D222" s="52"/>
      <c r="E222" s="52" t="s">
        <v>284</v>
      </c>
      <c r="F222" s="52" t="s">
        <v>10</v>
      </c>
      <c r="G222" s="53" t="s">
        <v>151</v>
      </c>
      <c r="H222" s="63">
        <v>8.5</v>
      </c>
      <c r="I222" s="37">
        <v>0</v>
      </c>
      <c r="J222" s="64">
        <v>0</v>
      </c>
      <c r="K222" s="65">
        <v>0.20999999999999999</v>
      </c>
      <c r="L222" s="66">
        <v>0</v>
      </c>
      <c r="M222" s="12"/>
      <c r="N222" s="2"/>
      <c r="O222" s="2"/>
      <c r="P222" s="2"/>
      <c r="Q222" s="43">
        <f>IF(ISNUMBER(K222),IF(H222&gt;0,IF(I222&gt;0,J222,0),0),0)</f>
        <v>0</v>
      </c>
      <c r="R222" s="27">
        <f>IF(ISNUMBER(K222)=FALSE,J222,0)</f>
        <v>0</v>
      </c>
    </row>
    <row r="223">
      <c r="A223" s="9"/>
      <c r="B223" s="58" t="s">
        <v>83</v>
      </c>
      <c r="C223" s="1"/>
      <c r="D223" s="1"/>
      <c r="E223" s="59" t="s">
        <v>277</v>
      </c>
      <c r="F223" s="1"/>
      <c r="G223" s="1"/>
      <c r="H223" s="50"/>
      <c r="I223" s="1"/>
      <c r="J223" s="50"/>
      <c r="K223" s="1"/>
      <c r="L223" s="1"/>
      <c r="M223" s="12"/>
      <c r="N223" s="2"/>
      <c r="O223" s="2"/>
      <c r="P223" s="2"/>
      <c r="Q223" s="2"/>
    </row>
    <row r="224">
      <c r="A224" s="9"/>
      <c r="B224" s="58" t="s">
        <v>85</v>
      </c>
      <c r="C224" s="1"/>
      <c r="D224" s="1"/>
      <c r="E224" s="59" t="s">
        <v>285</v>
      </c>
      <c r="F224" s="1"/>
      <c r="G224" s="1"/>
      <c r="H224" s="50"/>
      <c r="I224" s="1"/>
      <c r="J224" s="50"/>
      <c r="K224" s="1"/>
      <c r="L224" s="1"/>
      <c r="M224" s="12"/>
      <c r="N224" s="2"/>
      <c r="O224" s="2"/>
      <c r="P224" s="2"/>
      <c r="Q224" s="2"/>
    </row>
    <row r="225" thickBot="1">
      <c r="A225" s="9"/>
      <c r="B225" s="60" t="s">
        <v>87</v>
      </c>
      <c r="C225" s="31"/>
      <c r="D225" s="31"/>
      <c r="E225" s="61" t="s">
        <v>88</v>
      </c>
      <c r="F225" s="31"/>
      <c r="G225" s="31"/>
      <c r="H225" s="62"/>
      <c r="I225" s="31"/>
      <c r="J225" s="62"/>
      <c r="K225" s="31"/>
      <c r="L225" s="31"/>
      <c r="M225" s="12"/>
      <c r="N225" s="2"/>
      <c r="O225" s="2"/>
      <c r="P225" s="2"/>
      <c r="Q225" s="2"/>
    </row>
    <row r="226" thickTop="1">
      <c r="A226" s="9"/>
      <c r="B226" s="51">
        <v>46</v>
      </c>
      <c r="C226" s="52" t="s">
        <v>286</v>
      </c>
      <c r="D226" s="52"/>
      <c r="E226" s="52" t="s">
        <v>287</v>
      </c>
      <c r="F226" s="52" t="s">
        <v>10</v>
      </c>
      <c r="G226" s="53" t="s">
        <v>131</v>
      </c>
      <c r="H226" s="63">
        <v>2</v>
      </c>
      <c r="I226" s="37">
        <v>0</v>
      </c>
      <c r="J226" s="64">
        <v>0</v>
      </c>
      <c r="K226" s="65">
        <v>0.20999999999999999</v>
      </c>
      <c r="L226" s="66">
        <v>0</v>
      </c>
      <c r="M226" s="12"/>
      <c r="N226" s="2"/>
      <c r="O226" s="2"/>
      <c r="P226" s="2"/>
      <c r="Q226" s="43">
        <f>IF(ISNUMBER(K226),IF(H226&gt;0,IF(I226&gt;0,J226,0),0),0)</f>
        <v>0</v>
      </c>
      <c r="R226" s="27">
        <f>IF(ISNUMBER(K226)=FALSE,J226,0)</f>
        <v>0</v>
      </c>
    </row>
    <row r="227">
      <c r="A227" s="9"/>
      <c r="B227" s="58" t="s">
        <v>83</v>
      </c>
      <c r="C227" s="1"/>
      <c r="D227" s="1"/>
      <c r="E227" s="59" t="s">
        <v>288</v>
      </c>
      <c r="F227" s="1"/>
      <c r="G227" s="1"/>
      <c r="H227" s="50"/>
      <c r="I227" s="1"/>
      <c r="J227" s="50"/>
      <c r="K227" s="1"/>
      <c r="L227" s="1"/>
      <c r="M227" s="12"/>
      <c r="N227" s="2"/>
      <c r="O227" s="2"/>
      <c r="P227" s="2"/>
      <c r="Q227" s="2"/>
    </row>
    <row r="228">
      <c r="A228" s="9"/>
      <c r="B228" s="58" t="s">
        <v>85</v>
      </c>
      <c r="C228" s="1"/>
      <c r="D228" s="1"/>
      <c r="E228" s="59" t="s">
        <v>236</v>
      </c>
      <c r="F228" s="1"/>
      <c r="G228" s="1"/>
      <c r="H228" s="50"/>
      <c r="I228" s="1"/>
      <c r="J228" s="50"/>
      <c r="K228" s="1"/>
      <c r="L228" s="1"/>
      <c r="M228" s="12"/>
      <c r="N228" s="2"/>
      <c r="O228" s="2"/>
      <c r="P228" s="2"/>
      <c r="Q228" s="2"/>
    </row>
    <row r="229" thickBot="1">
      <c r="A229" s="9"/>
      <c r="B229" s="60" t="s">
        <v>87</v>
      </c>
      <c r="C229" s="31"/>
      <c r="D229" s="31"/>
      <c r="E229" s="61" t="s">
        <v>88</v>
      </c>
      <c r="F229" s="31"/>
      <c r="G229" s="31"/>
      <c r="H229" s="62"/>
      <c r="I229" s="31"/>
      <c r="J229" s="62"/>
      <c r="K229" s="31"/>
      <c r="L229" s="31"/>
      <c r="M229" s="12"/>
      <c r="N229" s="2"/>
      <c r="O229" s="2"/>
      <c r="P229" s="2"/>
      <c r="Q229" s="2"/>
    </row>
    <row r="230" thickTop="1" thickBot="1" ht="25" customHeight="1">
      <c r="A230" s="9"/>
      <c r="B230" s="1"/>
      <c r="C230" s="67">
        <v>9</v>
      </c>
      <c r="D230" s="1"/>
      <c r="E230" s="68" t="s">
        <v>118</v>
      </c>
      <c r="F230" s="1"/>
      <c r="G230" s="69" t="s">
        <v>107</v>
      </c>
      <c r="H230" s="70">
        <v>0</v>
      </c>
      <c r="I230" s="69" t="s">
        <v>108</v>
      </c>
      <c r="J230" s="71">
        <f>(L230-H230)</f>
        <v>0</v>
      </c>
      <c r="K230" s="69" t="s">
        <v>109</v>
      </c>
      <c r="L230" s="72">
        <v>0</v>
      </c>
      <c r="M230" s="12"/>
      <c r="N230" s="2"/>
      <c r="O230" s="2"/>
      <c r="P230" s="2"/>
      <c r="Q230" s="43">
        <f>0+Q178+Q182+Q186+Q190+Q194+Q198+Q202+Q206+Q210+Q214+Q218+Q222+Q226</f>
        <v>0</v>
      </c>
      <c r="R230" s="27">
        <f>0+R178+R182+R186+R190+R194+R198+R202+R206+R210+R214+R218+R222+R226</f>
        <v>0</v>
      </c>
      <c r="S230" s="73">
        <f>Q230*(1+J230)+R230</f>
        <v>0</v>
      </c>
    </row>
    <row r="231" thickTop="1" thickBot="1" ht="25" customHeight="1">
      <c r="A231" s="9"/>
      <c r="B231" s="74"/>
      <c r="C231" s="74"/>
      <c r="D231" s="74"/>
      <c r="E231" s="74"/>
      <c r="F231" s="74"/>
      <c r="G231" s="75" t="s">
        <v>110</v>
      </c>
      <c r="H231" s="76">
        <v>0</v>
      </c>
      <c r="I231" s="75" t="s">
        <v>111</v>
      </c>
      <c r="J231" s="77">
        <v>0</v>
      </c>
      <c r="K231" s="75" t="s">
        <v>112</v>
      </c>
      <c r="L231" s="78">
        <v>0</v>
      </c>
      <c r="M231" s="12"/>
      <c r="N231" s="2"/>
      <c r="O231" s="2"/>
      <c r="P231" s="2"/>
      <c r="Q231" s="2"/>
    </row>
    <row r="232">
      <c r="A232" s="13"/>
      <c r="B232" s="4"/>
      <c r="C232" s="4"/>
      <c r="D232" s="4"/>
      <c r="E232" s="4"/>
      <c r="F232" s="4"/>
      <c r="G232" s="4"/>
      <c r="H232" s="79"/>
      <c r="I232" s="4"/>
      <c r="J232" s="79"/>
      <c r="K232" s="4"/>
      <c r="L232" s="4"/>
      <c r="M232" s="14"/>
      <c r="N232" s="2"/>
      <c r="O232" s="2"/>
      <c r="P232" s="2"/>
      <c r="Q232" s="2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2"/>
      <c r="P233" s="2"/>
      <c r="Q233" s="2"/>
    </row>
  </sheetData>
  <mergeCells count="163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7:C28"/>
    <mergeCell ref="B30:L30"/>
    <mergeCell ref="B32:D32"/>
    <mergeCell ref="B33:D33"/>
    <mergeCell ref="B34:D34"/>
    <mergeCell ref="B36:D36"/>
    <mergeCell ref="B37:D37"/>
    <mergeCell ref="B38:D38"/>
    <mergeCell ref="B21:D21"/>
    <mergeCell ref="B22:D22"/>
    <mergeCell ref="B23:D23"/>
    <mergeCell ref="B24:D24"/>
    <mergeCell ref="B25:D25"/>
    <mergeCell ref="B71:D71"/>
    <mergeCell ref="B72:D72"/>
    <mergeCell ref="B73:D73"/>
    <mergeCell ref="B75:D75"/>
    <mergeCell ref="B76:D76"/>
    <mergeCell ref="B77:D77"/>
    <mergeCell ref="B79:D79"/>
    <mergeCell ref="B80:D80"/>
    <mergeCell ref="B81:D81"/>
    <mergeCell ref="B83:D83"/>
    <mergeCell ref="B84:D84"/>
    <mergeCell ref="B85:D85"/>
    <mergeCell ref="B87:D87"/>
    <mergeCell ref="B88:D88"/>
    <mergeCell ref="B89:D89"/>
    <mergeCell ref="B91:D91"/>
    <mergeCell ref="B92:D92"/>
    <mergeCell ref="B93:D93"/>
    <mergeCell ref="B95:D95"/>
    <mergeCell ref="B96:D96"/>
    <mergeCell ref="B97:D97"/>
    <mergeCell ref="B99:D99"/>
    <mergeCell ref="B100:D100"/>
    <mergeCell ref="B101:D101"/>
    <mergeCell ref="B103:D103"/>
    <mergeCell ref="B104:D104"/>
    <mergeCell ref="B105:D105"/>
    <mergeCell ref="B107:D107"/>
    <mergeCell ref="B108:D108"/>
    <mergeCell ref="B109:D109"/>
    <mergeCell ref="B43:D43"/>
    <mergeCell ref="B44:D44"/>
    <mergeCell ref="B45:D45"/>
    <mergeCell ref="B47:D47"/>
    <mergeCell ref="B48:D48"/>
    <mergeCell ref="B49:D49"/>
    <mergeCell ref="B51:D51"/>
    <mergeCell ref="B52:D52"/>
    <mergeCell ref="B53:D53"/>
    <mergeCell ref="B55:D55"/>
    <mergeCell ref="B56:D56"/>
    <mergeCell ref="B57:D57"/>
    <mergeCell ref="B59:D59"/>
    <mergeCell ref="B60:D60"/>
    <mergeCell ref="B61:D61"/>
    <mergeCell ref="B63:D63"/>
    <mergeCell ref="B64:D64"/>
    <mergeCell ref="B65:D65"/>
    <mergeCell ref="B67:D67"/>
    <mergeCell ref="B68:D68"/>
    <mergeCell ref="B69:D69"/>
    <mergeCell ref="B41:L41"/>
    <mergeCell ref="B179:D179"/>
    <mergeCell ref="B180:D180"/>
    <mergeCell ref="B181:D181"/>
    <mergeCell ref="B183:D183"/>
    <mergeCell ref="B184:D184"/>
    <mergeCell ref="B185:D185"/>
    <mergeCell ref="B187:D187"/>
    <mergeCell ref="B188:D188"/>
    <mergeCell ref="B189:D189"/>
    <mergeCell ref="B191:D191"/>
    <mergeCell ref="B192:D192"/>
    <mergeCell ref="B193:D193"/>
    <mergeCell ref="B195:D195"/>
    <mergeCell ref="B196:D196"/>
    <mergeCell ref="B197:D197"/>
    <mergeCell ref="B199:D199"/>
    <mergeCell ref="B200:D200"/>
    <mergeCell ref="B201:D201"/>
    <mergeCell ref="B203:D203"/>
    <mergeCell ref="B204:D204"/>
    <mergeCell ref="B205:D205"/>
    <mergeCell ref="B207:D207"/>
    <mergeCell ref="B208:D208"/>
    <mergeCell ref="B209:D209"/>
    <mergeCell ref="B211:D211"/>
    <mergeCell ref="B212:D212"/>
    <mergeCell ref="B213:D213"/>
    <mergeCell ref="B215:D215"/>
    <mergeCell ref="B216:D216"/>
    <mergeCell ref="B217:D217"/>
    <mergeCell ref="B219:D219"/>
    <mergeCell ref="B220:D220"/>
    <mergeCell ref="B221:D221"/>
    <mergeCell ref="B223:D223"/>
    <mergeCell ref="B224:D224"/>
    <mergeCell ref="B225:D225"/>
    <mergeCell ref="B227:D227"/>
    <mergeCell ref="B228:D228"/>
    <mergeCell ref="B229:D229"/>
    <mergeCell ref="B112:L112"/>
    <mergeCell ref="B114:D114"/>
    <mergeCell ref="B115:D115"/>
    <mergeCell ref="B116:D116"/>
    <mergeCell ref="B119:L119"/>
    <mergeCell ref="B121:D121"/>
    <mergeCell ref="B122:D122"/>
    <mergeCell ref="B123:D123"/>
    <mergeCell ref="B125:D125"/>
    <mergeCell ref="B126:D126"/>
    <mergeCell ref="B127:D127"/>
    <mergeCell ref="B129:D129"/>
    <mergeCell ref="B130:D130"/>
    <mergeCell ref="B131:D131"/>
    <mergeCell ref="B133:D133"/>
    <mergeCell ref="B134:D134"/>
    <mergeCell ref="B135:D135"/>
    <mergeCell ref="B137:D137"/>
    <mergeCell ref="B138:D138"/>
    <mergeCell ref="B139:D139"/>
    <mergeCell ref="B142:L142"/>
    <mergeCell ref="B144:D144"/>
    <mergeCell ref="B145:D145"/>
    <mergeCell ref="B146:D146"/>
    <mergeCell ref="B148:D148"/>
    <mergeCell ref="B149:D149"/>
    <mergeCell ref="B150:D150"/>
    <mergeCell ref="B152:D152"/>
    <mergeCell ref="B153:D153"/>
    <mergeCell ref="B154:D154"/>
    <mergeCell ref="B156:D156"/>
    <mergeCell ref="B157:D157"/>
    <mergeCell ref="B158:D158"/>
    <mergeCell ref="B160:D160"/>
    <mergeCell ref="B161:D161"/>
    <mergeCell ref="B162:D162"/>
    <mergeCell ref="B164:D164"/>
    <mergeCell ref="B165:D165"/>
    <mergeCell ref="B166:D166"/>
    <mergeCell ref="B168:D168"/>
    <mergeCell ref="B169:D169"/>
    <mergeCell ref="B170:D170"/>
    <mergeCell ref="B172:D172"/>
    <mergeCell ref="B173:D173"/>
    <mergeCell ref="B174:D174"/>
    <mergeCell ref="B177:L177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 codeName="____SO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289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IF(SUM(K20)&gt;0,ROUND(SUM(S20)/SUM(K20)-1,8),0)</f>
        <v>0</v>
      </c>
      <c r="R11" s="27">
        <f>AVERAGE(J42)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5</v>
      </c>
      <c r="C20" s="1"/>
      <c r="D20" s="1"/>
      <c r="E20" s="47" t="s">
        <v>116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S42</f>
        <v>0</v>
      </c>
    </row>
    <row r="21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"/>
      <c r="N21" s="2"/>
      <c r="O21" s="2"/>
      <c r="P21" s="2"/>
      <c r="Q21" s="2"/>
    </row>
    <row r="22" ht="14" customHeight="1">
      <c r="A22" s="4"/>
      <c r="B22" s="38" t="s">
        <v>71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  <c r="Q22" s="2"/>
    </row>
    <row r="23" ht="18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"/>
      <c r="O23" s="2"/>
      <c r="P23" s="2"/>
      <c r="Q23" s="2"/>
    </row>
    <row r="24" ht="18" customHeight="1">
      <c r="A24" s="9"/>
      <c r="B24" s="44" t="s">
        <v>72</v>
      </c>
      <c r="C24" s="44" t="s">
        <v>68</v>
      </c>
      <c r="D24" s="44" t="s">
        <v>73</v>
      </c>
      <c r="E24" s="44" t="s">
        <v>69</v>
      </c>
      <c r="F24" s="44" t="s">
        <v>74</v>
      </c>
      <c r="G24" s="45" t="s">
        <v>75</v>
      </c>
      <c r="H24" s="22" t="s">
        <v>76</v>
      </c>
      <c r="I24" s="22" t="s">
        <v>77</v>
      </c>
      <c r="J24" s="22" t="s">
        <v>18</v>
      </c>
      <c r="K24" s="45" t="s">
        <v>78</v>
      </c>
      <c r="L24" s="22" t="s">
        <v>19</v>
      </c>
      <c r="M24" s="12"/>
      <c r="N24" s="2"/>
      <c r="O24" s="2"/>
      <c r="P24" s="2"/>
      <c r="Q24" s="2"/>
    </row>
    <row r="25" ht="40" customHeight="1">
      <c r="A25" s="9"/>
      <c r="B25" s="49" t="s">
        <v>193</v>
      </c>
      <c r="C25" s="1"/>
      <c r="D25" s="1"/>
      <c r="E25" s="1"/>
      <c r="F25" s="1"/>
      <c r="G25" s="1"/>
      <c r="H25" s="50"/>
      <c r="I25" s="1"/>
      <c r="J25" s="50"/>
      <c r="K25" s="1"/>
      <c r="L25" s="1"/>
      <c r="M25" s="12"/>
      <c r="N25" s="2"/>
      <c r="O25" s="2"/>
      <c r="P25" s="2"/>
      <c r="Q25" s="2"/>
    </row>
    <row r="26">
      <c r="A26" s="9"/>
      <c r="B26" s="51">
        <v>1</v>
      </c>
      <c r="C26" s="52" t="s">
        <v>290</v>
      </c>
      <c r="D26" s="52"/>
      <c r="E26" s="52" t="s">
        <v>291</v>
      </c>
      <c r="F26" s="52" t="s">
        <v>10</v>
      </c>
      <c r="G26" s="53" t="s">
        <v>158</v>
      </c>
      <c r="H26" s="54">
        <v>5422.1999999999998</v>
      </c>
      <c r="I26" s="25">
        <v>0</v>
      </c>
      <c r="J26" s="55">
        <v>0</v>
      </c>
      <c r="K26" s="56">
        <v>0.20999999999999999</v>
      </c>
      <c r="L26" s="57">
        <v>0</v>
      </c>
      <c r="M26" s="12"/>
      <c r="N26" s="2"/>
      <c r="O26" s="2"/>
      <c r="P26" s="2"/>
      <c r="Q26" s="43">
        <f>IF(ISNUMBER(K26),IF(H26&gt;0,IF(I26&gt;0,J26,0),0),0)</f>
        <v>0</v>
      </c>
      <c r="R26" s="27">
        <f>IF(ISNUMBER(K26)=FALSE,J26,0)</f>
        <v>0</v>
      </c>
    </row>
    <row r="27">
      <c r="A27" s="9"/>
      <c r="B27" s="58" t="s">
        <v>83</v>
      </c>
      <c r="C27" s="1"/>
      <c r="D27" s="1"/>
      <c r="E27" s="59" t="s">
        <v>10</v>
      </c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8" t="s">
        <v>85</v>
      </c>
      <c r="C28" s="1"/>
      <c r="D28" s="1"/>
      <c r="E28" s="59" t="s">
        <v>292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 thickBot="1">
      <c r="A29" s="9"/>
      <c r="B29" s="60" t="s">
        <v>87</v>
      </c>
      <c r="C29" s="31"/>
      <c r="D29" s="31"/>
      <c r="E29" s="61" t="s">
        <v>88</v>
      </c>
      <c r="F29" s="31"/>
      <c r="G29" s="31"/>
      <c r="H29" s="62"/>
      <c r="I29" s="31"/>
      <c r="J29" s="62"/>
      <c r="K29" s="31"/>
      <c r="L29" s="31"/>
      <c r="M29" s="12"/>
      <c r="N29" s="2"/>
      <c r="O29" s="2"/>
      <c r="P29" s="2"/>
      <c r="Q29" s="2"/>
    </row>
    <row r="30" thickTop="1">
      <c r="A30" s="9"/>
      <c r="B30" s="51">
        <v>2</v>
      </c>
      <c r="C30" s="52" t="s">
        <v>293</v>
      </c>
      <c r="D30" s="52"/>
      <c r="E30" s="52" t="s">
        <v>294</v>
      </c>
      <c r="F30" s="52" t="s">
        <v>10</v>
      </c>
      <c r="G30" s="53" t="s">
        <v>158</v>
      </c>
      <c r="H30" s="63">
        <v>5164</v>
      </c>
      <c r="I30" s="37">
        <v>0</v>
      </c>
      <c r="J30" s="64">
        <v>0</v>
      </c>
      <c r="K30" s="65">
        <v>0.20999999999999999</v>
      </c>
      <c r="L30" s="66">
        <v>0</v>
      </c>
      <c r="M30" s="12"/>
      <c r="N30" s="2"/>
      <c r="O30" s="2"/>
      <c r="P30" s="2"/>
      <c r="Q30" s="43">
        <f>IF(ISNUMBER(K30),IF(H30&gt;0,IF(I30&gt;0,J30,0),0),0)</f>
        <v>0</v>
      </c>
      <c r="R30" s="27">
        <f>IF(ISNUMBER(K30)=FALSE,J30,0)</f>
        <v>0</v>
      </c>
    </row>
    <row r="31">
      <c r="A31" s="9"/>
      <c r="B31" s="58" t="s">
        <v>83</v>
      </c>
      <c r="C31" s="1"/>
      <c r="D31" s="1"/>
      <c r="E31" s="59" t="s">
        <v>295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85</v>
      </c>
      <c r="C32" s="1"/>
      <c r="D32" s="1"/>
      <c r="E32" s="59" t="s">
        <v>296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 thickBot="1">
      <c r="A33" s="9"/>
      <c r="B33" s="60" t="s">
        <v>87</v>
      </c>
      <c r="C33" s="31"/>
      <c r="D33" s="31"/>
      <c r="E33" s="61" t="s">
        <v>88</v>
      </c>
      <c r="F33" s="31"/>
      <c r="G33" s="31"/>
      <c r="H33" s="62"/>
      <c r="I33" s="31"/>
      <c r="J33" s="62"/>
      <c r="K33" s="31"/>
      <c r="L33" s="31"/>
      <c r="M33" s="12"/>
      <c r="N33" s="2"/>
      <c r="O33" s="2"/>
      <c r="P33" s="2"/>
      <c r="Q33" s="2"/>
    </row>
    <row r="34" thickTop="1">
      <c r="A34" s="9"/>
      <c r="B34" s="51">
        <v>3</v>
      </c>
      <c r="C34" s="52" t="s">
        <v>297</v>
      </c>
      <c r="D34" s="52"/>
      <c r="E34" s="52" t="s">
        <v>298</v>
      </c>
      <c r="F34" s="52" t="s">
        <v>10</v>
      </c>
      <c r="G34" s="53" t="s">
        <v>158</v>
      </c>
      <c r="H34" s="63">
        <v>5164</v>
      </c>
      <c r="I34" s="37">
        <v>0</v>
      </c>
      <c r="J34" s="64">
        <v>0</v>
      </c>
      <c r="K34" s="65">
        <v>0.20999999999999999</v>
      </c>
      <c r="L34" s="66">
        <v>0</v>
      </c>
      <c r="M34" s="12"/>
      <c r="N34" s="2"/>
      <c r="O34" s="2"/>
      <c r="P34" s="2"/>
      <c r="Q34" s="43">
        <f>IF(ISNUMBER(K34),IF(H34&gt;0,IF(I34&gt;0,J34,0),0),0)</f>
        <v>0</v>
      </c>
      <c r="R34" s="27">
        <f>IF(ISNUMBER(K34)=FALSE,J34,0)</f>
        <v>0</v>
      </c>
    </row>
    <row r="35">
      <c r="A35" s="9"/>
      <c r="B35" s="58" t="s">
        <v>83</v>
      </c>
      <c r="C35" s="1"/>
      <c r="D35" s="1"/>
      <c r="E35" s="59" t="s">
        <v>10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85</v>
      </c>
      <c r="C36" s="1"/>
      <c r="D36" s="1"/>
      <c r="E36" s="59" t="s">
        <v>296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 thickBot="1">
      <c r="A37" s="9"/>
      <c r="B37" s="60" t="s">
        <v>87</v>
      </c>
      <c r="C37" s="31"/>
      <c r="D37" s="31"/>
      <c r="E37" s="61" t="s">
        <v>88</v>
      </c>
      <c r="F37" s="31"/>
      <c r="G37" s="31"/>
      <c r="H37" s="62"/>
      <c r="I37" s="31"/>
      <c r="J37" s="62"/>
      <c r="K37" s="31"/>
      <c r="L37" s="31"/>
      <c r="M37" s="12"/>
      <c r="N37" s="2"/>
      <c r="O37" s="2"/>
      <c r="P37" s="2"/>
      <c r="Q37" s="2"/>
    </row>
    <row r="38" thickTop="1">
      <c r="A38" s="9"/>
      <c r="B38" s="51">
        <v>4</v>
      </c>
      <c r="C38" s="52" t="s">
        <v>299</v>
      </c>
      <c r="D38" s="52"/>
      <c r="E38" s="52" t="s">
        <v>300</v>
      </c>
      <c r="F38" s="52" t="s">
        <v>10</v>
      </c>
      <c r="G38" s="53" t="s">
        <v>158</v>
      </c>
      <c r="H38" s="63">
        <v>5422.1999999999998</v>
      </c>
      <c r="I38" s="37">
        <v>0</v>
      </c>
      <c r="J38" s="64">
        <v>0</v>
      </c>
      <c r="K38" s="65">
        <v>0.20999999999999999</v>
      </c>
      <c r="L38" s="66">
        <v>0</v>
      </c>
      <c r="M38" s="12"/>
      <c r="N38" s="2"/>
      <c r="O38" s="2"/>
      <c r="P38" s="2"/>
      <c r="Q38" s="43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83</v>
      </c>
      <c r="C39" s="1"/>
      <c r="D39" s="1"/>
      <c r="E39" s="59" t="s">
        <v>10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85</v>
      </c>
      <c r="C40" s="1"/>
      <c r="D40" s="1"/>
      <c r="E40" s="59" t="s">
        <v>301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 thickBot="1">
      <c r="A41" s="9"/>
      <c r="B41" s="60" t="s">
        <v>87</v>
      </c>
      <c r="C41" s="31"/>
      <c r="D41" s="31"/>
      <c r="E41" s="61" t="s">
        <v>88</v>
      </c>
      <c r="F41" s="31"/>
      <c r="G41" s="31"/>
      <c r="H41" s="62"/>
      <c r="I41" s="31"/>
      <c r="J41" s="62"/>
      <c r="K41" s="31"/>
      <c r="L41" s="31"/>
      <c r="M41" s="12"/>
      <c r="N41" s="2"/>
      <c r="O41" s="2"/>
      <c r="P41" s="2"/>
      <c r="Q41" s="2"/>
    </row>
    <row r="42" thickTop="1" thickBot="1" ht="25" customHeight="1">
      <c r="A42" s="9"/>
      <c r="B42" s="1"/>
      <c r="C42" s="67">
        <v>5</v>
      </c>
      <c r="D42" s="1"/>
      <c r="E42" s="68" t="s">
        <v>116</v>
      </c>
      <c r="F42" s="1"/>
      <c r="G42" s="69" t="s">
        <v>107</v>
      </c>
      <c r="H42" s="70">
        <v>0</v>
      </c>
      <c r="I42" s="69" t="s">
        <v>108</v>
      </c>
      <c r="J42" s="71">
        <f>(L42-H42)</f>
        <v>0</v>
      </c>
      <c r="K42" s="69" t="s">
        <v>109</v>
      </c>
      <c r="L42" s="72">
        <v>0</v>
      </c>
      <c r="M42" s="12"/>
      <c r="N42" s="2"/>
      <c r="O42" s="2"/>
      <c r="P42" s="2"/>
      <c r="Q42" s="43">
        <f>0+Q26+Q30+Q34+Q38</f>
        <v>0</v>
      </c>
      <c r="R42" s="27">
        <f>0+R26+R30+R34+R38</f>
        <v>0</v>
      </c>
      <c r="S42" s="73">
        <f>Q42*(1+J42)+R42</f>
        <v>0</v>
      </c>
    </row>
    <row r="43" thickTop="1" thickBot="1" ht="25" customHeight="1">
      <c r="A43" s="9"/>
      <c r="B43" s="74"/>
      <c r="C43" s="74"/>
      <c r="D43" s="74"/>
      <c r="E43" s="74"/>
      <c r="F43" s="74"/>
      <c r="G43" s="75" t="s">
        <v>110</v>
      </c>
      <c r="H43" s="76">
        <v>0</v>
      </c>
      <c r="I43" s="75" t="s">
        <v>111</v>
      </c>
      <c r="J43" s="77">
        <v>0</v>
      </c>
      <c r="K43" s="75" t="s">
        <v>112</v>
      </c>
      <c r="L43" s="78">
        <v>0</v>
      </c>
      <c r="M43" s="12"/>
      <c r="N43" s="2"/>
      <c r="O43" s="2"/>
      <c r="P43" s="2"/>
      <c r="Q43" s="2"/>
    </row>
    <row r="44">
      <c r="A44" s="13"/>
      <c r="B44" s="4"/>
      <c r="C44" s="4"/>
      <c r="D44" s="4"/>
      <c r="E44" s="4"/>
      <c r="F44" s="4"/>
      <c r="G44" s="4"/>
      <c r="H44" s="79"/>
      <c r="I44" s="4"/>
      <c r="J44" s="79"/>
      <c r="K44" s="4"/>
      <c r="L44" s="4"/>
      <c r="M44" s="14"/>
      <c r="N44" s="2"/>
      <c r="O44" s="2"/>
      <c r="P44" s="2"/>
      <c r="Q44" s="2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</row>
  </sheetData>
  <mergeCells count="27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29:D29"/>
    <mergeCell ref="B31:D31"/>
    <mergeCell ref="B32:D32"/>
    <mergeCell ref="B33:D33"/>
    <mergeCell ref="B35:D35"/>
    <mergeCell ref="B36:D36"/>
    <mergeCell ref="B37:D37"/>
    <mergeCell ref="B39:D39"/>
    <mergeCell ref="B40:D40"/>
    <mergeCell ref="B41:D41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 codeName="____SO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302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IF(SUM(K20:K25)&gt;0,ROUND(SUM(S20:S25)/SUM(K20:K25)-1,8),0)</f>
        <v>0</v>
      </c>
      <c r="R11" s="27">
        <f>AVERAGE(J43,J110,J125,J144,J167,J210)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S43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S110</f>
        <v>0</v>
      </c>
    </row>
    <row r="22">
      <c r="A22" s="9"/>
      <c r="B22" s="46">
        <v>2</v>
      </c>
      <c r="C22" s="1"/>
      <c r="D22" s="1"/>
      <c r="E22" s="47" t="s">
        <v>303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S125</f>
        <v>0</v>
      </c>
    </row>
    <row r="23">
      <c r="A23" s="9"/>
      <c r="B23" s="46">
        <v>5</v>
      </c>
      <c r="C23" s="1"/>
      <c r="D23" s="1"/>
      <c r="E23" s="47" t="s">
        <v>116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S144</f>
        <v>0</v>
      </c>
    </row>
    <row r="24">
      <c r="A24" s="9"/>
      <c r="B24" s="46">
        <v>8</v>
      </c>
      <c r="C24" s="1"/>
      <c r="D24" s="1"/>
      <c r="E24" s="47" t="s">
        <v>117</v>
      </c>
      <c r="F24" s="1"/>
      <c r="G24" s="1"/>
      <c r="H24" s="1"/>
      <c r="I24" s="1"/>
      <c r="J24" s="1"/>
      <c r="K24" s="48">
        <v>0</v>
      </c>
      <c r="L24" s="48">
        <v>0</v>
      </c>
      <c r="M24" s="12"/>
      <c r="N24" s="2"/>
      <c r="O24" s="2"/>
      <c r="P24" s="2"/>
      <c r="Q24" s="2"/>
      <c r="S24" s="27">
        <f>S167</f>
        <v>0</v>
      </c>
    </row>
    <row r="25">
      <c r="A25" s="9"/>
      <c r="B25" s="46">
        <v>9</v>
      </c>
      <c r="C25" s="1"/>
      <c r="D25" s="1"/>
      <c r="E25" s="47" t="s">
        <v>118</v>
      </c>
      <c r="F25" s="1"/>
      <c r="G25" s="1"/>
      <c r="H25" s="1"/>
      <c r="I25" s="1"/>
      <c r="J25" s="1"/>
      <c r="K25" s="48">
        <v>0</v>
      </c>
      <c r="L25" s="48">
        <v>0</v>
      </c>
      <c r="M25" s="80"/>
      <c r="N25" s="2"/>
      <c r="O25" s="2"/>
      <c r="P25" s="2"/>
      <c r="Q25" s="2"/>
      <c r="S25" s="27">
        <f>S210</f>
        <v>0</v>
      </c>
    </row>
    <row r="26">
      <c r="A26" s="1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81"/>
      <c r="N26" s="2"/>
      <c r="O26" s="2"/>
      <c r="P26" s="2"/>
      <c r="Q26" s="2"/>
    </row>
    <row r="27" ht="14" customHeight="1">
      <c r="A27" s="4"/>
      <c r="B27" s="38" t="s">
        <v>71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2"/>
      <c r="O27" s="2"/>
      <c r="P27" s="2"/>
      <c r="Q27" s="2"/>
    </row>
    <row r="28" ht="18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2"/>
      <c r="N28" s="2"/>
      <c r="O28" s="2"/>
      <c r="P28" s="2"/>
      <c r="Q28" s="2"/>
    </row>
    <row r="29" ht="18" customHeight="1">
      <c r="A29" s="9"/>
      <c r="B29" s="44" t="s">
        <v>72</v>
      </c>
      <c r="C29" s="44" t="s">
        <v>68</v>
      </c>
      <c r="D29" s="44" t="s">
        <v>73</v>
      </c>
      <c r="E29" s="44" t="s">
        <v>69</v>
      </c>
      <c r="F29" s="44" t="s">
        <v>74</v>
      </c>
      <c r="G29" s="45" t="s">
        <v>75</v>
      </c>
      <c r="H29" s="22" t="s">
        <v>76</v>
      </c>
      <c r="I29" s="22" t="s">
        <v>77</v>
      </c>
      <c r="J29" s="22" t="s">
        <v>18</v>
      </c>
      <c r="K29" s="45" t="s">
        <v>78</v>
      </c>
      <c r="L29" s="22" t="s">
        <v>19</v>
      </c>
      <c r="M29" s="80"/>
      <c r="N29" s="2"/>
      <c r="O29" s="2"/>
      <c r="P29" s="2"/>
      <c r="Q29" s="2"/>
    </row>
    <row r="30" ht="40" customHeight="1">
      <c r="A30" s="9"/>
      <c r="B30" s="49" t="s">
        <v>79</v>
      </c>
      <c r="C30" s="1"/>
      <c r="D30" s="1"/>
      <c r="E30" s="1"/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1">
        <v>1</v>
      </c>
      <c r="C31" s="52" t="s">
        <v>119</v>
      </c>
      <c r="D31" s="52"/>
      <c r="E31" s="52" t="s">
        <v>120</v>
      </c>
      <c r="F31" s="52" t="s">
        <v>10</v>
      </c>
      <c r="G31" s="53" t="s">
        <v>121</v>
      </c>
      <c r="H31" s="54">
        <v>4080.5169999999998</v>
      </c>
      <c r="I31" s="25">
        <v>0</v>
      </c>
      <c r="J31" s="55">
        <v>0</v>
      </c>
      <c r="K31" s="56">
        <v>0.20999999999999999</v>
      </c>
      <c r="L31" s="57">
        <v>0</v>
      </c>
      <c r="M31" s="12"/>
      <c r="N31" s="2"/>
      <c r="O31" s="2"/>
      <c r="P31" s="2"/>
      <c r="Q31" s="43">
        <f>IF(ISNUMBER(K31),IF(H31&gt;0,IF(I31&gt;0,J31,0),0),0)</f>
        <v>0</v>
      </c>
      <c r="R31" s="27">
        <f>IF(ISNUMBER(K31)=FALSE,J31,0)</f>
        <v>0</v>
      </c>
    </row>
    <row r="32">
      <c r="A32" s="9"/>
      <c r="B32" s="58" t="s">
        <v>83</v>
      </c>
      <c r="C32" s="1"/>
      <c r="D32" s="1"/>
      <c r="E32" s="59" t="s">
        <v>122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>
      <c r="A33" s="9"/>
      <c r="B33" s="58" t="s">
        <v>85</v>
      </c>
      <c r="C33" s="1"/>
      <c r="D33" s="1"/>
      <c r="E33" s="59" t="s">
        <v>304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 thickBot="1">
      <c r="A34" s="9"/>
      <c r="B34" s="60" t="s">
        <v>87</v>
      </c>
      <c r="C34" s="31"/>
      <c r="D34" s="31"/>
      <c r="E34" s="61" t="s">
        <v>88</v>
      </c>
      <c r="F34" s="31"/>
      <c r="G34" s="31"/>
      <c r="H34" s="62"/>
      <c r="I34" s="31"/>
      <c r="J34" s="62"/>
      <c r="K34" s="31"/>
      <c r="L34" s="31"/>
      <c r="M34" s="12"/>
      <c r="N34" s="2"/>
      <c r="O34" s="2"/>
      <c r="P34" s="2"/>
      <c r="Q34" s="2"/>
    </row>
    <row r="35" thickTop="1">
      <c r="A35" s="9"/>
      <c r="B35" s="51">
        <v>2</v>
      </c>
      <c r="C35" s="52" t="s">
        <v>305</v>
      </c>
      <c r="D35" s="52"/>
      <c r="E35" s="52" t="s">
        <v>120</v>
      </c>
      <c r="F35" s="52" t="s">
        <v>10</v>
      </c>
      <c r="G35" s="53" t="s">
        <v>306</v>
      </c>
      <c r="H35" s="63">
        <v>132.16499999999999</v>
      </c>
      <c r="I35" s="37">
        <v>0</v>
      </c>
      <c r="J35" s="64">
        <v>0</v>
      </c>
      <c r="K35" s="65">
        <v>0.20999999999999999</v>
      </c>
      <c r="L35" s="66">
        <v>0</v>
      </c>
      <c r="M35" s="12"/>
      <c r="N35" s="2"/>
      <c r="O35" s="2"/>
      <c r="P35" s="2"/>
      <c r="Q35" s="43">
        <f>IF(ISNUMBER(K35),IF(H35&gt;0,IF(I35&gt;0,J35,0),0),0)</f>
        <v>0</v>
      </c>
      <c r="R35" s="27">
        <f>IF(ISNUMBER(K35)=FALSE,J35,0)</f>
        <v>0</v>
      </c>
    </row>
    <row r="36">
      <c r="A36" s="9"/>
      <c r="B36" s="58" t="s">
        <v>83</v>
      </c>
      <c r="C36" s="1"/>
      <c r="D36" s="1"/>
      <c r="E36" s="59" t="s">
        <v>307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>
      <c r="A37" s="9"/>
      <c r="B37" s="58" t="s">
        <v>85</v>
      </c>
      <c r="C37" s="1"/>
      <c r="D37" s="1"/>
      <c r="E37" s="59" t="s">
        <v>308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 thickBot="1">
      <c r="A38" s="9"/>
      <c r="B38" s="60" t="s">
        <v>87</v>
      </c>
      <c r="C38" s="31"/>
      <c r="D38" s="31"/>
      <c r="E38" s="61" t="s">
        <v>88</v>
      </c>
      <c r="F38" s="31"/>
      <c r="G38" s="31"/>
      <c r="H38" s="62"/>
      <c r="I38" s="31"/>
      <c r="J38" s="62"/>
      <c r="K38" s="31"/>
      <c r="L38" s="31"/>
      <c r="M38" s="12"/>
      <c r="N38" s="2"/>
      <c r="O38" s="2"/>
      <c r="P38" s="2"/>
      <c r="Q38" s="2"/>
    </row>
    <row r="39" thickTop="1">
      <c r="A39" s="9"/>
      <c r="B39" s="51">
        <v>3</v>
      </c>
      <c r="C39" s="52" t="s">
        <v>124</v>
      </c>
      <c r="D39" s="52"/>
      <c r="E39" s="52" t="s">
        <v>125</v>
      </c>
      <c r="F39" s="52" t="s">
        <v>10</v>
      </c>
      <c r="G39" s="53" t="s">
        <v>121</v>
      </c>
      <c r="H39" s="63">
        <v>414.41199999999998</v>
      </c>
      <c r="I39" s="37">
        <v>0</v>
      </c>
      <c r="J39" s="64">
        <v>0</v>
      </c>
      <c r="K39" s="65">
        <v>0.20999999999999999</v>
      </c>
      <c r="L39" s="66">
        <v>0</v>
      </c>
      <c r="M39" s="12"/>
      <c r="N39" s="2"/>
      <c r="O39" s="2"/>
      <c r="P39" s="2"/>
      <c r="Q39" s="43">
        <f>IF(ISNUMBER(K39),IF(H39&gt;0,IF(I39&gt;0,J39,0),0),0)</f>
        <v>0</v>
      </c>
      <c r="R39" s="27">
        <f>IF(ISNUMBER(K39)=FALSE,J39,0)</f>
        <v>0</v>
      </c>
    </row>
    <row r="40">
      <c r="A40" s="9"/>
      <c r="B40" s="58" t="s">
        <v>83</v>
      </c>
      <c r="C40" s="1"/>
      <c r="D40" s="1"/>
      <c r="E40" s="59" t="s">
        <v>126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8" t="s">
        <v>85</v>
      </c>
      <c r="C41" s="1"/>
      <c r="D41" s="1"/>
      <c r="E41" s="59" t="s">
        <v>309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 thickBot="1">
      <c r="A42" s="9"/>
      <c r="B42" s="60" t="s">
        <v>87</v>
      </c>
      <c r="C42" s="31"/>
      <c r="D42" s="31"/>
      <c r="E42" s="61" t="s">
        <v>88</v>
      </c>
      <c r="F42" s="31"/>
      <c r="G42" s="31"/>
      <c r="H42" s="62"/>
      <c r="I42" s="31"/>
      <c r="J42" s="62"/>
      <c r="K42" s="31"/>
      <c r="L42" s="31"/>
      <c r="M42" s="12"/>
      <c r="N42" s="2"/>
      <c r="O42" s="2"/>
      <c r="P42" s="2"/>
      <c r="Q42" s="2"/>
    </row>
    <row r="43" thickTop="1" thickBot="1" ht="25" customHeight="1">
      <c r="A43" s="9"/>
      <c r="B43" s="1"/>
      <c r="C43" s="67">
        <v>0</v>
      </c>
      <c r="D43" s="1"/>
      <c r="E43" s="68" t="s">
        <v>70</v>
      </c>
      <c r="F43" s="1"/>
      <c r="G43" s="69" t="s">
        <v>107</v>
      </c>
      <c r="H43" s="70">
        <v>0</v>
      </c>
      <c r="I43" s="69" t="s">
        <v>108</v>
      </c>
      <c r="J43" s="71">
        <f>(L43-H43)</f>
        <v>0</v>
      </c>
      <c r="K43" s="69" t="s">
        <v>109</v>
      </c>
      <c r="L43" s="72">
        <v>0</v>
      </c>
      <c r="M43" s="12"/>
      <c r="N43" s="2"/>
      <c r="O43" s="2"/>
      <c r="P43" s="2"/>
      <c r="Q43" s="43">
        <f>0+Q31+Q35+Q39</f>
        <v>0</v>
      </c>
      <c r="R43" s="27">
        <f>0+R31+R35+R39</f>
        <v>0</v>
      </c>
      <c r="S43" s="73">
        <f>Q43*(1+J43)+R43</f>
        <v>0</v>
      </c>
    </row>
    <row r="44" thickTop="1" thickBot="1" ht="25" customHeight="1">
      <c r="A44" s="9"/>
      <c r="B44" s="74"/>
      <c r="C44" s="74"/>
      <c r="D44" s="74"/>
      <c r="E44" s="74"/>
      <c r="F44" s="74"/>
      <c r="G44" s="75" t="s">
        <v>110</v>
      </c>
      <c r="H44" s="76">
        <v>0</v>
      </c>
      <c r="I44" s="75" t="s">
        <v>111</v>
      </c>
      <c r="J44" s="77">
        <v>0</v>
      </c>
      <c r="K44" s="75" t="s">
        <v>112</v>
      </c>
      <c r="L44" s="78">
        <v>0</v>
      </c>
      <c r="M44" s="12"/>
      <c r="N44" s="2"/>
      <c r="O44" s="2"/>
      <c r="P44" s="2"/>
      <c r="Q44" s="2"/>
    </row>
    <row r="45" ht="40" customHeight="1">
      <c r="A45" s="9"/>
      <c r="B45" s="83" t="s">
        <v>128</v>
      </c>
      <c r="C45" s="1"/>
      <c r="D45" s="1"/>
      <c r="E45" s="1"/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1">
        <v>4</v>
      </c>
      <c r="C46" s="52" t="s">
        <v>138</v>
      </c>
      <c r="D46" s="52"/>
      <c r="E46" s="52" t="s">
        <v>139</v>
      </c>
      <c r="F46" s="52" t="s">
        <v>10</v>
      </c>
      <c r="G46" s="53" t="s">
        <v>121</v>
      </c>
      <c r="H46" s="54">
        <v>414.41199999999998</v>
      </c>
      <c r="I46" s="25">
        <v>0</v>
      </c>
      <c r="J46" s="55">
        <v>0</v>
      </c>
      <c r="K46" s="56">
        <v>0.20999999999999999</v>
      </c>
      <c r="L46" s="57">
        <v>0</v>
      </c>
      <c r="M46" s="12"/>
      <c r="N46" s="2"/>
      <c r="O46" s="2"/>
      <c r="P46" s="2"/>
      <c r="Q46" s="43">
        <f>IF(ISNUMBER(K46),IF(H46&gt;0,IF(I46&gt;0,J46,0),0),0)</f>
        <v>0</v>
      </c>
      <c r="R46" s="27">
        <f>IF(ISNUMBER(K46)=FALSE,J46,0)</f>
        <v>0</v>
      </c>
    </row>
    <row r="47">
      <c r="A47" s="9"/>
      <c r="B47" s="58" t="s">
        <v>83</v>
      </c>
      <c r="C47" s="1"/>
      <c r="D47" s="1"/>
      <c r="E47" s="59" t="s">
        <v>310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>
      <c r="A48" s="9"/>
      <c r="B48" s="58" t="s">
        <v>85</v>
      </c>
      <c r="C48" s="1"/>
      <c r="D48" s="1"/>
      <c r="E48" s="59" t="s">
        <v>311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 thickBot="1">
      <c r="A49" s="9"/>
      <c r="B49" s="60" t="s">
        <v>87</v>
      </c>
      <c r="C49" s="31"/>
      <c r="D49" s="31"/>
      <c r="E49" s="61" t="s">
        <v>88</v>
      </c>
      <c r="F49" s="31"/>
      <c r="G49" s="31"/>
      <c r="H49" s="62"/>
      <c r="I49" s="31"/>
      <c r="J49" s="62"/>
      <c r="K49" s="31"/>
      <c r="L49" s="31"/>
      <c r="M49" s="12"/>
      <c r="N49" s="2"/>
      <c r="O49" s="2"/>
      <c r="P49" s="2"/>
      <c r="Q49" s="2"/>
    </row>
    <row r="50" thickTop="1">
      <c r="A50" s="9"/>
      <c r="B50" s="51">
        <v>5</v>
      </c>
      <c r="C50" s="52" t="s">
        <v>142</v>
      </c>
      <c r="D50" s="52"/>
      <c r="E50" s="52" t="s">
        <v>143</v>
      </c>
      <c r="F50" s="52" t="s">
        <v>10</v>
      </c>
      <c r="G50" s="53" t="s">
        <v>121</v>
      </c>
      <c r="H50" s="63">
        <v>1554.0450000000001</v>
      </c>
      <c r="I50" s="37">
        <v>0</v>
      </c>
      <c r="J50" s="64">
        <v>0</v>
      </c>
      <c r="K50" s="65">
        <v>0.20999999999999999</v>
      </c>
      <c r="L50" s="66">
        <v>0</v>
      </c>
      <c r="M50" s="12"/>
      <c r="N50" s="2"/>
      <c r="O50" s="2"/>
      <c r="P50" s="2"/>
      <c r="Q50" s="43">
        <f>IF(ISNUMBER(K50),IF(H50&gt;0,IF(I50&gt;0,J50,0),0),0)</f>
        <v>0</v>
      </c>
      <c r="R50" s="27">
        <f>IF(ISNUMBER(K50)=FALSE,J50,0)</f>
        <v>0</v>
      </c>
    </row>
    <row r="51">
      <c r="A51" s="9"/>
      <c r="B51" s="58" t="s">
        <v>83</v>
      </c>
      <c r="C51" s="1"/>
      <c r="D51" s="1"/>
      <c r="E51" s="59" t="s">
        <v>312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>
      <c r="A52" s="9"/>
      <c r="B52" s="58" t="s">
        <v>85</v>
      </c>
      <c r="C52" s="1"/>
      <c r="D52" s="1"/>
      <c r="E52" s="59" t="s">
        <v>313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 thickBot="1">
      <c r="A53" s="9"/>
      <c r="B53" s="60" t="s">
        <v>87</v>
      </c>
      <c r="C53" s="31"/>
      <c r="D53" s="31"/>
      <c r="E53" s="61" t="s">
        <v>88</v>
      </c>
      <c r="F53" s="31"/>
      <c r="G53" s="31"/>
      <c r="H53" s="62"/>
      <c r="I53" s="31"/>
      <c r="J53" s="62"/>
      <c r="K53" s="31"/>
      <c r="L53" s="31"/>
      <c r="M53" s="12"/>
      <c r="N53" s="2"/>
      <c r="O53" s="2"/>
      <c r="P53" s="2"/>
      <c r="Q53" s="2"/>
    </row>
    <row r="54" thickTop="1">
      <c r="A54" s="9"/>
      <c r="B54" s="51">
        <v>6</v>
      </c>
      <c r="C54" s="52" t="s">
        <v>149</v>
      </c>
      <c r="D54" s="52"/>
      <c r="E54" s="52" t="s">
        <v>150</v>
      </c>
      <c r="F54" s="52" t="s">
        <v>10</v>
      </c>
      <c r="G54" s="53" t="s">
        <v>151</v>
      </c>
      <c r="H54" s="63">
        <v>26.5</v>
      </c>
      <c r="I54" s="37">
        <v>0</v>
      </c>
      <c r="J54" s="64">
        <v>0</v>
      </c>
      <c r="K54" s="65">
        <v>0.20999999999999999</v>
      </c>
      <c r="L54" s="66">
        <v>0</v>
      </c>
      <c r="M54" s="12"/>
      <c r="N54" s="2"/>
      <c r="O54" s="2"/>
      <c r="P54" s="2"/>
      <c r="Q54" s="43">
        <f>IF(ISNUMBER(K54),IF(H54&gt;0,IF(I54&gt;0,J54,0),0),0)</f>
        <v>0</v>
      </c>
      <c r="R54" s="27">
        <f>IF(ISNUMBER(K54)=FALSE,J54,0)</f>
        <v>0</v>
      </c>
    </row>
    <row r="55">
      <c r="A55" s="9"/>
      <c r="B55" s="58" t="s">
        <v>83</v>
      </c>
      <c r="C55" s="1"/>
      <c r="D55" s="1"/>
      <c r="E55" s="59" t="s">
        <v>10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>
      <c r="A56" s="9"/>
      <c r="B56" s="58" t="s">
        <v>85</v>
      </c>
      <c r="C56" s="1"/>
      <c r="D56" s="1"/>
      <c r="E56" s="59" t="s">
        <v>314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 thickBot="1">
      <c r="A57" s="9"/>
      <c r="B57" s="60" t="s">
        <v>87</v>
      </c>
      <c r="C57" s="31"/>
      <c r="D57" s="31"/>
      <c r="E57" s="61" t="s">
        <v>88</v>
      </c>
      <c r="F57" s="31"/>
      <c r="G57" s="31"/>
      <c r="H57" s="62"/>
      <c r="I57" s="31"/>
      <c r="J57" s="62"/>
      <c r="K57" s="31"/>
      <c r="L57" s="31"/>
      <c r="M57" s="12"/>
      <c r="N57" s="2"/>
      <c r="O57" s="2"/>
      <c r="P57" s="2"/>
      <c r="Q57" s="2"/>
    </row>
    <row r="58" thickTop="1">
      <c r="A58" s="9"/>
      <c r="B58" s="51">
        <v>7</v>
      </c>
      <c r="C58" s="52" t="s">
        <v>315</v>
      </c>
      <c r="D58" s="52"/>
      <c r="E58" s="52" t="s">
        <v>316</v>
      </c>
      <c r="F58" s="52" t="s">
        <v>10</v>
      </c>
      <c r="G58" s="53" t="s">
        <v>121</v>
      </c>
      <c r="H58" s="63">
        <v>2186.7399999999998</v>
      </c>
      <c r="I58" s="37">
        <v>0</v>
      </c>
      <c r="J58" s="64">
        <v>0</v>
      </c>
      <c r="K58" s="65">
        <v>0.20999999999999999</v>
      </c>
      <c r="L58" s="66">
        <v>0</v>
      </c>
      <c r="M58" s="12"/>
      <c r="N58" s="2"/>
      <c r="O58" s="2"/>
      <c r="P58" s="2"/>
      <c r="Q58" s="43">
        <f>IF(ISNUMBER(K58),IF(H58&gt;0,IF(I58&gt;0,J58,0),0),0)</f>
        <v>0</v>
      </c>
      <c r="R58" s="27">
        <f>IF(ISNUMBER(K58)=FALSE,J58,0)</f>
        <v>0</v>
      </c>
    </row>
    <row r="59">
      <c r="A59" s="9"/>
      <c r="B59" s="58" t="s">
        <v>83</v>
      </c>
      <c r="C59" s="1"/>
      <c r="D59" s="1"/>
      <c r="E59" s="59" t="s">
        <v>317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>
      <c r="A60" s="9"/>
      <c r="B60" s="58" t="s">
        <v>85</v>
      </c>
      <c r="C60" s="1"/>
      <c r="D60" s="1"/>
      <c r="E60" s="59" t="s">
        <v>318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 thickBot="1">
      <c r="A61" s="9"/>
      <c r="B61" s="60" t="s">
        <v>87</v>
      </c>
      <c r="C61" s="31"/>
      <c r="D61" s="31"/>
      <c r="E61" s="61" t="s">
        <v>88</v>
      </c>
      <c r="F61" s="31"/>
      <c r="G61" s="31"/>
      <c r="H61" s="62"/>
      <c r="I61" s="31"/>
      <c r="J61" s="62"/>
      <c r="K61" s="31"/>
      <c r="L61" s="31"/>
      <c r="M61" s="12"/>
      <c r="N61" s="2"/>
      <c r="O61" s="2"/>
      <c r="P61" s="2"/>
      <c r="Q61" s="2"/>
    </row>
    <row r="62" thickTop="1">
      <c r="A62" s="9"/>
      <c r="B62" s="51">
        <v>8</v>
      </c>
      <c r="C62" s="52" t="s">
        <v>153</v>
      </c>
      <c r="D62" s="52"/>
      <c r="E62" s="52" t="s">
        <v>154</v>
      </c>
      <c r="F62" s="52" t="s">
        <v>10</v>
      </c>
      <c r="G62" s="53" t="s">
        <v>121</v>
      </c>
      <c r="H62" s="63">
        <v>37</v>
      </c>
      <c r="I62" s="37">
        <v>0</v>
      </c>
      <c r="J62" s="64">
        <v>0</v>
      </c>
      <c r="K62" s="65">
        <v>0.20999999999999999</v>
      </c>
      <c r="L62" s="66">
        <v>0</v>
      </c>
      <c r="M62" s="12"/>
      <c r="N62" s="2"/>
      <c r="O62" s="2"/>
      <c r="P62" s="2"/>
      <c r="Q62" s="43">
        <f>IF(ISNUMBER(K62),IF(H62&gt;0,IF(I62&gt;0,J62,0),0),0)</f>
        <v>0</v>
      </c>
      <c r="R62" s="27">
        <f>IF(ISNUMBER(K62)=FALSE,J62,0)</f>
        <v>0</v>
      </c>
    </row>
    <row r="63">
      <c r="A63" s="9"/>
      <c r="B63" s="58" t="s">
        <v>83</v>
      </c>
      <c r="C63" s="1"/>
      <c r="D63" s="1"/>
      <c r="E63" s="59" t="s">
        <v>10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>
      <c r="A64" s="9"/>
      <c r="B64" s="58" t="s">
        <v>85</v>
      </c>
      <c r="C64" s="1"/>
      <c r="D64" s="1"/>
      <c r="E64" s="59" t="s">
        <v>319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 thickBot="1">
      <c r="A65" s="9"/>
      <c r="B65" s="60" t="s">
        <v>87</v>
      </c>
      <c r="C65" s="31"/>
      <c r="D65" s="31"/>
      <c r="E65" s="61" t="s">
        <v>88</v>
      </c>
      <c r="F65" s="31"/>
      <c r="G65" s="31"/>
      <c r="H65" s="62"/>
      <c r="I65" s="31"/>
      <c r="J65" s="62"/>
      <c r="K65" s="31"/>
      <c r="L65" s="31"/>
      <c r="M65" s="12"/>
      <c r="N65" s="2"/>
      <c r="O65" s="2"/>
      <c r="P65" s="2"/>
      <c r="Q65" s="2"/>
    </row>
    <row r="66" thickTop="1">
      <c r="A66" s="9"/>
      <c r="B66" s="51">
        <v>9</v>
      </c>
      <c r="C66" s="52" t="s">
        <v>156</v>
      </c>
      <c r="D66" s="52"/>
      <c r="E66" s="52" t="s">
        <v>157</v>
      </c>
      <c r="F66" s="52" t="s">
        <v>10</v>
      </c>
      <c r="G66" s="53" t="s">
        <v>158</v>
      </c>
      <c r="H66" s="63">
        <v>154</v>
      </c>
      <c r="I66" s="37">
        <v>0</v>
      </c>
      <c r="J66" s="64">
        <v>0</v>
      </c>
      <c r="K66" s="65">
        <v>0.20999999999999999</v>
      </c>
      <c r="L66" s="66">
        <v>0</v>
      </c>
      <c r="M66" s="12"/>
      <c r="N66" s="2"/>
      <c r="O66" s="2"/>
      <c r="P66" s="2"/>
      <c r="Q66" s="43">
        <f>IF(ISNUMBER(K66),IF(H66&gt;0,IF(I66&gt;0,J66,0),0),0)</f>
        <v>0</v>
      </c>
      <c r="R66" s="27">
        <f>IF(ISNUMBER(K66)=FALSE,J66,0)</f>
        <v>0</v>
      </c>
    </row>
    <row r="67">
      <c r="A67" s="9"/>
      <c r="B67" s="58" t="s">
        <v>83</v>
      </c>
      <c r="C67" s="1"/>
      <c r="D67" s="1"/>
      <c r="E67" s="59" t="s">
        <v>159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>
      <c r="A68" s="9"/>
      <c r="B68" s="58" t="s">
        <v>85</v>
      </c>
      <c r="C68" s="1"/>
      <c r="D68" s="1"/>
      <c r="E68" s="59" t="s">
        <v>320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 thickBot="1">
      <c r="A69" s="9"/>
      <c r="B69" s="60" t="s">
        <v>87</v>
      </c>
      <c r="C69" s="31"/>
      <c r="D69" s="31"/>
      <c r="E69" s="61" t="s">
        <v>88</v>
      </c>
      <c r="F69" s="31"/>
      <c r="G69" s="31"/>
      <c r="H69" s="62"/>
      <c r="I69" s="31"/>
      <c r="J69" s="62"/>
      <c r="K69" s="31"/>
      <c r="L69" s="31"/>
      <c r="M69" s="12"/>
      <c r="N69" s="2"/>
      <c r="O69" s="2"/>
      <c r="P69" s="2"/>
      <c r="Q69" s="2"/>
    </row>
    <row r="70" thickTop="1">
      <c r="A70" s="9"/>
      <c r="B70" s="51">
        <v>10</v>
      </c>
      <c r="C70" s="52" t="s">
        <v>161</v>
      </c>
      <c r="D70" s="52"/>
      <c r="E70" s="52" t="s">
        <v>162</v>
      </c>
      <c r="F70" s="52" t="s">
        <v>10</v>
      </c>
      <c r="G70" s="53" t="s">
        <v>151</v>
      </c>
      <c r="H70" s="63">
        <v>84.5</v>
      </c>
      <c r="I70" s="37">
        <v>0</v>
      </c>
      <c r="J70" s="64">
        <v>0</v>
      </c>
      <c r="K70" s="65">
        <v>0.20999999999999999</v>
      </c>
      <c r="L70" s="66">
        <v>0</v>
      </c>
      <c r="M70" s="12"/>
      <c r="N70" s="2"/>
      <c r="O70" s="2"/>
      <c r="P70" s="2"/>
      <c r="Q70" s="43">
        <f>IF(ISNUMBER(K70),IF(H70&gt;0,IF(I70&gt;0,J70,0),0),0)</f>
        <v>0</v>
      </c>
      <c r="R70" s="27">
        <f>IF(ISNUMBER(K70)=FALSE,J70,0)</f>
        <v>0</v>
      </c>
    </row>
    <row r="71">
      <c r="A71" s="9"/>
      <c r="B71" s="58" t="s">
        <v>83</v>
      </c>
      <c r="C71" s="1"/>
      <c r="D71" s="1"/>
      <c r="E71" s="59" t="s">
        <v>10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>
      <c r="A72" s="9"/>
      <c r="B72" s="58" t="s">
        <v>85</v>
      </c>
      <c r="C72" s="1"/>
      <c r="D72" s="1"/>
      <c r="E72" s="59" t="s">
        <v>321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 thickBot="1">
      <c r="A73" s="9"/>
      <c r="B73" s="60" t="s">
        <v>87</v>
      </c>
      <c r="C73" s="31"/>
      <c r="D73" s="31"/>
      <c r="E73" s="61" t="s">
        <v>88</v>
      </c>
      <c r="F73" s="31"/>
      <c r="G73" s="31"/>
      <c r="H73" s="62"/>
      <c r="I73" s="31"/>
      <c r="J73" s="62"/>
      <c r="K73" s="31"/>
      <c r="L73" s="31"/>
      <c r="M73" s="12"/>
      <c r="N73" s="2"/>
      <c r="O73" s="2"/>
      <c r="P73" s="2"/>
      <c r="Q73" s="2"/>
    </row>
    <row r="74" thickTop="1">
      <c r="A74" s="9"/>
      <c r="B74" s="51">
        <v>11</v>
      </c>
      <c r="C74" s="52" t="s">
        <v>164</v>
      </c>
      <c r="D74" s="52"/>
      <c r="E74" s="52" t="s">
        <v>165</v>
      </c>
      <c r="F74" s="52" t="s">
        <v>10</v>
      </c>
      <c r="G74" s="53" t="s">
        <v>121</v>
      </c>
      <c r="H74" s="63">
        <v>177.041</v>
      </c>
      <c r="I74" s="37">
        <v>0</v>
      </c>
      <c r="J74" s="64">
        <v>0</v>
      </c>
      <c r="K74" s="65">
        <v>0.20999999999999999</v>
      </c>
      <c r="L74" s="66">
        <v>0</v>
      </c>
      <c r="M74" s="12"/>
      <c r="N74" s="2"/>
      <c r="O74" s="2"/>
      <c r="P74" s="2"/>
      <c r="Q74" s="43">
        <f>IF(ISNUMBER(K74),IF(H74&gt;0,IF(I74&gt;0,J74,0),0),0)</f>
        <v>0</v>
      </c>
      <c r="R74" s="27">
        <f>IF(ISNUMBER(K74)=FALSE,J74,0)</f>
        <v>0</v>
      </c>
    </row>
    <row r="75">
      <c r="A75" s="9"/>
      <c r="B75" s="58" t="s">
        <v>83</v>
      </c>
      <c r="C75" s="1"/>
      <c r="D75" s="1"/>
      <c r="E75" s="59" t="s">
        <v>10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>
      <c r="A76" s="9"/>
      <c r="B76" s="58" t="s">
        <v>85</v>
      </c>
      <c r="C76" s="1"/>
      <c r="D76" s="1"/>
      <c r="E76" s="59" t="s">
        <v>322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 thickBot="1">
      <c r="A77" s="9"/>
      <c r="B77" s="60" t="s">
        <v>87</v>
      </c>
      <c r="C77" s="31"/>
      <c r="D77" s="31"/>
      <c r="E77" s="61" t="s">
        <v>88</v>
      </c>
      <c r="F77" s="31"/>
      <c r="G77" s="31"/>
      <c r="H77" s="62"/>
      <c r="I77" s="31"/>
      <c r="J77" s="62"/>
      <c r="K77" s="31"/>
      <c r="L77" s="31"/>
      <c r="M77" s="12"/>
      <c r="N77" s="2"/>
      <c r="O77" s="2"/>
      <c r="P77" s="2"/>
      <c r="Q77" s="2"/>
    </row>
    <row r="78" thickTop="1">
      <c r="A78" s="9"/>
      <c r="B78" s="51">
        <v>12</v>
      </c>
      <c r="C78" s="52" t="s">
        <v>167</v>
      </c>
      <c r="D78" s="52"/>
      <c r="E78" s="52" t="s">
        <v>168</v>
      </c>
      <c r="F78" s="52" t="s">
        <v>10</v>
      </c>
      <c r="G78" s="53" t="s">
        <v>121</v>
      </c>
      <c r="H78" s="63">
        <v>2291.7809999999999</v>
      </c>
      <c r="I78" s="37">
        <v>0</v>
      </c>
      <c r="J78" s="64">
        <v>0</v>
      </c>
      <c r="K78" s="65">
        <v>0.20999999999999999</v>
      </c>
      <c r="L78" s="66">
        <v>0</v>
      </c>
      <c r="M78" s="12"/>
      <c r="N78" s="2"/>
      <c r="O78" s="2"/>
      <c r="P78" s="2"/>
      <c r="Q78" s="43">
        <f>IF(ISNUMBER(K78),IF(H78&gt;0,IF(I78&gt;0,J78,0),0),0)</f>
        <v>0</v>
      </c>
      <c r="R78" s="27">
        <f>IF(ISNUMBER(K78)=FALSE,J78,0)</f>
        <v>0</v>
      </c>
    </row>
    <row r="79">
      <c r="A79" s="9"/>
      <c r="B79" s="58" t="s">
        <v>83</v>
      </c>
      <c r="C79" s="1"/>
      <c r="D79" s="1"/>
      <c r="E79" s="59" t="s">
        <v>10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>
      <c r="A80" s="9"/>
      <c r="B80" s="58" t="s">
        <v>85</v>
      </c>
      <c r="C80" s="1"/>
      <c r="D80" s="1"/>
      <c r="E80" s="59" t="s">
        <v>323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 thickBot="1">
      <c r="A81" s="9"/>
      <c r="B81" s="60" t="s">
        <v>87</v>
      </c>
      <c r="C81" s="31"/>
      <c r="D81" s="31"/>
      <c r="E81" s="61" t="s">
        <v>88</v>
      </c>
      <c r="F81" s="31"/>
      <c r="G81" s="31"/>
      <c r="H81" s="62"/>
      <c r="I81" s="31"/>
      <c r="J81" s="62"/>
      <c r="K81" s="31"/>
      <c r="L81" s="31"/>
      <c r="M81" s="12"/>
      <c r="N81" s="2"/>
      <c r="O81" s="2"/>
      <c r="P81" s="2"/>
      <c r="Q81" s="2"/>
    </row>
    <row r="82" thickTop="1">
      <c r="A82" s="9"/>
      <c r="B82" s="51">
        <v>13</v>
      </c>
      <c r="C82" s="52" t="s">
        <v>324</v>
      </c>
      <c r="D82" s="52"/>
      <c r="E82" s="52" t="s">
        <v>325</v>
      </c>
      <c r="F82" s="52" t="s">
        <v>10</v>
      </c>
      <c r="G82" s="53" t="s">
        <v>121</v>
      </c>
      <c r="H82" s="63">
        <v>1978.23</v>
      </c>
      <c r="I82" s="37">
        <v>0</v>
      </c>
      <c r="J82" s="64">
        <v>0</v>
      </c>
      <c r="K82" s="65">
        <v>0.20999999999999999</v>
      </c>
      <c r="L82" s="66">
        <v>0</v>
      </c>
      <c r="M82" s="12"/>
      <c r="N82" s="2"/>
      <c r="O82" s="2"/>
      <c r="P82" s="2"/>
      <c r="Q82" s="43">
        <f>IF(ISNUMBER(K82),IF(H82&gt;0,IF(I82&gt;0,J82,0),0),0)</f>
        <v>0</v>
      </c>
      <c r="R82" s="27">
        <f>IF(ISNUMBER(K82)=FALSE,J82,0)</f>
        <v>0</v>
      </c>
    </row>
    <row r="83">
      <c r="A83" s="9"/>
      <c r="B83" s="58" t="s">
        <v>83</v>
      </c>
      <c r="C83" s="1"/>
      <c r="D83" s="1"/>
      <c r="E83" s="59" t="s">
        <v>326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>
      <c r="A84" s="9"/>
      <c r="B84" s="58" t="s">
        <v>85</v>
      </c>
      <c r="C84" s="1"/>
      <c r="D84" s="1"/>
      <c r="E84" s="59" t="s">
        <v>327</v>
      </c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 thickBot="1">
      <c r="A85" s="9"/>
      <c r="B85" s="60" t="s">
        <v>87</v>
      </c>
      <c r="C85" s="31"/>
      <c r="D85" s="31"/>
      <c r="E85" s="61" t="s">
        <v>88</v>
      </c>
      <c r="F85" s="31"/>
      <c r="G85" s="31"/>
      <c r="H85" s="62"/>
      <c r="I85" s="31"/>
      <c r="J85" s="62"/>
      <c r="K85" s="31"/>
      <c r="L85" s="31"/>
      <c r="M85" s="12"/>
      <c r="N85" s="2"/>
      <c r="O85" s="2"/>
      <c r="P85" s="2"/>
      <c r="Q85" s="2"/>
    </row>
    <row r="86" thickTop="1">
      <c r="A86" s="9"/>
      <c r="B86" s="51">
        <v>14</v>
      </c>
      <c r="C86" s="52" t="s">
        <v>170</v>
      </c>
      <c r="D86" s="52"/>
      <c r="E86" s="52" t="s">
        <v>171</v>
      </c>
      <c r="F86" s="52" t="s">
        <v>10</v>
      </c>
      <c r="G86" s="53" t="s">
        <v>121</v>
      </c>
      <c r="H86" s="63">
        <v>15.4</v>
      </c>
      <c r="I86" s="37">
        <v>0</v>
      </c>
      <c r="J86" s="64">
        <v>0</v>
      </c>
      <c r="K86" s="65">
        <v>0.20999999999999999</v>
      </c>
      <c r="L86" s="66">
        <v>0</v>
      </c>
      <c r="M86" s="12"/>
      <c r="N86" s="2"/>
      <c r="O86" s="2"/>
      <c r="P86" s="2"/>
      <c r="Q86" s="43">
        <f>IF(ISNUMBER(K86),IF(H86&gt;0,IF(I86&gt;0,J86,0),0),0)</f>
        <v>0</v>
      </c>
      <c r="R86" s="27">
        <f>IF(ISNUMBER(K86)=FALSE,J86,0)</f>
        <v>0</v>
      </c>
    </row>
    <row r="87">
      <c r="A87" s="9"/>
      <c r="B87" s="58" t="s">
        <v>83</v>
      </c>
      <c r="C87" s="1"/>
      <c r="D87" s="1"/>
      <c r="E87" s="59" t="s">
        <v>172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85</v>
      </c>
      <c r="C88" s="1"/>
      <c r="D88" s="1"/>
      <c r="E88" s="59" t="s">
        <v>328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 thickBot="1">
      <c r="A89" s="9"/>
      <c r="B89" s="60" t="s">
        <v>87</v>
      </c>
      <c r="C89" s="31"/>
      <c r="D89" s="31"/>
      <c r="E89" s="61" t="s">
        <v>88</v>
      </c>
      <c r="F89" s="31"/>
      <c r="G89" s="31"/>
      <c r="H89" s="62"/>
      <c r="I89" s="31"/>
      <c r="J89" s="62"/>
      <c r="K89" s="31"/>
      <c r="L89" s="31"/>
      <c r="M89" s="12"/>
      <c r="N89" s="2"/>
      <c r="O89" s="2"/>
      <c r="P89" s="2"/>
      <c r="Q89" s="2"/>
    </row>
    <row r="90" thickTop="1">
      <c r="A90" s="9"/>
      <c r="B90" s="51">
        <v>15</v>
      </c>
      <c r="C90" s="52" t="s">
        <v>174</v>
      </c>
      <c r="D90" s="52"/>
      <c r="E90" s="52" t="s">
        <v>175</v>
      </c>
      <c r="F90" s="52" t="s">
        <v>10</v>
      </c>
      <c r="G90" s="53" t="s">
        <v>121</v>
      </c>
      <c r="H90" s="63">
        <v>117.64</v>
      </c>
      <c r="I90" s="37">
        <v>0</v>
      </c>
      <c r="J90" s="64">
        <v>0</v>
      </c>
      <c r="K90" s="65">
        <v>0.20999999999999999</v>
      </c>
      <c r="L90" s="66">
        <v>0</v>
      </c>
      <c r="M90" s="12"/>
      <c r="N90" s="2"/>
      <c r="O90" s="2"/>
      <c r="P90" s="2"/>
      <c r="Q90" s="43">
        <f>IF(ISNUMBER(K90),IF(H90&gt;0,IF(I90&gt;0,J90,0),0),0)</f>
        <v>0</v>
      </c>
      <c r="R90" s="27">
        <f>IF(ISNUMBER(K90)=FALSE,J90,0)</f>
        <v>0</v>
      </c>
    </row>
    <row r="91">
      <c r="A91" s="9"/>
      <c r="B91" s="58" t="s">
        <v>83</v>
      </c>
      <c r="C91" s="1"/>
      <c r="D91" s="1"/>
      <c r="E91" s="59" t="s">
        <v>176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85</v>
      </c>
      <c r="C92" s="1"/>
      <c r="D92" s="1"/>
      <c r="E92" s="59" t="s">
        <v>329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87</v>
      </c>
      <c r="C93" s="31"/>
      <c r="D93" s="31"/>
      <c r="E93" s="61" t="s">
        <v>88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16</v>
      </c>
      <c r="C94" s="52" t="s">
        <v>178</v>
      </c>
      <c r="D94" s="52"/>
      <c r="E94" s="52" t="s">
        <v>179</v>
      </c>
      <c r="F94" s="52" t="s">
        <v>10</v>
      </c>
      <c r="G94" s="53" t="s">
        <v>158</v>
      </c>
      <c r="H94" s="63">
        <v>6594.1000000000004</v>
      </c>
      <c r="I94" s="37">
        <v>0</v>
      </c>
      <c r="J94" s="64">
        <v>0</v>
      </c>
      <c r="K94" s="65">
        <v>0.20999999999999999</v>
      </c>
      <c r="L94" s="66">
        <v>0</v>
      </c>
      <c r="M94" s="12"/>
      <c r="N94" s="2"/>
      <c r="O94" s="2"/>
      <c r="P94" s="2"/>
      <c r="Q94" s="43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83</v>
      </c>
      <c r="C95" s="1"/>
      <c r="D95" s="1"/>
      <c r="E95" s="59" t="s">
        <v>10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85</v>
      </c>
      <c r="C96" s="1"/>
      <c r="D96" s="1"/>
      <c r="E96" s="59" t="s">
        <v>330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 thickBot="1">
      <c r="A97" s="9"/>
      <c r="B97" s="60" t="s">
        <v>87</v>
      </c>
      <c r="C97" s="31"/>
      <c r="D97" s="31"/>
      <c r="E97" s="61" t="s">
        <v>88</v>
      </c>
      <c r="F97" s="31"/>
      <c r="G97" s="31"/>
      <c r="H97" s="62"/>
      <c r="I97" s="31"/>
      <c r="J97" s="62"/>
      <c r="K97" s="31"/>
      <c r="L97" s="31"/>
      <c r="M97" s="12"/>
      <c r="N97" s="2"/>
      <c r="O97" s="2"/>
      <c r="P97" s="2"/>
      <c r="Q97" s="2"/>
    </row>
    <row r="98" thickTop="1">
      <c r="A98" s="9"/>
      <c r="B98" s="51">
        <v>17</v>
      </c>
      <c r="C98" s="52" t="s">
        <v>182</v>
      </c>
      <c r="D98" s="52"/>
      <c r="E98" s="52" t="s">
        <v>183</v>
      </c>
      <c r="F98" s="52" t="s">
        <v>10</v>
      </c>
      <c r="G98" s="53" t="s">
        <v>158</v>
      </c>
      <c r="H98" s="63">
        <v>370</v>
      </c>
      <c r="I98" s="37">
        <v>0</v>
      </c>
      <c r="J98" s="64">
        <v>0</v>
      </c>
      <c r="K98" s="65">
        <v>0.20999999999999999</v>
      </c>
      <c r="L98" s="66">
        <v>0</v>
      </c>
      <c r="M98" s="12"/>
      <c r="N98" s="2"/>
      <c r="O98" s="2"/>
      <c r="P98" s="2"/>
      <c r="Q98" s="43">
        <f>IF(ISNUMBER(K98),IF(H98&gt;0,IF(I98&gt;0,J98,0),0),0)</f>
        <v>0</v>
      </c>
      <c r="R98" s="27">
        <f>IF(ISNUMBER(K98)=FALSE,J98,0)</f>
        <v>0</v>
      </c>
    </row>
    <row r="99">
      <c r="A99" s="9"/>
      <c r="B99" s="58" t="s">
        <v>83</v>
      </c>
      <c r="C99" s="1"/>
      <c r="D99" s="1"/>
      <c r="E99" s="59" t="s">
        <v>10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>
      <c r="A100" s="9"/>
      <c r="B100" s="58" t="s">
        <v>85</v>
      </c>
      <c r="C100" s="1"/>
      <c r="D100" s="1"/>
      <c r="E100" s="59" t="s">
        <v>331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 thickBot="1">
      <c r="A101" s="9"/>
      <c r="B101" s="60" t="s">
        <v>87</v>
      </c>
      <c r="C101" s="31"/>
      <c r="D101" s="31"/>
      <c r="E101" s="61" t="s">
        <v>88</v>
      </c>
      <c r="F101" s="31"/>
      <c r="G101" s="31"/>
      <c r="H101" s="62"/>
      <c r="I101" s="31"/>
      <c r="J101" s="62"/>
      <c r="K101" s="31"/>
      <c r="L101" s="31"/>
      <c r="M101" s="12"/>
      <c r="N101" s="2"/>
      <c r="O101" s="2"/>
      <c r="P101" s="2"/>
      <c r="Q101" s="2"/>
    </row>
    <row r="102" thickTop="1">
      <c r="A102" s="9"/>
      <c r="B102" s="51">
        <v>18</v>
      </c>
      <c r="C102" s="52" t="s">
        <v>185</v>
      </c>
      <c r="D102" s="52"/>
      <c r="E102" s="52" t="s">
        <v>186</v>
      </c>
      <c r="F102" s="52" t="s">
        <v>10</v>
      </c>
      <c r="G102" s="53" t="s">
        <v>158</v>
      </c>
      <c r="H102" s="63">
        <v>370</v>
      </c>
      <c r="I102" s="37">
        <v>0</v>
      </c>
      <c r="J102" s="64">
        <v>0</v>
      </c>
      <c r="K102" s="65">
        <v>0.20999999999999999</v>
      </c>
      <c r="L102" s="66">
        <v>0</v>
      </c>
      <c r="M102" s="12"/>
      <c r="N102" s="2"/>
      <c r="O102" s="2"/>
      <c r="P102" s="2"/>
      <c r="Q102" s="43">
        <f>IF(ISNUMBER(K102),IF(H102&gt;0,IF(I102&gt;0,J102,0),0),0)</f>
        <v>0</v>
      </c>
      <c r="R102" s="27">
        <f>IF(ISNUMBER(K102)=FALSE,J102,0)</f>
        <v>0</v>
      </c>
    </row>
    <row r="103">
      <c r="A103" s="9"/>
      <c r="B103" s="58" t="s">
        <v>83</v>
      </c>
      <c r="C103" s="1"/>
      <c r="D103" s="1"/>
      <c r="E103" s="59" t="s">
        <v>10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>
      <c r="A104" s="9"/>
      <c r="B104" s="58" t="s">
        <v>85</v>
      </c>
      <c r="C104" s="1"/>
      <c r="D104" s="1"/>
      <c r="E104" s="59" t="s">
        <v>331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 thickBot="1">
      <c r="A105" s="9"/>
      <c r="B105" s="60" t="s">
        <v>87</v>
      </c>
      <c r="C105" s="31"/>
      <c r="D105" s="31"/>
      <c r="E105" s="61" t="s">
        <v>88</v>
      </c>
      <c r="F105" s="31"/>
      <c r="G105" s="31"/>
      <c r="H105" s="62"/>
      <c r="I105" s="31"/>
      <c r="J105" s="62"/>
      <c r="K105" s="31"/>
      <c r="L105" s="31"/>
      <c r="M105" s="12"/>
      <c r="N105" s="2"/>
      <c r="O105" s="2"/>
      <c r="P105" s="2"/>
      <c r="Q105" s="2"/>
    </row>
    <row r="106" thickTop="1">
      <c r="A106" s="9"/>
      <c r="B106" s="51">
        <v>19</v>
      </c>
      <c r="C106" s="52" t="s">
        <v>187</v>
      </c>
      <c r="D106" s="52"/>
      <c r="E106" s="52" t="s">
        <v>188</v>
      </c>
      <c r="F106" s="52" t="s">
        <v>10</v>
      </c>
      <c r="G106" s="53" t="s">
        <v>158</v>
      </c>
      <c r="H106" s="63">
        <v>370</v>
      </c>
      <c r="I106" s="37">
        <v>0</v>
      </c>
      <c r="J106" s="64">
        <v>0</v>
      </c>
      <c r="K106" s="65">
        <v>0.20999999999999999</v>
      </c>
      <c r="L106" s="66">
        <v>0</v>
      </c>
      <c r="M106" s="12"/>
      <c r="N106" s="2"/>
      <c r="O106" s="2"/>
      <c r="P106" s="2"/>
      <c r="Q106" s="43">
        <f>IF(ISNUMBER(K106),IF(H106&gt;0,IF(I106&gt;0,J106,0),0),0)</f>
        <v>0</v>
      </c>
      <c r="R106" s="27">
        <f>IF(ISNUMBER(K106)=FALSE,J106,0)</f>
        <v>0</v>
      </c>
    </row>
    <row r="107">
      <c r="A107" s="9"/>
      <c r="B107" s="58" t="s">
        <v>83</v>
      </c>
      <c r="C107" s="1"/>
      <c r="D107" s="1"/>
      <c r="E107" s="59" t="s">
        <v>10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>
      <c r="A108" s="9"/>
      <c r="B108" s="58" t="s">
        <v>85</v>
      </c>
      <c r="C108" s="1"/>
      <c r="D108" s="1"/>
      <c r="E108" s="59" t="s">
        <v>331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 thickBot="1">
      <c r="A109" s="9"/>
      <c r="B109" s="60" t="s">
        <v>87</v>
      </c>
      <c r="C109" s="31"/>
      <c r="D109" s="31"/>
      <c r="E109" s="61" t="s">
        <v>88</v>
      </c>
      <c r="F109" s="31"/>
      <c r="G109" s="31"/>
      <c r="H109" s="62"/>
      <c r="I109" s="31"/>
      <c r="J109" s="62"/>
      <c r="K109" s="31"/>
      <c r="L109" s="31"/>
      <c r="M109" s="12"/>
      <c r="N109" s="2"/>
      <c r="O109" s="2"/>
      <c r="P109" s="2"/>
      <c r="Q109" s="2"/>
    </row>
    <row r="110" thickTop="1" thickBot="1" ht="25" customHeight="1">
      <c r="A110" s="9"/>
      <c r="B110" s="1"/>
      <c r="C110" s="67">
        <v>1</v>
      </c>
      <c r="D110" s="1"/>
      <c r="E110" s="68" t="s">
        <v>114</v>
      </c>
      <c r="F110" s="1"/>
      <c r="G110" s="69" t="s">
        <v>107</v>
      </c>
      <c r="H110" s="70">
        <v>0</v>
      </c>
      <c r="I110" s="69" t="s">
        <v>108</v>
      </c>
      <c r="J110" s="71">
        <f>(L110-H110)</f>
        <v>0</v>
      </c>
      <c r="K110" s="69" t="s">
        <v>109</v>
      </c>
      <c r="L110" s="72">
        <v>0</v>
      </c>
      <c r="M110" s="12"/>
      <c r="N110" s="2"/>
      <c r="O110" s="2"/>
      <c r="P110" s="2"/>
      <c r="Q110" s="43">
        <f>0+Q46+Q50+Q54+Q58+Q62+Q66+Q70+Q74+Q78+Q82+Q86+Q90+Q94+Q98+Q102+Q106</f>
        <v>0</v>
      </c>
      <c r="R110" s="27">
        <f>0+R46+R50+R54+R58+R62+R66+R70+R74+R78+R82+R86+R90+R94+R98+R102+R106</f>
        <v>0</v>
      </c>
      <c r="S110" s="73">
        <f>Q110*(1+J110)+R110</f>
        <v>0</v>
      </c>
    </row>
    <row r="111" thickTop="1" thickBot="1" ht="25" customHeight="1">
      <c r="A111" s="9"/>
      <c r="B111" s="74"/>
      <c r="C111" s="74"/>
      <c r="D111" s="74"/>
      <c r="E111" s="74"/>
      <c r="F111" s="74"/>
      <c r="G111" s="75" t="s">
        <v>110</v>
      </c>
      <c r="H111" s="76">
        <v>0</v>
      </c>
      <c r="I111" s="75" t="s">
        <v>111</v>
      </c>
      <c r="J111" s="77">
        <v>0</v>
      </c>
      <c r="K111" s="75" t="s">
        <v>112</v>
      </c>
      <c r="L111" s="78">
        <v>0</v>
      </c>
      <c r="M111" s="12"/>
      <c r="N111" s="2"/>
      <c r="O111" s="2"/>
      <c r="P111" s="2"/>
      <c r="Q111" s="2"/>
    </row>
    <row r="112" ht="40" customHeight="1">
      <c r="A112" s="9"/>
      <c r="B112" s="83" t="s">
        <v>332</v>
      </c>
      <c r="C112" s="1"/>
      <c r="D112" s="1"/>
      <c r="E112" s="1"/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>
      <c r="A113" s="9"/>
      <c r="B113" s="51">
        <v>20</v>
      </c>
      <c r="C113" s="52" t="s">
        <v>333</v>
      </c>
      <c r="D113" s="52"/>
      <c r="E113" s="52" t="s">
        <v>334</v>
      </c>
      <c r="F113" s="52" t="s">
        <v>10</v>
      </c>
      <c r="G113" s="53" t="s">
        <v>151</v>
      </c>
      <c r="H113" s="54">
        <v>1249.5</v>
      </c>
      <c r="I113" s="25">
        <v>0</v>
      </c>
      <c r="J113" s="55">
        <v>0</v>
      </c>
      <c r="K113" s="56">
        <v>0.20999999999999999</v>
      </c>
      <c r="L113" s="57">
        <v>0</v>
      </c>
      <c r="M113" s="12"/>
      <c r="N113" s="2"/>
      <c r="O113" s="2"/>
      <c r="P113" s="2"/>
      <c r="Q113" s="43">
        <f>IF(ISNUMBER(K113),IF(H113&gt;0,IF(I113&gt;0,J113,0),0),0)</f>
        <v>0</v>
      </c>
      <c r="R113" s="27">
        <f>IF(ISNUMBER(K113)=FALSE,J113,0)</f>
        <v>0</v>
      </c>
    </row>
    <row r="114">
      <c r="A114" s="9"/>
      <c r="B114" s="58" t="s">
        <v>83</v>
      </c>
      <c r="C114" s="1"/>
      <c r="D114" s="1"/>
      <c r="E114" s="59" t="s">
        <v>10</v>
      </c>
      <c r="F114" s="1"/>
      <c r="G114" s="1"/>
      <c r="H114" s="50"/>
      <c r="I114" s="1"/>
      <c r="J114" s="50"/>
      <c r="K114" s="1"/>
      <c r="L114" s="1"/>
      <c r="M114" s="12"/>
      <c r="N114" s="2"/>
      <c r="O114" s="2"/>
      <c r="P114" s="2"/>
      <c r="Q114" s="2"/>
    </row>
    <row r="115">
      <c r="A115" s="9"/>
      <c r="B115" s="58" t="s">
        <v>85</v>
      </c>
      <c r="C115" s="1"/>
      <c r="D115" s="1"/>
      <c r="E115" s="59" t="s">
        <v>335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 thickBot="1">
      <c r="A116" s="9"/>
      <c r="B116" s="60" t="s">
        <v>87</v>
      </c>
      <c r="C116" s="31"/>
      <c r="D116" s="31"/>
      <c r="E116" s="61" t="s">
        <v>88</v>
      </c>
      <c r="F116" s="31"/>
      <c r="G116" s="31"/>
      <c r="H116" s="62"/>
      <c r="I116" s="31"/>
      <c r="J116" s="62"/>
      <c r="K116" s="31"/>
      <c r="L116" s="31"/>
      <c r="M116" s="12"/>
      <c r="N116" s="2"/>
      <c r="O116" s="2"/>
      <c r="P116" s="2"/>
      <c r="Q116" s="2"/>
    </row>
    <row r="117" thickTop="1">
      <c r="A117" s="9"/>
      <c r="B117" s="51">
        <v>21</v>
      </c>
      <c r="C117" s="52" t="s">
        <v>336</v>
      </c>
      <c r="D117" s="52"/>
      <c r="E117" s="52" t="s">
        <v>337</v>
      </c>
      <c r="F117" s="52" t="s">
        <v>10</v>
      </c>
      <c r="G117" s="53" t="s">
        <v>158</v>
      </c>
      <c r="H117" s="63">
        <v>6594.1000000000004</v>
      </c>
      <c r="I117" s="37">
        <v>0</v>
      </c>
      <c r="J117" s="64">
        <v>0</v>
      </c>
      <c r="K117" s="65">
        <v>0.20999999999999999</v>
      </c>
      <c r="L117" s="66">
        <v>0</v>
      </c>
      <c r="M117" s="12"/>
      <c r="N117" s="2"/>
      <c r="O117" s="2"/>
      <c r="P117" s="2"/>
      <c r="Q117" s="43">
        <f>IF(ISNUMBER(K117),IF(H117&gt;0,IF(I117&gt;0,J117,0),0),0)</f>
        <v>0</v>
      </c>
      <c r="R117" s="27">
        <f>IF(ISNUMBER(K117)=FALSE,J117,0)</f>
        <v>0</v>
      </c>
    </row>
    <row r="118">
      <c r="A118" s="9"/>
      <c r="B118" s="58" t="s">
        <v>83</v>
      </c>
      <c r="C118" s="1"/>
      <c r="D118" s="1"/>
      <c r="E118" s="59" t="s">
        <v>338</v>
      </c>
      <c r="F118" s="1"/>
      <c r="G118" s="1"/>
      <c r="H118" s="50"/>
      <c r="I118" s="1"/>
      <c r="J118" s="50"/>
      <c r="K118" s="1"/>
      <c r="L118" s="1"/>
      <c r="M118" s="12"/>
      <c r="N118" s="2"/>
      <c r="O118" s="2"/>
      <c r="P118" s="2"/>
      <c r="Q118" s="2"/>
    </row>
    <row r="119">
      <c r="A119" s="9"/>
      <c r="B119" s="58" t="s">
        <v>85</v>
      </c>
      <c r="C119" s="1"/>
      <c r="D119" s="1"/>
      <c r="E119" s="59" t="s">
        <v>330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 thickBot="1">
      <c r="A120" s="9"/>
      <c r="B120" s="60" t="s">
        <v>87</v>
      </c>
      <c r="C120" s="31"/>
      <c r="D120" s="31"/>
      <c r="E120" s="61" t="s">
        <v>88</v>
      </c>
      <c r="F120" s="31"/>
      <c r="G120" s="31"/>
      <c r="H120" s="62"/>
      <c r="I120" s="31"/>
      <c r="J120" s="62"/>
      <c r="K120" s="31"/>
      <c r="L120" s="31"/>
      <c r="M120" s="12"/>
      <c r="N120" s="2"/>
      <c r="O120" s="2"/>
      <c r="P120" s="2"/>
      <c r="Q120" s="2"/>
    </row>
    <row r="121" thickTop="1">
      <c r="A121" s="9"/>
      <c r="B121" s="51">
        <v>22</v>
      </c>
      <c r="C121" s="52" t="s">
        <v>339</v>
      </c>
      <c r="D121" s="52"/>
      <c r="E121" s="52" t="s">
        <v>340</v>
      </c>
      <c r="F121" s="52" t="s">
        <v>10</v>
      </c>
      <c r="G121" s="53" t="s">
        <v>158</v>
      </c>
      <c r="H121" s="63">
        <v>2373.0999999999999</v>
      </c>
      <c r="I121" s="37">
        <v>0</v>
      </c>
      <c r="J121" s="64">
        <v>0</v>
      </c>
      <c r="K121" s="65">
        <v>0.20999999999999999</v>
      </c>
      <c r="L121" s="66">
        <v>0</v>
      </c>
      <c r="M121" s="12"/>
      <c r="N121" s="2"/>
      <c r="O121" s="2"/>
      <c r="P121" s="2"/>
      <c r="Q121" s="43">
        <f>IF(ISNUMBER(K121),IF(H121&gt;0,IF(I121&gt;0,J121,0),0),0)</f>
        <v>0</v>
      </c>
      <c r="R121" s="27">
        <f>IF(ISNUMBER(K121)=FALSE,J121,0)</f>
        <v>0</v>
      </c>
    </row>
    <row r="122">
      <c r="A122" s="9"/>
      <c r="B122" s="58" t="s">
        <v>83</v>
      </c>
      <c r="C122" s="1"/>
      <c r="D122" s="1"/>
      <c r="E122" s="59" t="s">
        <v>10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>
      <c r="A123" s="9"/>
      <c r="B123" s="58" t="s">
        <v>85</v>
      </c>
      <c r="C123" s="1"/>
      <c r="D123" s="1"/>
      <c r="E123" s="59" t="s">
        <v>341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 thickBot="1">
      <c r="A124" s="9"/>
      <c r="B124" s="60" t="s">
        <v>87</v>
      </c>
      <c r="C124" s="31"/>
      <c r="D124" s="31"/>
      <c r="E124" s="61" t="s">
        <v>88</v>
      </c>
      <c r="F124" s="31"/>
      <c r="G124" s="31"/>
      <c r="H124" s="62"/>
      <c r="I124" s="31"/>
      <c r="J124" s="62"/>
      <c r="K124" s="31"/>
      <c r="L124" s="31"/>
      <c r="M124" s="12"/>
      <c r="N124" s="2"/>
      <c r="O124" s="2"/>
      <c r="P124" s="2"/>
      <c r="Q124" s="2"/>
    </row>
    <row r="125" thickTop="1" thickBot="1" ht="25" customHeight="1">
      <c r="A125" s="9"/>
      <c r="B125" s="1"/>
      <c r="C125" s="67">
        <v>2</v>
      </c>
      <c r="D125" s="1"/>
      <c r="E125" s="68" t="s">
        <v>303</v>
      </c>
      <c r="F125" s="1"/>
      <c r="G125" s="69" t="s">
        <v>107</v>
      </c>
      <c r="H125" s="70">
        <v>0</v>
      </c>
      <c r="I125" s="69" t="s">
        <v>108</v>
      </c>
      <c r="J125" s="71">
        <f>(L125-H125)</f>
        <v>0</v>
      </c>
      <c r="K125" s="69" t="s">
        <v>109</v>
      </c>
      <c r="L125" s="72">
        <v>0</v>
      </c>
      <c r="M125" s="12"/>
      <c r="N125" s="2"/>
      <c r="O125" s="2"/>
      <c r="P125" s="2"/>
      <c r="Q125" s="43">
        <f>0+Q113+Q117+Q121</f>
        <v>0</v>
      </c>
      <c r="R125" s="27">
        <f>0+R113+R117+R121</f>
        <v>0</v>
      </c>
      <c r="S125" s="73">
        <f>Q125*(1+J125)+R125</f>
        <v>0</v>
      </c>
    </row>
    <row r="126" thickTop="1" thickBot="1" ht="25" customHeight="1">
      <c r="A126" s="9"/>
      <c r="B126" s="74"/>
      <c r="C126" s="74"/>
      <c r="D126" s="74"/>
      <c r="E126" s="74"/>
      <c r="F126" s="74"/>
      <c r="G126" s="75" t="s">
        <v>110</v>
      </c>
      <c r="H126" s="76">
        <v>0</v>
      </c>
      <c r="I126" s="75" t="s">
        <v>111</v>
      </c>
      <c r="J126" s="77">
        <v>0</v>
      </c>
      <c r="K126" s="75" t="s">
        <v>112</v>
      </c>
      <c r="L126" s="78">
        <v>0</v>
      </c>
      <c r="M126" s="12"/>
      <c r="N126" s="2"/>
      <c r="O126" s="2"/>
      <c r="P126" s="2"/>
      <c r="Q126" s="2"/>
    </row>
    <row r="127" ht="40" customHeight="1">
      <c r="A127" s="9"/>
      <c r="B127" s="83" t="s">
        <v>193</v>
      </c>
      <c r="C127" s="1"/>
      <c r="D127" s="1"/>
      <c r="E127" s="1"/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>
      <c r="A128" s="9"/>
      <c r="B128" s="51">
        <v>23</v>
      </c>
      <c r="C128" s="52" t="s">
        <v>342</v>
      </c>
      <c r="D128" s="52"/>
      <c r="E128" s="52" t="s">
        <v>343</v>
      </c>
      <c r="F128" s="52" t="s">
        <v>10</v>
      </c>
      <c r="G128" s="53" t="s">
        <v>158</v>
      </c>
      <c r="H128" s="54">
        <v>5734</v>
      </c>
      <c r="I128" s="25">
        <v>0</v>
      </c>
      <c r="J128" s="55">
        <v>0</v>
      </c>
      <c r="K128" s="56">
        <v>0.20999999999999999</v>
      </c>
      <c r="L128" s="57">
        <v>0</v>
      </c>
      <c r="M128" s="12"/>
      <c r="N128" s="2"/>
      <c r="O128" s="2"/>
      <c r="P128" s="2"/>
      <c r="Q128" s="43">
        <f>IF(ISNUMBER(K128),IF(H128&gt;0,IF(I128&gt;0,J128,0),0),0)</f>
        <v>0</v>
      </c>
      <c r="R128" s="27">
        <f>IF(ISNUMBER(K128)=FALSE,J128,0)</f>
        <v>0</v>
      </c>
    </row>
    <row r="129">
      <c r="A129" s="9"/>
      <c r="B129" s="58" t="s">
        <v>83</v>
      </c>
      <c r="C129" s="1"/>
      <c r="D129" s="1"/>
      <c r="E129" s="59" t="s">
        <v>10</v>
      </c>
      <c r="F129" s="1"/>
      <c r="G129" s="1"/>
      <c r="H129" s="50"/>
      <c r="I129" s="1"/>
      <c r="J129" s="50"/>
      <c r="K129" s="1"/>
      <c r="L129" s="1"/>
      <c r="M129" s="12"/>
      <c r="N129" s="2"/>
      <c r="O129" s="2"/>
      <c r="P129" s="2"/>
      <c r="Q129" s="2"/>
    </row>
    <row r="130">
      <c r="A130" s="9"/>
      <c r="B130" s="58" t="s">
        <v>85</v>
      </c>
      <c r="C130" s="1"/>
      <c r="D130" s="1"/>
      <c r="E130" s="59" t="s">
        <v>344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 thickBot="1">
      <c r="A131" s="9"/>
      <c r="B131" s="60" t="s">
        <v>87</v>
      </c>
      <c r="C131" s="31"/>
      <c r="D131" s="31"/>
      <c r="E131" s="61" t="s">
        <v>88</v>
      </c>
      <c r="F131" s="31"/>
      <c r="G131" s="31"/>
      <c r="H131" s="62"/>
      <c r="I131" s="31"/>
      <c r="J131" s="62"/>
      <c r="K131" s="31"/>
      <c r="L131" s="31"/>
      <c r="M131" s="12"/>
      <c r="N131" s="2"/>
      <c r="O131" s="2"/>
      <c r="P131" s="2"/>
      <c r="Q131" s="2"/>
    </row>
    <row r="132" thickTop="1">
      <c r="A132" s="9"/>
      <c r="B132" s="51">
        <v>24</v>
      </c>
      <c r="C132" s="52" t="s">
        <v>345</v>
      </c>
      <c r="D132" s="52"/>
      <c r="E132" s="52" t="s">
        <v>346</v>
      </c>
      <c r="F132" s="52" t="s">
        <v>10</v>
      </c>
      <c r="G132" s="53" t="s">
        <v>158</v>
      </c>
      <c r="H132" s="63">
        <v>6307.3999999999996</v>
      </c>
      <c r="I132" s="37">
        <v>0</v>
      </c>
      <c r="J132" s="64">
        <v>0</v>
      </c>
      <c r="K132" s="65">
        <v>0.20999999999999999</v>
      </c>
      <c r="L132" s="66">
        <v>0</v>
      </c>
      <c r="M132" s="12"/>
      <c r="N132" s="2"/>
      <c r="O132" s="2"/>
      <c r="P132" s="2"/>
      <c r="Q132" s="43">
        <f>IF(ISNUMBER(K132),IF(H132&gt;0,IF(I132&gt;0,J132,0),0),0)</f>
        <v>0</v>
      </c>
      <c r="R132" s="27">
        <f>IF(ISNUMBER(K132)=FALSE,J132,0)</f>
        <v>0</v>
      </c>
    </row>
    <row r="133">
      <c r="A133" s="9"/>
      <c r="B133" s="58" t="s">
        <v>83</v>
      </c>
      <c r="C133" s="1"/>
      <c r="D133" s="1"/>
      <c r="E133" s="59" t="s">
        <v>347</v>
      </c>
      <c r="F133" s="1"/>
      <c r="G133" s="1"/>
      <c r="H133" s="50"/>
      <c r="I133" s="1"/>
      <c r="J133" s="50"/>
      <c r="K133" s="1"/>
      <c r="L133" s="1"/>
      <c r="M133" s="12"/>
      <c r="N133" s="2"/>
      <c r="O133" s="2"/>
      <c r="P133" s="2"/>
      <c r="Q133" s="2"/>
    </row>
    <row r="134">
      <c r="A134" s="9"/>
      <c r="B134" s="58" t="s">
        <v>85</v>
      </c>
      <c r="C134" s="1"/>
      <c r="D134" s="1"/>
      <c r="E134" s="59" t="s">
        <v>348</v>
      </c>
      <c r="F134" s="1"/>
      <c r="G134" s="1"/>
      <c r="H134" s="50"/>
      <c r="I134" s="1"/>
      <c r="J134" s="50"/>
      <c r="K134" s="1"/>
      <c r="L134" s="1"/>
      <c r="M134" s="12"/>
      <c r="N134" s="2"/>
      <c r="O134" s="2"/>
      <c r="P134" s="2"/>
      <c r="Q134" s="2"/>
    </row>
    <row r="135" thickBot="1">
      <c r="A135" s="9"/>
      <c r="B135" s="60" t="s">
        <v>87</v>
      </c>
      <c r="C135" s="31"/>
      <c r="D135" s="31"/>
      <c r="E135" s="61" t="s">
        <v>88</v>
      </c>
      <c r="F135" s="31"/>
      <c r="G135" s="31"/>
      <c r="H135" s="62"/>
      <c r="I135" s="31"/>
      <c r="J135" s="62"/>
      <c r="K135" s="31"/>
      <c r="L135" s="31"/>
      <c r="M135" s="12"/>
      <c r="N135" s="2"/>
      <c r="O135" s="2"/>
      <c r="P135" s="2"/>
      <c r="Q135" s="2"/>
    </row>
    <row r="136" thickTop="1">
      <c r="A136" s="9"/>
      <c r="B136" s="51">
        <v>25</v>
      </c>
      <c r="C136" s="52" t="s">
        <v>197</v>
      </c>
      <c r="D136" s="52"/>
      <c r="E136" s="52" t="s">
        <v>198</v>
      </c>
      <c r="F136" s="52" t="s">
        <v>10</v>
      </c>
      <c r="G136" s="53" t="s">
        <v>158</v>
      </c>
      <c r="H136" s="63">
        <v>49</v>
      </c>
      <c r="I136" s="37">
        <v>0</v>
      </c>
      <c r="J136" s="64">
        <v>0</v>
      </c>
      <c r="K136" s="65">
        <v>0.20999999999999999</v>
      </c>
      <c r="L136" s="66">
        <v>0</v>
      </c>
      <c r="M136" s="12"/>
      <c r="N136" s="2"/>
      <c r="O136" s="2"/>
      <c r="P136" s="2"/>
      <c r="Q136" s="43">
        <f>IF(ISNUMBER(K136),IF(H136&gt;0,IF(I136&gt;0,J136,0),0),0)</f>
        <v>0</v>
      </c>
      <c r="R136" s="27">
        <f>IF(ISNUMBER(K136)=FALSE,J136,0)</f>
        <v>0</v>
      </c>
    </row>
    <row r="137">
      <c r="A137" s="9"/>
      <c r="B137" s="58" t="s">
        <v>83</v>
      </c>
      <c r="C137" s="1"/>
      <c r="D137" s="1"/>
      <c r="E137" s="59" t="s">
        <v>199</v>
      </c>
      <c r="F137" s="1"/>
      <c r="G137" s="1"/>
      <c r="H137" s="50"/>
      <c r="I137" s="1"/>
      <c r="J137" s="50"/>
      <c r="K137" s="1"/>
      <c r="L137" s="1"/>
      <c r="M137" s="12"/>
      <c r="N137" s="2"/>
      <c r="O137" s="2"/>
      <c r="P137" s="2"/>
      <c r="Q137" s="2"/>
    </row>
    <row r="138">
      <c r="A138" s="9"/>
      <c r="B138" s="58" t="s">
        <v>85</v>
      </c>
      <c r="C138" s="1"/>
      <c r="D138" s="1"/>
      <c r="E138" s="59" t="s">
        <v>349</v>
      </c>
      <c r="F138" s="1"/>
      <c r="G138" s="1"/>
      <c r="H138" s="50"/>
      <c r="I138" s="1"/>
      <c r="J138" s="50"/>
      <c r="K138" s="1"/>
      <c r="L138" s="1"/>
      <c r="M138" s="12"/>
      <c r="N138" s="2"/>
      <c r="O138" s="2"/>
      <c r="P138" s="2"/>
      <c r="Q138" s="2"/>
    </row>
    <row r="139" thickBot="1">
      <c r="A139" s="9"/>
      <c r="B139" s="60" t="s">
        <v>87</v>
      </c>
      <c r="C139" s="31"/>
      <c r="D139" s="31"/>
      <c r="E139" s="61" t="s">
        <v>88</v>
      </c>
      <c r="F139" s="31"/>
      <c r="G139" s="31"/>
      <c r="H139" s="62"/>
      <c r="I139" s="31"/>
      <c r="J139" s="62"/>
      <c r="K139" s="31"/>
      <c r="L139" s="31"/>
      <c r="M139" s="12"/>
      <c r="N139" s="2"/>
      <c r="O139" s="2"/>
      <c r="P139" s="2"/>
      <c r="Q139" s="2"/>
    </row>
    <row r="140" thickTop="1">
      <c r="A140" s="9"/>
      <c r="B140" s="51">
        <v>26</v>
      </c>
      <c r="C140" s="52" t="s">
        <v>205</v>
      </c>
      <c r="D140" s="52"/>
      <c r="E140" s="52" t="s">
        <v>206</v>
      </c>
      <c r="F140" s="52" t="s">
        <v>10</v>
      </c>
      <c r="G140" s="53" t="s">
        <v>158</v>
      </c>
      <c r="H140" s="63">
        <v>154</v>
      </c>
      <c r="I140" s="37">
        <v>0</v>
      </c>
      <c r="J140" s="64">
        <v>0</v>
      </c>
      <c r="K140" s="65">
        <v>0.20999999999999999</v>
      </c>
      <c r="L140" s="66">
        <v>0</v>
      </c>
      <c r="M140" s="12"/>
      <c r="N140" s="2"/>
      <c r="O140" s="2"/>
      <c r="P140" s="2"/>
      <c r="Q140" s="43">
        <f>IF(ISNUMBER(K140),IF(H140&gt;0,IF(I140&gt;0,J140,0),0),0)</f>
        <v>0</v>
      </c>
      <c r="R140" s="27">
        <f>IF(ISNUMBER(K140)=FALSE,J140,0)</f>
        <v>0</v>
      </c>
    </row>
    <row r="141">
      <c r="A141" s="9"/>
      <c r="B141" s="58" t="s">
        <v>83</v>
      </c>
      <c r="C141" s="1"/>
      <c r="D141" s="1"/>
      <c r="E141" s="59" t="s">
        <v>10</v>
      </c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>
      <c r="A142" s="9"/>
      <c r="B142" s="58" t="s">
        <v>85</v>
      </c>
      <c r="C142" s="1"/>
      <c r="D142" s="1"/>
      <c r="E142" s="59" t="s">
        <v>320</v>
      </c>
      <c r="F142" s="1"/>
      <c r="G142" s="1"/>
      <c r="H142" s="50"/>
      <c r="I142" s="1"/>
      <c r="J142" s="50"/>
      <c r="K142" s="1"/>
      <c r="L142" s="1"/>
      <c r="M142" s="12"/>
      <c r="N142" s="2"/>
      <c r="O142" s="2"/>
      <c r="P142" s="2"/>
      <c r="Q142" s="2"/>
    </row>
    <row r="143" thickBot="1">
      <c r="A143" s="9"/>
      <c r="B143" s="60" t="s">
        <v>87</v>
      </c>
      <c r="C143" s="31"/>
      <c r="D143" s="31"/>
      <c r="E143" s="61" t="s">
        <v>88</v>
      </c>
      <c r="F143" s="31"/>
      <c r="G143" s="31"/>
      <c r="H143" s="62"/>
      <c r="I143" s="31"/>
      <c r="J143" s="62"/>
      <c r="K143" s="31"/>
      <c r="L143" s="31"/>
      <c r="M143" s="12"/>
      <c r="N143" s="2"/>
      <c r="O143" s="2"/>
      <c r="P143" s="2"/>
      <c r="Q143" s="2"/>
    </row>
    <row r="144" thickTop="1" thickBot="1" ht="25" customHeight="1">
      <c r="A144" s="9"/>
      <c r="B144" s="1"/>
      <c r="C144" s="67">
        <v>5</v>
      </c>
      <c r="D144" s="1"/>
      <c r="E144" s="68" t="s">
        <v>116</v>
      </c>
      <c r="F144" s="1"/>
      <c r="G144" s="69" t="s">
        <v>107</v>
      </c>
      <c r="H144" s="70">
        <v>0</v>
      </c>
      <c r="I144" s="69" t="s">
        <v>108</v>
      </c>
      <c r="J144" s="71">
        <f>(L144-H144)</f>
        <v>0</v>
      </c>
      <c r="K144" s="69" t="s">
        <v>109</v>
      </c>
      <c r="L144" s="72">
        <v>0</v>
      </c>
      <c r="M144" s="12"/>
      <c r="N144" s="2"/>
      <c r="O144" s="2"/>
      <c r="P144" s="2"/>
      <c r="Q144" s="43">
        <f>0+Q128+Q132+Q136+Q140</f>
        <v>0</v>
      </c>
      <c r="R144" s="27">
        <f>0+R128+R132+R136+R140</f>
        <v>0</v>
      </c>
      <c r="S144" s="73">
        <f>Q144*(1+J144)+R144</f>
        <v>0</v>
      </c>
    </row>
    <row r="145" thickTop="1" thickBot="1" ht="25" customHeight="1">
      <c r="A145" s="9"/>
      <c r="B145" s="74"/>
      <c r="C145" s="74"/>
      <c r="D145" s="74"/>
      <c r="E145" s="74"/>
      <c r="F145" s="74"/>
      <c r="G145" s="75" t="s">
        <v>110</v>
      </c>
      <c r="H145" s="76">
        <v>0</v>
      </c>
      <c r="I145" s="75" t="s">
        <v>111</v>
      </c>
      <c r="J145" s="77">
        <v>0</v>
      </c>
      <c r="K145" s="75" t="s">
        <v>112</v>
      </c>
      <c r="L145" s="78">
        <v>0</v>
      </c>
      <c r="M145" s="12"/>
      <c r="N145" s="2"/>
      <c r="O145" s="2"/>
      <c r="P145" s="2"/>
      <c r="Q145" s="2"/>
    </row>
    <row r="146" ht="40" customHeight="1">
      <c r="A146" s="9"/>
      <c r="B146" s="83" t="s">
        <v>212</v>
      </c>
      <c r="C146" s="1"/>
      <c r="D146" s="1"/>
      <c r="E146" s="1"/>
      <c r="F146" s="1"/>
      <c r="G146" s="1"/>
      <c r="H146" s="50"/>
      <c r="I146" s="1"/>
      <c r="J146" s="50"/>
      <c r="K146" s="1"/>
      <c r="L146" s="1"/>
      <c r="M146" s="12"/>
      <c r="N146" s="2"/>
      <c r="O146" s="2"/>
      <c r="P146" s="2"/>
      <c r="Q146" s="2"/>
    </row>
    <row r="147">
      <c r="A147" s="9"/>
      <c r="B147" s="51">
        <v>27</v>
      </c>
      <c r="C147" s="52" t="s">
        <v>229</v>
      </c>
      <c r="D147" s="52"/>
      <c r="E147" s="52" t="s">
        <v>230</v>
      </c>
      <c r="F147" s="52" t="s">
        <v>10</v>
      </c>
      <c r="G147" s="53" t="s">
        <v>151</v>
      </c>
      <c r="H147" s="54">
        <v>240</v>
      </c>
      <c r="I147" s="25">
        <v>0</v>
      </c>
      <c r="J147" s="55">
        <v>0</v>
      </c>
      <c r="K147" s="56">
        <v>0.20999999999999999</v>
      </c>
      <c r="L147" s="57">
        <v>0</v>
      </c>
      <c r="M147" s="12"/>
      <c r="N147" s="2"/>
      <c r="O147" s="2"/>
      <c r="P147" s="2"/>
      <c r="Q147" s="43">
        <f>IF(ISNUMBER(K147),IF(H147&gt;0,IF(I147&gt;0,J147,0),0),0)</f>
        <v>0</v>
      </c>
      <c r="R147" s="27">
        <f>IF(ISNUMBER(K147)=FALSE,J147,0)</f>
        <v>0</v>
      </c>
    </row>
    <row r="148">
      <c r="A148" s="9"/>
      <c r="B148" s="58" t="s">
        <v>83</v>
      </c>
      <c r="C148" s="1"/>
      <c r="D148" s="1"/>
      <c r="E148" s="59" t="s">
        <v>350</v>
      </c>
      <c r="F148" s="1"/>
      <c r="G148" s="1"/>
      <c r="H148" s="50"/>
      <c r="I148" s="1"/>
      <c r="J148" s="50"/>
      <c r="K148" s="1"/>
      <c r="L148" s="1"/>
      <c r="M148" s="12"/>
      <c r="N148" s="2"/>
      <c r="O148" s="2"/>
      <c r="P148" s="2"/>
      <c r="Q148" s="2"/>
    </row>
    <row r="149">
      <c r="A149" s="9"/>
      <c r="B149" s="58" t="s">
        <v>85</v>
      </c>
      <c r="C149" s="1"/>
      <c r="D149" s="1"/>
      <c r="E149" s="59" t="s">
        <v>351</v>
      </c>
      <c r="F149" s="1"/>
      <c r="G149" s="1"/>
      <c r="H149" s="50"/>
      <c r="I149" s="1"/>
      <c r="J149" s="50"/>
      <c r="K149" s="1"/>
      <c r="L149" s="1"/>
      <c r="M149" s="12"/>
      <c r="N149" s="2"/>
      <c r="O149" s="2"/>
      <c r="P149" s="2"/>
      <c r="Q149" s="2"/>
    </row>
    <row r="150" thickBot="1">
      <c r="A150" s="9"/>
      <c r="B150" s="60" t="s">
        <v>87</v>
      </c>
      <c r="C150" s="31"/>
      <c r="D150" s="31"/>
      <c r="E150" s="61" t="s">
        <v>88</v>
      </c>
      <c r="F150" s="31"/>
      <c r="G150" s="31"/>
      <c r="H150" s="62"/>
      <c r="I150" s="31"/>
      <c r="J150" s="62"/>
      <c r="K150" s="31"/>
      <c r="L150" s="31"/>
      <c r="M150" s="12"/>
      <c r="N150" s="2"/>
      <c r="O150" s="2"/>
      <c r="P150" s="2"/>
      <c r="Q150" s="2"/>
    </row>
    <row r="151" thickTop="1">
      <c r="A151" s="9"/>
      <c r="B151" s="51">
        <v>28</v>
      </c>
      <c r="C151" s="52" t="s">
        <v>237</v>
      </c>
      <c r="D151" s="52"/>
      <c r="E151" s="52" t="s">
        <v>238</v>
      </c>
      <c r="F151" s="52" t="s">
        <v>10</v>
      </c>
      <c r="G151" s="53" t="s">
        <v>131</v>
      </c>
      <c r="H151" s="63">
        <v>29</v>
      </c>
      <c r="I151" s="37">
        <v>0</v>
      </c>
      <c r="J151" s="64">
        <v>0</v>
      </c>
      <c r="K151" s="65">
        <v>0.20999999999999999</v>
      </c>
      <c r="L151" s="66">
        <v>0</v>
      </c>
      <c r="M151" s="12"/>
      <c r="N151" s="2"/>
      <c r="O151" s="2"/>
      <c r="P151" s="2"/>
      <c r="Q151" s="43">
        <f>IF(ISNUMBER(K151),IF(H151&gt;0,IF(I151&gt;0,J151,0),0),0)</f>
        <v>0</v>
      </c>
      <c r="R151" s="27">
        <f>IF(ISNUMBER(K151)=FALSE,J151,0)</f>
        <v>0</v>
      </c>
    </row>
    <row r="152">
      <c r="A152" s="9"/>
      <c r="B152" s="58" t="s">
        <v>83</v>
      </c>
      <c r="C152" s="1"/>
      <c r="D152" s="1"/>
      <c r="E152" s="59" t="s">
        <v>10</v>
      </c>
      <c r="F152" s="1"/>
      <c r="G152" s="1"/>
      <c r="H152" s="50"/>
      <c r="I152" s="1"/>
      <c r="J152" s="50"/>
      <c r="K152" s="1"/>
      <c r="L152" s="1"/>
      <c r="M152" s="12"/>
      <c r="N152" s="2"/>
      <c r="O152" s="2"/>
      <c r="P152" s="2"/>
      <c r="Q152" s="2"/>
    </row>
    <row r="153">
      <c r="A153" s="9"/>
      <c r="B153" s="58" t="s">
        <v>85</v>
      </c>
      <c r="C153" s="1"/>
      <c r="D153" s="1"/>
      <c r="E153" s="59" t="s">
        <v>352</v>
      </c>
      <c r="F153" s="1"/>
      <c r="G153" s="1"/>
      <c r="H153" s="50"/>
      <c r="I153" s="1"/>
      <c r="J153" s="50"/>
      <c r="K153" s="1"/>
      <c r="L153" s="1"/>
      <c r="M153" s="12"/>
      <c r="N153" s="2"/>
      <c r="O153" s="2"/>
      <c r="P153" s="2"/>
      <c r="Q153" s="2"/>
    </row>
    <row r="154" thickBot="1">
      <c r="A154" s="9"/>
      <c r="B154" s="60" t="s">
        <v>87</v>
      </c>
      <c r="C154" s="31"/>
      <c r="D154" s="31"/>
      <c r="E154" s="61" t="s">
        <v>88</v>
      </c>
      <c r="F154" s="31"/>
      <c r="G154" s="31"/>
      <c r="H154" s="62"/>
      <c r="I154" s="31"/>
      <c r="J154" s="62"/>
      <c r="K154" s="31"/>
      <c r="L154" s="31"/>
      <c r="M154" s="12"/>
      <c r="N154" s="2"/>
      <c r="O154" s="2"/>
      <c r="P154" s="2"/>
      <c r="Q154" s="2"/>
    </row>
    <row r="155" thickTop="1">
      <c r="A155" s="9"/>
      <c r="B155" s="51">
        <v>29</v>
      </c>
      <c r="C155" s="52" t="s">
        <v>241</v>
      </c>
      <c r="D155" s="52"/>
      <c r="E155" s="52" t="s">
        <v>242</v>
      </c>
      <c r="F155" s="52" t="s">
        <v>10</v>
      </c>
      <c r="G155" s="53" t="s">
        <v>131</v>
      </c>
      <c r="H155" s="63">
        <v>2</v>
      </c>
      <c r="I155" s="37">
        <v>0</v>
      </c>
      <c r="J155" s="64">
        <v>0</v>
      </c>
      <c r="K155" s="65">
        <v>0.20999999999999999</v>
      </c>
      <c r="L155" s="66">
        <v>0</v>
      </c>
      <c r="M155" s="12"/>
      <c r="N155" s="2"/>
      <c r="O155" s="2"/>
      <c r="P155" s="2"/>
      <c r="Q155" s="43">
        <f>IF(ISNUMBER(K155),IF(H155&gt;0,IF(I155&gt;0,J155,0),0),0)</f>
        <v>0</v>
      </c>
      <c r="R155" s="27">
        <f>IF(ISNUMBER(K155)=FALSE,J155,0)</f>
        <v>0</v>
      </c>
    </row>
    <row r="156">
      <c r="A156" s="9"/>
      <c r="B156" s="58" t="s">
        <v>83</v>
      </c>
      <c r="C156" s="1"/>
      <c r="D156" s="1"/>
      <c r="E156" s="59" t="s">
        <v>243</v>
      </c>
      <c r="F156" s="1"/>
      <c r="G156" s="1"/>
      <c r="H156" s="50"/>
      <c r="I156" s="1"/>
      <c r="J156" s="50"/>
      <c r="K156" s="1"/>
      <c r="L156" s="1"/>
      <c r="M156" s="12"/>
      <c r="N156" s="2"/>
      <c r="O156" s="2"/>
      <c r="P156" s="2"/>
      <c r="Q156" s="2"/>
    </row>
    <row r="157">
      <c r="A157" s="9"/>
      <c r="B157" s="58" t="s">
        <v>85</v>
      </c>
      <c r="C157" s="1"/>
      <c r="D157" s="1"/>
      <c r="E157" s="59" t="s">
        <v>236</v>
      </c>
      <c r="F157" s="1"/>
      <c r="G157" s="1"/>
      <c r="H157" s="50"/>
      <c r="I157" s="1"/>
      <c r="J157" s="50"/>
      <c r="K157" s="1"/>
      <c r="L157" s="1"/>
      <c r="M157" s="12"/>
      <c r="N157" s="2"/>
      <c r="O157" s="2"/>
      <c r="P157" s="2"/>
      <c r="Q157" s="2"/>
    </row>
    <row r="158" thickBot="1">
      <c r="A158" s="9"/>
      <c r="B158" s="60" t="s">
        <v>87</v>
      </c>
      <c r="C158" s="31"/>
      <c r="D158" s="31"/>
      <c r="E158" s="61" t="s">
        <v>88</v>
      </c>
      <c r="F158" s="31"/>
      <c r="G158" s="31"/>
      <c r="H158" s="62"/>
      <c r="I158" s="31"/>
      <c r="J158" s="62"/>
      <c r="K158" s="31"/>
      <c r="L158" s="31"/>
      <c r="M158" s="12"/>
      <c r="N158" s="2"/>
      <c r="O158" s="2"/>
      <c r="P158" s="2"/>
      <c r="Q158" s="2"/>
    </row>
    <row r="159" thickTop="1">
      <c r="A159" s="9"/>
      <c r="B159" s="51">
        <v>30</v>
      </c>
      <c r="C159" s="52" t="s">
        <v>353</v>
      </c>
      <c r="D159" s="52">
        <v>1</v>
      </c>
      <c r="E159" s="52" t="s">
        <v>354</v>
      </c>
      <c r="F159" s="52" t="s">
        <v>10</v>
      </c>
      <c r="G159" s="53" t="s">
        <v>131</v>
      </c>
      <c r="H159" s="63">
        <v>21</v>
      </c>
      <c r="I159" s="37">
        <v>0</v>
      </c>
      <c r="J159" s="64">
        <v>0</v>
      </c>
      <c r="K159" s="65">
        <v>0.20999999999999999</v>
      </c>
      <c r="L159" s="66">
        <v>0</v>
      </c>
      <c r="M159" s="12"/>
      <c r="N159" s="2"/>
      <c r="O159" s="2"/>
      <c r="P159" s="2"/>
      <c r="Q159" s="43">
        <f>IF(ISNUMBER(K159),IF(H159&gt;0,IF(I159&gt;0,J159,0),0),0)</f>
        <v>0</v>
      </c>
      <c r="R159" s="27">
        <f>IF(ISNUMBER(K159)=FALSE,J159,0)</f>
        <v>0</v>
      </c>
    </row>
    <row r="160">
      <c r="A160" s="9"/>
      <c r="B160" s="58" t="s">
        <v>83</v>
      </c>
      <c r="C160" s="1"/>
      <c r="D160" s="1"/>
      <c r="E160" s="59" t="s">
        <v>355</v>
      </c>
      <c r="F160" s="1"/>
      <c r="G160" s="1"/>
      <c r="H160" s="50"/>
      <c r="I160" s="1"/>
      <c r="J160" s="50"/>
      <c r="K160" s="1"/>
      <c r="L160" s="1"/>
      <c r="M160" s="12"/>
      <c r="N160" s="2"/>
      <c r="O160" s="2"/>
      <c r="P160" s="2"/>
      <c r="Q160" s="2"/>
    </row>
    <row r="161">
      <c r="A161" s="9"/>
      <c r="B161" s="58" t="s">
        <v>85</v>
      </c>
      <c r="C161" s="1"/>
      <c r="D161" s="1"/>
      <c r="E161" s="59" t="s">
        <v>356</v>
      </c>
      <c r="F161" s="1"/>
      <c r="G161" s="1"/>
      <c r="H161" s="50"/>
      <c r="I161" s="1"/>
      <c r="J161" s="50"/>
      <c r="K161" s="1"/>
      <c r="L161" s="1"/>
      <c r="M161" s="12"/>
      <c r="N161" s="2"/>
      <c r="O161" s="2"/>
      <c r="P161" s="2"/>
      <c r="Q161" s="2"/>
    </row>
    <row r="162" thickBot="1">
      <c r="A162" s="9"/>
      <c r="B162" s="60" t="s">
        <v>87</v>
      </c>
      <c r="C162" s="31"/>
      <c r="D162" s="31"/>
      <c r="E162" s="61" t="s">
        <v>100</v>
      </c>
      <c r="F162" s="31"/>
      <c r="G162" s="31"/>
      <c r="H162" s="62"/>
      <c r="I162" s="31"/>
      <c r="J162" s="62"/>
      <c r="K162" s="31"/>
      <c r="L162" s="31"/>
      <c r="M162" s="12"/>
      <c r="N162" s="2"/>
      <c r="O162" s="2"/>
      <c r="P162" s="2"/>
      <c r="Q162" s="2"/>
    </row>
    <row r="163" thickTop="1">
      <c r="A163" s="9"/>
      <c r="B163" s="51">
        <v>31</v>
      </c>
      <c r="C163" s="52" t="s">
        <v>357</v>
      </c>
      <c r="D163" s="52"/>
      <c r="E163" s="52" t="s">
        <v>358</v>
      </c>
      <c r="F163" s="52" t="s">
        <v>10</v>
      </c>
      <c r="G163" s="53" t="s">
        <v>131</v>
      </c>
      <c r="H163" s="63">
        <v>24</v>
      </c>
      <c r="I163" s="37">
        <v>0</v>
      </c>
      <c r="J163" s="64">
        <v>0</v>
      </c>
      <c r="K163" s="65">
        <v>0.20999999999999999</v>
      </c>
      <c r="L163" s="66">
        <v>0</v>
      </c>
      <c r="M163" s="12"/>
      <c r="N163" s="2"/>
      <c r="O163" s="2"/>
      <c r="P163" s="2"/>
      <c r="Q163" s="43">
        <f>IF(ISNUMBER(K163),IF(H163&gt;0,IF(I163&gt;0,J163,0),0),0)</f>
        <v>0</v>
      </c>
      <c r="R163" s="27">
        <f>IF(ISNUMBER(K163)=FALSE,J163,0)</f>
        <v>0</v>
      </c>
    </row>
    <row r="164">
      <c r="A164" s="9"/>
      <c r="B164" s="58" t="s">
        <v>83</v>
      </c>
      <c r="C164" s="1"/>
      <c r="D164" s="1"/>
      <c r="E164" s="59" t="s">
        <v>10</v>
      </c>
      <c r="F164" s="1"/>
      <c r="G164" s="1"/>
      <c r="H164" s="50"/>
      <c r="I164" s="1"/>
      <c r="J164" s="50"/>
      <c r="K164" s="1"/>
      <c r="L164" s="1"/>
      <c r="M164" s="12"/>
      <c r="N164" s="2"/>
      <c r="O164" s="2"/>
      <c r="P164" s="2"/>
      <c r="Q164" s="2"/>
    </row>
    <row r="165">
      <c r="A165" s="9"/>
      <c r="B165" s="58" t="s">
        <v>85</v>
      </c>
      <c r="C165" s="1"/>
      <c r="D165" s="1"/>
      <c r="E165" s="59" t="s">
        <v>359</v>
      </c>
      <c r="F165" s="1"/>
      <c r="G165" s="1"/>
      <c r="H165" s="50"/>
      <c r="I165" s="1"/>
      <c r="J165" s="50"/>
      <c r="K165" s="1"/>
      <c r="L165" s="1"/>
      <c r="M165" s="12"/>
      <c r="N165" s="2"/>
      <c r="O165" s="2"/>
      <c r="P165" s="2"/>
      <c r="Q165" s="2"/>
    </row>
    <row r="166" thickBot="1">
      <c r="A166" s="9"/>
      <c r="B166" s="60" t="s">
        <v>87</v>
      </c>
      <c r="C166" s="31"/>
      <c r="D166" s="31"/>
      <c r="E166" s="61" t="s">
        <v>88</v>
      </c>
      <c r="F166" s="31"/>
      <c r="G166" s="31"/>
      <c r="H166" s="62"/>
      <c r="I166" s="31"/>
      <c r="J166" s="62"/>
      <c r="K166" s="31"/>
      <c r="L166" s="31"/>
      <c r="M166" s="12"/>
      <c r="N166" s="2"/>
      <c r="O166" s="2"/>
      <c r="P166" s="2"/>
      <c r="Q166" s="2"/>
    </row>
    <row r="167" thickTop="1" thickBot="1" ht="25" customHeight="1">
      <c r="A167" s="9"/>
      <c r="B167" s="1"/>
      <c r="C167" s="67">
        <v>8</v>
      </c>
      <c r="D167" s="1"/>
      <c r="E167" s="68" t="s">
        <v>117</v>
      </c>
      <c r="F167" s="1"/>
      <c r="G167" s="69" t="s">
        <v>107</v>
      </c>
      <c r="H167" s="70">
        <v>0</v>
      </c>
      <c r="I167" s="69" t="s">
        <v>108</v>
      </c>
      <c r="J167" s="71">
        <f>(L167-H167)</f>
        <v>0</v>
      </c>
      <c r="K167" s="69" t="s">
        <v>109</v>
      </c>
      <c r="L167" s="72">
        <v>0</v>
      </c>
      <c r="M167" s="12"/>
      <c r="N167" s="2"/>
      <c r="O167" s="2"/>
      <c r="P167" s="2"/>
      <c r="Q167" s="43">
        <f>0+Q147+Q151+Q155+Q159+Q163</f>
        <v>0</v>
      </c>
      <c r="R167" s="27">
        <f>0+R147+R151+R155+R159+R163</f>
        <v>0</v>
      </c>
      <c r="S167" s="73">
        <f>Q167*(1+J167)+R167</f>
        <v>0</v>
      </c>
    </row>
    <row r="168" thickTop="1" thickBot="1" ht="25" customHeight="1">
      <c r="A168" s="9"/>
      <c r="B168" s="74"/>
      <c r="C168" s="74"/>
      <c r="D168" s="74"/>
      <c r="E168" s="74"/>
      <c r="F168" s="74"/>
      <c r="G168" s="75" t="s">
        <v>110</v>
      </c>
      <c r="H168" s="76">
        <v>0</v>
      </c>
      <c r="I168" s="75" t="s">
        <v>111</v>
      </c>
      <c r="J168" s="77">
        <v>0</v>
      </c>
      <c r="K168" s="75" t="s">
        <v>112</v>
      </c>
      <c r="L168" s="78">
        <v>0</v>
      </c>
      <c r="M168" s="12"/>
      <c r="N168" s="2"/>
      <c r="O168" s="2"/>
      <c r="P168" s="2"/>
      <c r="Q168" s="2"/>
    </row>
    <row r="169" ht="40" customHeight="1">
      <c r="A169" s="9"/>
      <c r="B169" s="83" t="s">
        <v>244</v>
      </c>
      <c r="C169" s="1"/>
      <c r="D169" s="1"/>
      <c r="E169" s="1"/>
      <c r="F169" s="1"/>
      <c r="G169" s="1"/>
      <c r="H169" s="50"/>
      <c r="I169" s="1"/>
      <c r="J169" s="50"/>
      <c r="K169" s="1"/>
      <c r="L169" s="1"/>
      <c r="M169" s="12"/>
      <c r="N169" s="2"/>
      <c r="O169" s="2"/>
      <c r="P169" s="2"/>
      <c r="Q169" s="2"/>
    </row>
    <row r="170">
      <c r="A170" s="9"/>
      <c r="B170" s="51">
        <v>32</v>
      </c>
      <c r="C170" s="52" t="s">
        <v>249</v>
      </c>
      <c r="D170" s="52"/>
      <c r="E170" s="52" t="s">
        <v>250</v>
      </c>
      <c r="F170" s="52" t="s">
        <v>10</v>
      </c>
      <c r="G170" s="53" t="s">
        <v>131</v>
      </c>
      <c r="H170" s="54">
        <v>7</v>
      </c>
      <c r="I170" s="25">
        <v>0</v>
      </c>
      <c r="J170" s="55">
        <v>0</v>
      </c>
      <c r="K170" s="56">
        <v>0.20999999999999999</v>
      </c>
      <c r="L170" s="57">
        <v>0</v>
      </c>
      <c r="M170" s="12"/>
      <c r="N170" s="2"/>
      <c r="O170" s="2"/>
      <c r="P170" s="2"/>
      <c r="Q170" s="43">
        <f>IF(ISNUMBER(K170),IF(H170&gt;0,IF(I170&gt;0,J170,0),0),0)</f>
        <v>0</v>
      </c>
      <c r="R170" s="27">
        <f>IF(ISNUMBER(K170)=FALSE,J170,0)</f>
        <v>0</v>
      </c>
    </row>
    <row r="171">
      <c r="A171" s="9"/>
      <c r="B171" s="58" t="s">
        <v>83</v>
      </c>
      <c r="C171" s="1"/>
      <c r="D171" s="1"/>
      <c r="E171" s="59" t="s">
        <v>360</v>
      </c>
      <c r="F171" s="1"/>
      <c r="G171" s="1"/>
      <c r="H171" s="50"/>
      <c r="I171" s="1"/>
      <c r="J171" s="50"/>
      <c r="K171" s="1"/>
      <c r="L171" s="1"/>
      <c r="M171" s="12"/>
      <c r="N171" s="2"/>
      <c r="O171" s="2"/>
      <c r="P171" s="2"/>
      <c r="Q171" s="2"/>
    </row>
    <row r="172">
      <c r="A172" s="9"/>
      <c r="B172" s="58" t="s">
        <v>85</v>
      </c>
      <c r="C172" s="1"/>
      <c r="D172" s="1"/>
      <c r="E172" s="59" t="s">
        <v>361</v>
      </c>
      <c r="F172" s="1"/>
      <c r="G172" s="1"/>
      <c r="H172" s="50"/>
      <c r="I172" s="1"/>
      <c r="J172" s="50"/>
      <c r="K172" s="1"/>
      <c r="L172" s="1"/>
      <c r="M172" s="12"/>
      <c r="N172" s="2"/>
      <c r="O172" s="2"/>
      <c r="P172" s="2"/>
      <c r="Q172" s="2"/>
    </row>
    <row r="173" thickBot="1">
      <c r="A173" s="9"/>
      <c r="B173" s="60" t="s">
        <v>87</v>
      </c>
      <c r="C173" s="31"/>
      <c r="D173" s="31"/>
      <c r="E173" s="61" t="s">
        <v>88</v>
      </c>
      <c r="F173" s="31"/>
      <c r="G173" s="31"/>
      <c r="H173" s="62"/>
      <c r="I173" s="31"/>
      <c r="J173" s="62"/>
      <c r="K173" s="31"/>
      <c r="L173" s="31"/>
      <c r="M173" s="12"/>
      <c r="N173" s="2"/>
      <c r="O173" s="2"/>
      <c r="P173" s="2"/>
      <c r="Q173" s="2"/>
    </row>
    <row r="174" thickTop="1">
      <c r="A174" s="9"/>
      <c r="B174" s="51">
        <v>33</v>
      </c>
      <c r="C174" s="52" t="s">
        <v>253</v>
      </c>
      <c r="D174" s="52"/>
      <c r="E174" s="52" t="s">
        <v>254</v>
      </c>
      <c r="F174" s="52" t="s">
        <v>10</v>
      </c>
      <c r="G174" s="53" t="s">
        <v>131</v>
      </c>
      <c r="H174" s="63">
        <v>9</v>
      </c>
      <c r="I174" s="37">
        <v>0</v>
      </c>
      <c r="J174" s="64">
        <v>0</v>
      </c>
      <c r="K174" s="65">
        <v>0.20999999999999999</v>
      </c>
      <c r="L174" s="66">
        <v>0</v>
      </c>
      <c r="M174" s="12"/>
      <c r="N174" s="2"/>
      <c r="O174" s="2"/>
      <c r="P174" s="2"/>
      <c r="Q174" s="43">
        <f>IF(ISNUMBER(K174),IF(H174&gt;0,IF(I174&gt;0,J174,0),0),0)</f>
        <v>0</v>
      </c>
      <c r="R174" s="27">
        <f>IF(ISNUMBER(K174)=FALSE,J174,0)</f>
        <v>0</v>
      </c>
    </row>
    <row r="175">
      <c r="A175" s="9"/>
      <c r="B175" s="58" t="s">
        <v>83</v>
      </c>
      <c r="C175" s="1"/>
      <c r="D175" s="1"/>
      <c r="E175" s="59" t="s">
        <v>362</v>
      </c>
      <c r="F175" s="1"/>
      <c r="G175" s="1"/>
      <c r="H175" s="50"/>
      <c r="I175" s="1"/>
      <c r="J175" s="50"/>
      <c r="K175" s="1"/>
      <c r="L175" s="1"/>
      <c r="M175" s="12"/>
      <c r="N175" s="2"/>
      <c r="O175" s="2"/>
      <c r="P175" s="2"/>
      <c r="Q175" s="2"/>
    </row>
    <row r="176">
      <c r="A176" s="9"/>
      <c r="B176" s="58" t="s">
        <v>85</v>
      </c>
      <c r="C176" s="1"/>
      <c r="D176" s="1"/>
      <c r="E176" s="59" t="s">
        <v>363</v>
      </c>
      <c r="F176" s="1"/>
      <c r="G176" s="1"/>
      <c r="H176" s="50"/>
      <c r="I176" s="1"/>
      <c r="J176" s="50"/>
      <c r="K176" s="1"/>
      <c r="L176" s="1"/>
      <c r="M176" s="12"/>
      <c r="N176" s="2"/>
      <c r="O176" s="2"/>
      <c r="P176" s="2"/>
      <c r="Q176" s="2"/>
    </row>
    <row r="177" thickBot="1">
      <c r="A177" s="9"/>
      <c r="B177" s="60" t="s">
        <v>87</v>
      </c>
      <c r="C177" s="31"/>
      <c r="D177" s="31"/>
      <c r="E177" s="61" t="s">
        <v>88</v>
      </c>
      <c r="F177" s="31"/>
      <c r="G177" s="31"/>
      <c r="H177" s="62"/>
      <c r="I177" s="31"/>
      <c r="J177" s="62"/>
      <c r="K177" s="31"/>
      <c r="L177" s="31"/>
      <c r="M177" s="12"/>
      <c r="N177" s="2"/>
      <c r="O177" s="2"/>
      <c r="P177" s="2"/>
      <c r="Q177" s="2"/>
    </row>
    <row r="178" thickTop="1">
      <c r="A178" s="9"/>
      <c r="B178" s="51">
        <v>34</v>
      </c>
      <c r="C178" s="52" t="s">
        <v>364</v>
      </c>
      <c r="D178" s="52"/>
      <c r="E178" s="52" t="s">
        <v>365</v>
      </c>
      <c r="F178" s="52" t="s">
        <v>10</v>
      </c>
      <c r="G178" s="53" t="s">
        <v>131</v>
      </c>
      <c r="H178" s="63">
        <v>6</v>
      </c>
      <c r="I178" s="37">
        <v>0</v>
      </c>
      <c r="J178" s="64">
        <v>0</v>
      </c>
      <c r="K178" s="65">
        <v>0.20999999999999999</v>
      </c>
      <c r="L178" s="66">
        <v>0</v>
      </c>
      <c r="M178" s="12"/>
      <c r="N178" s="2"/>
      <c r="O178" s="2"/>
      <c r="P178" s="2"/>
      <c r="Q178" s="43">
        <f>IF(ISNUMBER(K178),IF(H178&gt;0,IF(I178&gt;0,J178,0),0),0)</f>
        <v>0</v>
      </c>
      <c r="R178" s="27">
        <f>IF(ISNUMBER(K178)=FALSE,J178,0)</f>
        <v>0</v>
      </c>
    </row>
    <row r="179">
      <c r="A179" s="9"/>
      <c r="B179" s="58" t="s">
        <v>83</v>
      </c>
      <c r="C179" s="1"/>
      <c r="D179" s="1"/>
      <c r="E179" s="59" t="s">
        <v>366</v>
      </c>
      <c r="F179" s="1"/>
      <c r="G179" s="1"/>
      <c r="H179" s="50"/>
      <c r="I179" s="1"/>
      <c r="J179" s="50"/>
      <c r="K179" s="1"/>
      <c r="L179" s="1"/>
      <c r="M179" s="12"/>
      <c r="N179" s="2"/>
      <c r="O179" s="2"/>
      <c r="P179" s="2"/>
      <c r="Q179" s="2"/>
    </row>
    <row r="180">
      <c r="A180" s="9"/>
      <c r="B180" s="58" t="s">
        <v>85</v>
      </c>
      <c r="C180" s="1"/>
      <c r="D180" s="1"/>
      <c r="E180" s="59" t="s">
        <v>367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 thickBot="1">
      <c r="A181" s="9"/>
      <c r="B181" s="60" t="s">
        <v>87</v>
      </c>
      <c r="C181" s="31"/>
      <c r="D181" s="31"/>
      <c r="E181" s="61" t="s">
        <v>88</v>
      </c>
      <c r="F181" s="31"/>
      <c r="G181" s="31"/>
      <c r="H181" s="62"/>
      <c r="I181" s="31"/>
      <c r="J181" s="62"/>
      <c r="K181" s="31"/>
      <c r="L181" s="31"/>
      <c r="M181" s="12"/>
      <c r="N181" s="2"/>
      <c r="O181" s="2"/>
      <c r="P181" s="2"/>
      <c r="Q181" s="2"/>
    </row>
    <row r="182" thickTop="1">
      <c r="A182" s="9"/>
      <c r="B182" s="51">
        <v>35</v>
      </c>
      <c r="C182" s="52" t="s">
        <v>368</v>
      </c>
      <c r="D182" s="52"/>
      <c r="E182" s="52" t="s">
        <v>369</v>
      </c>
      <c r="F182" s="52" t="s">
        <v>10</v>
      </c>
      <c r="G182" s="53" t="s">
        <v>131</v>
      </c>
      <c r="H182" s="63">
        <v>6</v>
      </c>
      <c r="I182" s="37">
        <v>0</v>
      </c>
      <c r="J182" s="64">
        <v>0</v>
      </c>
      <c r="K182" s="65">
        <v>0.20999999999999999</v>
      </c>
      <c r="L182" s="66">
        <v>0</v>
      </c>
      <c r="M182" s="12"/>
      <c r="N182" s="2"/>
      <c r="O182" s="2"/>
      <c r="P182" s="2"/>
      <c r="Q182" s="43">
        <f>IF(ISNUMBER(K182),IF(H182&gt;0,IF(I182&gt;0,J182,0),0),0)</f>
        <v>0</v>
      </c>
      <c r="R182" s="27">
        <f>IF(ISNUMBER(K182)=FALSE,J182,0)</f>
        <v>0</v>
      </c>
    </row>
    <row r="183">
      <c r="A183" s="9"/>
      <c r="B183" s="58" t="s">
        <v>83</v>
      </c>
      <c r="C183" s="1"/>
      <c r="D183" s="1"/>
      <c r="E183" s="59" t="s">
        <v>370</v>
      </c>
      <c r="F183" s="1"/>
      <c r="G183" s="1"/>
      <c r="H183" s="50"/>
      <c r="I183" s="1"/>
      <c r="J183" s="50"/>
      <c r="K183" s="1"/>
      <c r="L183" s="1"/>
      <c r="M183" s="12"/>
      <c r="N183" s="2"/>
      <c r="O183" s="2"/>
      <c r="P183" s="2"/>
      <c r="Q183" s="2"/>
    </row>
    <row r="184">
      <c r="A184" s="9"/>
      <c r="B184" s="58" t="s">
        <v>85</v>
      </c>
      <c r="C184" s="1"/>
      <c r="D184" s="1"/>
      <c r="E184" s="59" t="s">
        <v>367</v>
      </c>
      <c r="F184" s="1"/>
      <c r="G184" s="1"/>
      <c r="H184" s="50"/>
      <c r="I184" s="1"/>
      <c r="J184" s="50"/>
      <c r="K184" s="1"/>
      <c r="L184" s="1"/>
      <c r="M184" s="12"/>
      <c r="N184" s="2"/>
      <c r="O184" s="2"/>
      <c r="P184" s="2"/>
      <c r="Q184" s="2"/>
    </row>
    <row r="185" thickBot="1">
      <c r="A185" s="9"/>
      <c r="B185" s="60" t="s">
        <v>87</v>
      </c>
      <c r="C185" s="31"/>
      <c r="D185" s="31"/>
      <c r="E185" s="61" t="s">
        <v>88</v>
      </c>
      <c r="F185" s="31"/>
      <c r="G185" s="31"/>
      <c r="H185" s="62"/>
      <c r="I185" s="31"/>
      <c r="J185" s="62"/>
      <c r="K185" s="31"/>
      <c r="L185" s="31"/>
      <c r="M185" s="12"/>
      <c r="N185" s="2"/>
      <c r="O185" s="2"/>
      <c r="P185" s="2"/>
      <c r="Q185" s="2"/>
    </row>
    <row r="186" thickTop="1">
      <c r="A186" s="9"/>
      <c r="B186" s="51">
        <v>36</v>
      </c>
      <c r="C186" s="52" t="s">
        <v>261</v>
      </c>
      <c r="D186" s="52"/>
      <c r="E186" s="52" t="s">
        <v>262</v>
      </c>
      <c r="F186" s="52" t="s">
        <v>10</v>
      </c>
      <c r="G186" s="53" t="s">
        <v>158</v>
      </c>
      <c r="H186" s="63">
        <v>298.45999999999998</v>
      </c>
      <c r="I186" s="37">
        <v>0</v>
      </c>
      <c r="J186" s="64">
        <v>0</v>
      </c>
      <c r="K186" s="65">
        <v>0.20999999999999999</v>
      </c>
      <c r="L186" s="66">
        <v>0</v>
      </c>
      <c r="M186" s="12"/>
      <c r="N186" s="2"/>
      <c r="O186" s="2"/>
      <c r="P186" s="2"/>
      <c r="Q186" s="43">
        <f>IF(ISNUMBER(K186),IF(H186&gt;0,IF(I186&gt;0,J186,0),0),0)</f>
        <v>0</v>
      </c>
      <c r="R186" s="27">
        <f>IF(ISNUMBER(K186)=FALSE,J186,0)</f>
        <v>0</v>
      </c>
    </row>
    <row r="187">
      <c r="A187" s="9"/>
      <c r="B187" s="58" t="s">
        <v>83</v>
      </c>
      <c r="C187" s="1"/>
      <c r="D187" s="1"/>
      <c r="E187" s="59" t="s">
        <v>371</v>
      </c>
      <c r="F187" s="1"/>
      <c r="G187" s="1"/>
      <c r="H187" s="50"/>
      <c r="I187" s="1"/>
      <c r="J187" s="50"/>
      <c r="K187" s="1"/>
      <c r="L187" s="1"/>
      <c r="M187" s="12"/>
      <c r="N187" s="2"/>
      <c r="O187" s="2"/>
      <c r="P187" s="2"/>
      <c r="Q187" s="2"/>
    </row>
    <row r="188">
      <c r="A188" s="9"/>
      <c r="B188" s="58" t="s">
        <v>85</v>
      </c>
      <c r="C188" s="1"/>
      <c r="D188" s="1"/>
      <c r="E188" s="59" t="s">
        <v>372</v>
      </c>
      <c r="F188" s="1"/>
      <c r="G188" s="1"/>
      <c r="H188" s="50"/>
      <c r="I188" s="1"/>
      <c r="J188" s="50"/>
      <c r="K188" s="1"/>
      <c r="L188" s="1"/>
      <c r="M188" s="12"/>
      <c r="N188" s="2"/>
      <c r="O188" s="2"/>
      <c r="P188" s="2"/>
      <c r="Q188" s="2"/>
    </row>
    <row r="189" thickBot="1">
      <c r="A189" s="9"/>
      <c r="B189" s="60" t="s">
        <v>87</v>
      </c>
      <c r="C189" s="31"/>
      <c r="D189" s="31"/>
      <c r="E189" s="61" t="s">
        <v>88</v>
      </c>
      <c r="F189" s="31"/>
      <c r="G189" s="31"/>
      <c r="H189" s="62"/>
      <c r="I189" s="31"/>
      <c r="J189" s="62"/>
      <c r="K189" s="31"/>
      <c r="L189" s="31"/>
      <c r="M189" s="12"/>
      <c r="N189" s="2"/>
      <c r="O189" s="2"/>
      <c r="P189" s="2"/>
      <c r="Q189" s="2"/>
    </row>
    <row r="190" thickTop="1">
      <c r="A190" s="9"/>
      <c r="B190" s="51">
        <v>37</v>
      </c>
      <c r="C190" s="52" t="s">
        <v>265</v>
      </c>
      <c r="D190" s="52"/>
      <c r="E190" s="52" t="s">
        <v>266</v>
      </c>
      <c r="F190" s="52" t="s">
        <v>10</v>
      </c>
      <c r="G190" s="53" t="s">
        <v>158</v>
      </c>
      <c r="H190" s="63">
        <v>298.45999999999998</v>
      </c>
      <c r="I190" s="37">
        <v>0</v>
      </c>
      <c r="J190" s="64">
        <v>0</v>
      </c>
      <c r="K190" s="65">
        <v>0.20999999999999999</v>
      </c>
      <c r="L190" s="66">
        <v>0</v>
      </c>
      <c r="M190" s="12"/>
      <c r="N190" s="2"/>
      <c r="O190" s="2"/>
      <c r="P190" s="2"/>
      <c r="Q190" s="43">
        <f>IF(ISNUMBER(K190),IF(H190&gt;0,IF(I190&gt;0,J190,0),0),0)</f>
        <v>0</v>
      </c>
      <c r="R190" s="27">
        <f>IF(ISNUMBER(K190)=FALSE,J190,0)</f>
        <v>0</v>
      </c>
    </row>
    <row r="191">
      <c r="A191" s="9"/>
      <c r="B191" s="58" t="s">
        <v>83</v>
      </c>
      <c r="C191" s="1"/>
      <c r="D191" s="1"/>
      <c r="E191" s="59" t="s">
        <v>371</v>
      </c>
      <c r="F191" s="1"/>
      <c r="G191" s="1"/>
      <c r="H191" s="50"/>
      <c r="I191" s="1"/>
      <c r="J191" s="50"/>
      <c r="K191" s="1"/>
      <c r="L191" s="1"/>
      <c r="M191" s="12"/>
      <c r="N191" s="2"/>
      <c r="O191" s="2"/>
      <c r="P191" s="2"/>
      <c r="Q191" s="2"/>
    </row>
    <row r="192">
      <c r="A192" s="9"/>
      <c r="B192" s="58" t="s">
        <v>85</v>
      </c>
      <c r="C192" s="1"/>
      <c r="D192" s="1"/>
      <c r="E192" s="59" t="s">
        <v>372</v>
      </c>
      <c r="F192" s="1"/>
      <c r="G192" s="1"/>
      <c r="H192" s="50"/>
      <c r="I192" s="1"/>
      <c r="J192" s="50"/>
      <c r="K192" s="1"/>
      <c r="L192" s="1"/>
      <c r="M192" s="12"/>
      <c r="N192" s="2"/>
      <c r="O192" s="2"/>
      <c r="P192" s="2"/>
      <c r="Q192" s="2"/>
    </row>
    <row r="193" thickBot="1">
      <c r="A193" s="9"/>
      <c r="B193" s="60" t="s">
        <v>87</v>
      </c>
      <c r="C193" s="31"/>
      <c r="D193" s="31"/>
      <c r="E193" s="61" t="s">
        <v>88</v>
      </c>
      <c r="F193" s="31"/>
      <c r="G193" s="31"/>
      <c r="H193" s="62"/>
      <c r="I193" s="31"/>
      <c r="J193" s="62"/>
      <c r="K193" s="31"/>
      <c r="L193" s="31"/>
      <c r="M193" s="12"/>
      <c r="N193" s="2"/>
      <c r="O193" s="2"/>
      <c r="P193" s="2"/>
      <c r="Q193" s="2"/>
    </row>
    <row r="194" thickTop="1">
      <c r="A194" s="9"/>
      <c r="B194" s="51">
        <v>38</v>
      </c>
      <c r="C194" s="52" t="s">
        <v>267</v>
      </c>
      <c r="D194" s="52"/>
      <c r="E194" s="52" t="s">
        <v>268</v>
      </c>
      <c r="F194" s="52" t="s">
        <v>10</v>
      </c>
      <c r="G194" s="53" t="s">
        <v>151</v>
      </c>
      <c r="H194" s="63">
        <v>70.299999999999997</v>
      </c>
      <c r="I194" s="37">
        <v>0</v>
      </c>
      <c r="J194" s="64">
        <v>0</v>
      </c>
      <c r="K194" s="65">
        <v>0.20999999999999999</v>
      </c>
      <c r="L194" s="66">
        <v>0</v>
      </c>
      <c r="M194" s="12"/>
      <c r="N194" s="2"/>
      <c r="O194" s="2"/>
      <c r="P194" s="2"/>
      <c r="Q194" s="43">
        <f>IF(ISNUMBER(K194),IF(H194&gt;0,IF(I194&gt;0,J194,0),0),0)</f>
        <v>0</v>
      </c>
      <c r="R194" s="27">
        <f>IF(ISNUMBER(K194)=FALSE,J194,0)</f>
        <v>0</v>
      </c>
    </row>
    <row r="195">
      <c r="A195" s="9"/>
      <c r="B195" s="58" t="s">
        <v>83</v>
      </c>
      <c r="C195" s="1"/>
      <c r="D195" s="1"/>
      <c r="E195" s="59" t="s">
        <v>10</v>
      </c>
      <c r="F195" s="1"/>
      <c r="G195" s="1"/>
      <c r="H195" s="50"/>
      <c r="I195" s="1"/>
      <c r="J195" s="50"/>
      <c r="K195" s="1"/>
      <c r="L195" s="1"/>
      <c r="M195" s="12"/>
      <c r="N195" s="2"/>
      <c r="O195" s="2"/>
      <c r="P195" s="2"/>
      <c r="Q195" s="2"/>
    </row>
    <row r="196">
      <c r="A196" s="9"/>
      <c r="B196" s="58" t="s">
        <v>85</v>
      </c>
      <c r="C196" s="1"/>
      <c r="D196" s="1"/>
      <c r="E196" s="59" t="s">
        <v>373</v>
      </c>
      <c r="F196" s="1"/>
      <c r="G196" s="1"/>
      <c r="H196" s="50"/>
      <c r="I196" s="1"/>
      <c r="J196" s="50"/>
      <c r="K196" s="1"/>
      <c r="L196" s="1"/>
      <c r="M196" s="12"/>
      <c r="N196" s="2"/>
      <c r="O196" s="2"/>
      <c r="P196" s="2"/>
      <c r="Q196" s="2"/>
    </row>
    <row r="197" thickBot="1">
      <c r="A197" s="9"/>
      <c r="B197" s="60" t="s">
        <v>87</v>
      </c>
      <c r="C197" s="31"/>
      <c r="D197" s="31"/>
      <c r="E197" s="61" t="s">
        <v>88</v>
      </c>
      <c r="F197" s="31"/>
      <c r="G197" s="31"/>
      <c r="H197" s="62"/>
      <c r="I197" s="31"/>
      <c r="J197" s="62"/>
      <c r="K197" s="31"/>
      <c r="L197" s="31"/>
      <c r="M197" s="12"/>
      <c r="N197" s="2"/>
      <c r="O197" s="2"/>
      <c r="P197" s="2"/>
      <c r="Q197" s="2"/>
    </row>
    <row r="198" thickTop="1">
      <c r="A198" s="9"/>
      <c r="B198" s="51">
        <v>39</v>
      </c>
      <c r="C198" s="52" t="s">
        <v>270</v>
      </c>
      <c r="D198" s="52"/>
      <c r="E198" s="52" t="s">
        <v>271</v>
      </c>
      <c r="F198" s="52" t="s">
        <v>10</v>
      </c>
      <c r="G198" s="53" t="s">
        <v>151</v>
      </c>
      <c r="H198" s="63">
        <v>26.5</v>
      </c>
      <c r="I198" s="37">
        <v>0</v>
      </c>
      <c r="J198" s="64">
        <v>0</v>
      </c>
      <c r="K198" s="65">
        <v>0.20999999999999999</v>
      </c>
      <c r="L198" s="66">
        <v>0</v>
      </c>
      <c r="M198" s="12"/>
      <c r="N198" s="2"/>
      <c r="O198" s="2"/>
      <c r="P198" s="2"/>
      <c r="Q198" s="43">
        <f>IF(ISNUMBER(K198),IF(H198&gt;0,IF(I198&gt;0,J198,0),0),0)</f>
        <v>0</v>
      </c>
      <c r="R198" s="27">
        <f>IF(ISNUMBER(K198)=FALSE,J198,0)</f>
        <v>0</v>
      </c>
    </row>
    <row r="199">
      <c r="A199" s="9"/>
      <c r="B199" s="58" t="s">
        <v>83</v>
      </c>
      <c r="C199" s="1"/>
      <c r="D199" s="1"/>
      <c r="E199" s="59" t="s">
        <v>10</v>
      </c>
      <c r="F199" s="1"/>
      <c r="G199" s="1"/>
      <c r="H199" s="50"/>
      <c r="I199" s="1"/>
      <c r="J199" s="50"/>
      <c r="K199" s="1"/>
      <c r="L199" s="1"/>
      <c r="M199" s="12"/>
      <c r="N199" s="2"/>
      <c r="O199" s="2"/>
      <c r="P199" s="2"/>
      <c r="Q199" s="2"/>
    </row>
    <row r="200">
      <c r="A200" s="9"/>
      <c r="B200" s="58" t="s">
        <v>85</v>
      </c>
      <c r="C200" s="1"/>
      <c r="D200" s="1"/>
      <c r="E200" s="59" t="s">
        <v>314</v>
      </c>
      <c r="F200" s="1"/>
      <c r="G200" s="1"/>
      <c r="H200" s="50"/>
      <c r="I200" s="1"/>
      <c r="J200" s="50"/>
      <c r="K200" s="1"/>
      <c r="L200" s="1"/>
      <c r="M200" s="12"/>
      <c r="N200" s="2"/>
      <c r="O200" s="2"/>
      <c r="P200" s="2"/>
      <c r="Q200" s="2"/>
    </row>
    <row r="201" thickBot="1">
      <c r="A201" s="9"/>
      <c r="B201" s="60" t="s">
        <v>87</v>
      </c>
      <c r="C201" s="31"/>
      <c r="D201" s="31"/>
      <c r="E201" s="61" t="s">
        <v>88</v>
      </c>
      <c r="F201" s="31"/>
      <c r="G201" s="31"/>
      <c r="H201" s="62"/>
      <c r="I201" s="31"/>
      <c r="J201" s="62"/>
      <c r="K201" s="31"/>
      <c r="L201" s="31"/>
      <c r="M201" s="12"/>
      <c r="N201" s="2"/>
      <c r="O201" s="2"/>
      <c r="P201" s="2"/>
      <c r="Q201" s="2"/>
    </row>
    <row r="202" thickTop="1">
      <c r="A202" s="9"/>
      <c r="B202" s="51">
        <v>40</v>
      </c>
      <c r="C202" s="52" t="s">
        <v>286</v>
      </c>
      <c r="D202" s="52"/>
      <c r="E202" s="52" t="s">
        <v>287</v>
      </c>
      <c r="F202" s="52" t="s">
        <v>10</v>
      </c>
      <c r="G202" s="53" t="s">
        <v>131</v>
      </c>
      <c r="H202" s="63">
        <v>16</v>
      </c>
      <c r="I202" s="37">
        <v>0</v>
      </c>
      <c r="J202" s="64">
        <v>0</v>
      </c>
      <c r="K202" s="65">
        <v>0.20999999999999999</v>
      </c>
      <c r="L202" s="66">
        <v>0</v>
      </c>
      <c r="M202" s="12"/>
      <c r="N202" s="2"/>
      <c r="O202" s="2"/>
      <c r="P202" s="2"/>
      <c r="Q202" s="43">
        <f>IF(ISNUMBER(K202),IF(H202&gt;0,IF(I202&gt;0,J202,0),0),0)</f>
        <v>0</v>
      </c>
      <c r="R202" s="27">
        <f>IF(ISNUMBER(K202)=FALSE,J202,0)</f>
        <v>0</v>
      </c>
    </row>
    <row r="203">
      <c r="A203" s="9"/>
      <c r="B203" s="58" t="s">
        <v>83</v>
      </c>
      <c r="C203" s="1"/>
      <c r="D203" s="1"/>
      <c r="E203" s="59" t="s">
        <v>374</v>
      </c>
      <c r="F203" s="1"/>
      <c r="G203" s="1"/>
      <c r="H203" s="50"/>
      <c r="I203" s="1"/>
      <c r="J203" s="50"/>
      <c r="K203" s="1"/>
      <c r="L203" s="1"/>
      <c r="M203" s="12"/>
      <c r="N203" s="2"/>
      <c r="O203" s="2"/>
      <c r="P203" s="2"/>
      <c r="Q203" s="2"/>
    </row>
    <row r="204">
      <c r="A204" s="9"/>
      <c r="B204" s="58" t="s">
        <v>85</v>
      </c>
      <c r="C204" s="1"/>
      <c r="D204" s="1"/>
      <c r="E204" s="59" t="s">
        <v>375</v>
      </c>
      <c r="F204" s="1"/>
      <c r="G204" s="1"/>
      <c r="H204" s="50"/>
      <c r="I204" s="1"/>
      <c r="J204" s="50"/>
      <c r="K204" s="1"/>
      <c r="L204" s="1"/>
      <c r="M204" s="12"/>
      <c r="N204" s="2"/>
      <c r="O204" s="2"/>
      <c r="P204" s="2"/>
      <c r="Q204" s="2"/>
    </row>
    <row r="205" thickBot="1">
      <c r="A205" s="9"/>
      <c r="B205" s="60" t="s">
        <v>87</v>
      </c>
      <c r="C205" s="31"/>
      <c r="D205" s="31"/>
      <c r="E205" s="61" t="s">
        <v>88</v>
      </c>
      <c r="F205" s="31"/>
      <c r="G205" s="31"/>
      <c r="H205" s="62"/>
      <c r="I205" s="31"/>
      <c r="J205" s="62"/>
      <c r="K205" s="31"/>
      <c r="L205" s="31"/>
      <c r="M205" s="12"/>
      <c r="N205" s="2"/>
      <c r="O205" s="2"/>
      <c r="P205" s="2"/>
      <c r="Q205" s="2"/>
    </row>
    <row r="206" thickTop="1">
      <c r="A206" s="9"/>
      <c r="B206" s="51">
        <v>41</v>
      </c>
      <c r="C206" s="52" t="s">
        <v>376</v>
      </c>
      <c r="D206" s="52"/>
      <c r="E206" s="52" t="s">
        <v>377</v>
      </c>
      <c r="F206" s="52" t="s">
        <v>10</v>
      </c>
      <c r="G206" s="53" t="s">
        <v>151</v>
      </c>
      <c r="H206" s="63">
        <v>450</v>
      </c>
      <c r="I206" s="37">
        <v>0</v>
      </c>
      <c r="J206" s="64">
        <v>0</v>
      </c>
      <c r="K206" s="65">
        <v>0.20999999999999999</v>
      </c>
      <c r="L206" s="66">
        <v>0</v>
      </c>
      <c r="M206" s="12"/>
      <c r="N206" s="2"/>
      <c r="O206" s="2"/>
      <c r="P206" s="2"/>
      <c r="Q206" s="43">
        <f>IF(ISNUMBER(K206),IF(H206&gt;0,IF(I206&gt;0,J206,0),0),0)</f>
        <v>0</v>
      </c>
      <c r="R206" s="27">
        <f>IF(ISNUMBER(K206)=FALSE,J206,0)</f>
        <v>0</v>
      </c>
    </row>
    <row r="207">
      <c r="A207" s="9"/>
      <c r="B207" s="58" t="s">
        <v>83</v>
      </c>
      <c r="C207" s="1"/>
      <c r="D207" s="1"/>
      <c r="E207" s="59" t="s">
        <v>378</v>
      </c>
      <c r="F207" s="1"/>
      <c r="G207" s="1"/>
      <c r="H207" s="50"/>
      <c r="I207" s="1"/>
      <c r="J207" s="50"/>
      <c r="K207" s="1"/>
      <c r="L207" s="1"/>
      <c r="M207" s="12"/>
      <c r="N207" s="2"/>
      <c r="O207" s="2"/>
      <c r="P207" s="2"/>
      <c r="Q207" s="2"/>
    </row>
    <row r="208">
      <c r="A208" s="9"/>
      <c r="B208" s="58" t="s">
        <v>85</v>
      </c>
      <c r="C208" s="1"/>
      <c r="D208" s="1"/>
      <c r="E208" s="59" t="s">
        <v>379</v>
      </c>
      <c r="F208" s="1"/>
      <c r="G208" s="1"/>
      <c r="H208" s="50"/>
      <c r="I208" s="1"/>
      <c r="J208" s="50"/>
      <c r="K208" s="1"/>
      <c r="L208" s="1"/>
      <c r="M208" s="12"/>
      <c r="N208" s="2"/>
      <c r="O208" s="2"/>
      <c r="P208" s="2"/>
      <c r="Q208" s="2"/>
    </row>
    <row r="209" thickBot="1">
      <c r="A209" s="9"/>
      <c r="B209" s="60" t="s">
        <v>87</v>
      </c>
      <c r="C209" s="31"/>
      <c r="D209" s="31"/>
      <c r="E209" s="61" t="s">
        <v>88</v>
      </c>
      <c r="F209" s="31"/>
      <c r="G209" s="31"/>
      <c r="H209" s="62"/>
      <c r="I209" s="31"/>
      <c r="J209" s="62"/>
      <c r="K209" s="31"/>
      <c r="L209" s="31"/>
      <c r="M209" s="12"/>
      <c r="N209" s="2"/>
      <c r="O209" s="2"/>
      <c r="P209" s="2"/>
      <c r="Q209" s="2"/>
    </row>
    <row r="210" thickTop="1" thickBot="1" ht="25" customHeight="1">
      <c r="A210" s="9"/>
      <c r="B210" s="1"/>
      <c r="C210" s="67">
        <v>9</v>
      </c>
      <c r="D210" s="1"/>
      <c r="E210" s="68" t="s">
        <v>118</v>
      </c>
      <c r="F210" s="1"/>
      <c r="G210" s="69" t="s">
        <v>107</v>
      </c>
      <c r="H210" s="70">
        <v>0</v>
      </c>
      <c r="I210" s="69" t="s">
        <v>108</v>
      </c>
      <c r="J210" s="71">
        <f>(L210-H210)</f>
        <v>0</v>
      </c>
      <c r="K210" s="69" t="s">
        <v>109</v>
      </c>
      <c r="L210" s="72">
        <v>0</v>
      </c>
      <c r="M210" s="12"/>
      <c r="N210" s="2"/>
      <c r="O210" s="2"/>
      <c r="P210" s="2"/>
      <c r="Q210" s="43">
        <f>0+Q170+Q174+Q178+Q182+Q186+Q190+Q194+Q198+Q202+Q206</f>
        <v>0</v>
      </c>
      <c r="R210" s="27">
        <f>0+R170+R174+R178+R182+R186+R190+R194+R198+R202+R206</f>
        <v>0</v>
      </c>
      <c r="S210" s="73">
        <f>Q210*(1+J210)+R210</f>
        <v>0</v>
      </c>
    </row>
    <row r="211" thickTop="1" thickBot="1" ht="25" customHeight="1">
      <c r="A211" s="9"/>
      <c r="B211" s="74"/>
      <c r="C211" s="74"/>
      <c r="D211" s="74"/>
      <c r="E211" s="74"/>
      <c r="F211" s="74"/>
      <c r="G211" s="75" t="s">
        <v>110</v>
      </c>
      <c r="H211" s="76">
        <v>0</v>
      </c>
      <c r="I211" s="75" t="s">
        <v>111</v>
      </c>
      <c r="J211" s="77">
        <v>0</v>
      </c>
      <c r="K211" s="75" t="s">
        <v>112</v>
      </c>
      <c r="L211" s="78">
        <v>0</v>
      </c>
      <c r="M211" s="12"/>
      <c r="N211" s="2"/>
      <c r="O211" s="2"/>
      <c r="P211" s="2"/>
      <c r="Q211" s="2"/>
    </row>
    <row r="212">
      <c r="A212" s="13"/>
      <c r="B212" s="4"/>
      <c r="C212" s="4"/>
      <c r="D212" s="4"/>
      <c r="E212" s="4"/>
      <c r="F212" s="4"/>
      <c r="G212" s="4"/>
      <c r="H212" s="79"/>
      <c r="I212" s="4"/>
      <c r="J212" s="79"/>
      <c r="K212" s="4"/>
      <c r="L212" s="4"/>
      <c r="M212" s="14"/>
      <c r="N212" s="2"/>
      <c r="O212" s="2"/>
      <c r="P212" s="2"/>
      <c r="Q212" s="2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2"/>
      <c r="P213" s="2"/>
      <c r="Q213" s="2"/>
    </row>
  </sheetData>
  <mergeCells count="148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7:C28"/>
    <mergeCell ref="B30:L30"/>
    <mergeCell ref="B32:D32"/>
    <mergeCell ref="B33:D33"/>
    <mergeCell ref="B34:D34"/>
    <mergeCell ref="B36:D36"/>
    <mergeCell ref="B37:D37"/>
    <mergeCell ref="B38:D38"/>
    <mergeCell ref="B21:D21"/>
    <mergeCell ref="B22:D22"/>
    <mergeCell ref="B23:D23"/>
    <mergeCell ref="B24:D24"/>
    <mergeCell ref="B25:D25"/>
    <mergeCell ref="B40:D40"/>
    <mergeCell ref="B41:D41"/>
    <mergeCell ref="B42:D42"/>
    <mergeCell ref="B47:D47"/>
    <mergeCell ref="B48:D48"/>
    <mergeCell ref="B49:D49"/>
    <mergeCell ref="B51:D51"/>
    <mergeCell ref="B52:D52"/>
    <mergeCell ref="B53:D53"/>
    <mergeCell ref="B55:D55"/>
    <mergeCell ref="B56:D56"/>
    <mergeCell ref="B57:D57"/>
    <mergeCell ref="B59:D59"/>
    <mergeCell ref="B60:D60"/>
    <mergeCell ref="B61:D61"/>
    <mergeCell ref="B63:D63"/>
    <mergeCell ref="B64:D64"/>
    <mergeCell ref="B65:D65"/>
    <mergeCell ref="B67:D67"/>
    <mergeCell ref="B68:D68"/>
    <mergeCell ref="B69:D69"/>
    <mergeCell ref="B45:L45"/>
    <mergeCell ref="B71:D71"/>
    <mergeCell ref="B72:D72"/>
    <mergeCell ref="B73:D73"/>
    <mergeCell ref="B75:D75"/>
    <mergeCell ref="B76:D76"/>
    <mergeCell ref="B77:D77"/>
    <mergeCell ref="B79:D79"/>
    <mergeCell ref="B80:D80"/>
    <mergeCell ref="B81:D81"/>
    <mergeCell ref="B83:D83"/>
    <mergeCell ref="B84:D84"/>
    <mergeCell ref="B85:D85"/>
    <mergeCell ref="B87:D87"/>
    <mergeCell ref="B88:D88"/>
    <mergeCell ref="B89:D89"/>
    <mergeCell ref="B91:D91"/>
    <mergeCell ref="B92:D92"/>
    <mergeCell ref="B93:D93"/>
    <mergeCell ref="B95:D95"/>
    <mergeCell ref="B96:D96"/>
    <mergeCell ref="B97:D97"/>
    <mergeCell ref="B99:D99"/>
    <mergeCell ref="B100:D100"/>
    <mergeCell ref="B101:D101"/>
    <mergeCell ref="B103:D103"/>
    <mergeCell ref="B104:D104"/>
    <mergeCell ref="B105:D105"/>
    <mergeCell ref="B107:D107"/>
    <mergeCell ref="B108:D108"/>
    <mergeCell ref="B109:D109"/>
    <mergeCell ref="B112:L112"/>
    <mergeCell ref="B114:D114"/>
    <mergeCell ref="B115:D115"/>
    <mergeCell ref="B116:D116"/>
    <mergeCell ref="B118:D118"/>
    <mergeCell ref="B119:D119"/>
    <mergeCell ref="B120:D120"/>
    <mergeCell ref="B122:D122"/>
    <mergeCell ref="B123:D123"/>
    <mergeCell ref="B124:D124"/>
    <mergeCell ref="B127:L127"/>
    <mergeCell ref="B129:D129"/>
    <mergeCell ref="B130:D130"/>
    <mergeCell ref="B131:D131"/>
    <mergeCell ref="B133:D133"/>
    <mergeCell ref="B134:D134"/>
    <mergeCell ref="B135:D135"/>
    <mergeCell ref="B137:D137"/>
    <mergeCell ref="B138:D138"/>
    <mergeCell ref="B139:D139"/>
    <mergeCell ref="B141:D141"/>
    <mergeCell ref="B142:D142"/>
    <mergeCell ref="B143:D143"/>
    <mergeCell ref="B146:L146"/>
    <mergeCell ref="B148:D148"/>
    <mergeCell ref="B149:D149"/>
    <mergeCell ref="B150:D150"/>
    <mergeCell ref="B152:D152"/>
    <mergeCell ref="B153:D153"/>
    <mergeCell ref="B154:D154"/>
    <mergeCell ref="B156:D156"/>
    <mergeCell ref="B157:D157"/>
    <mergeCell ref="B158:D158"/>
    <mergeCell ref="B160:D160"/>
    <mergeCell ref="B161:D161"/>
    <mergeCell ref="B162:D162"/>
    <mergeCell ref="B164:D164"/>
    <mergeCell ref="B165:D165"/>
    <mergeCell ref="B166:D166"/>
    <mergeCell ref="B171:D171"/>
    <mergeCell ref="B172:D172"/>
    <mergeCell ref="B173:D173"/>
    <mergeCell ref="B175:D175"/>
    <mergeCell ref="B176:D176"/>
    <mergeCell ref="B177:D177"/>
    <mergeCell ref="B179:D179"/>
    <mergeCell ref="B180:D180"/>
    <mergeCell ref="B181:D181"/>
    <mergeCell ref="B183:D183"/>
    <mergeCell ref="B184:D184"/>
    <mergeCell ref="B185:D185"/>
    <mergeCell ref="B187:D187"/>
    <mergeCell ref="B188:D188"/>
    <mergeCell ref="B189:D189"/>
    <mergeCell ref="B191:D191"/>
    <mergeCell ref="B192:D192"/>
    <mergeCell ref="B193:D193"/>
    <mergeCell ref="B195:D195"/>
    <mergeCell ref="B196:D196"/>
    <mergeCell ref="B197:D197"/>
    <mergeCell ref="B199:D199"/>
    <mergeCell ref="B200:D200"/>
    <mergeCell ref="B201:D201"/>
    <mergeCell ref="B203:D203"/>
    <mergeCell ref="B204:D204"/>
    <mergeCell ref="B205:D205"/>
    <mergeCell ref="B207:D207"/>
    <mergeCell ref="B208:D208"/>
    <mergeCell ref="B209:D209"/>
    <mergeCell ref="B169:L169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 codeName="____SO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380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IF(SUM(K20:K26)&gt;0,ROUND(SUM(S20:S26)/SUM(K20:K26)-1,8),0)</f>
        <v>0</v>
      </c>
      <c r="R11" s="27">
        <f>AVERAGE(J44,J87,J98,J117,J136,J143,J166)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S44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S87</f>
        <v>0</v>
      </c>
    </row>
    <row r="22">
      <c r="A22" s="9"/>
      <c r="B22" s="46">
        <v>2</v>
      </c>
      <c r="C22" s="1"/>
      <c r="D22" s="1"/>
      <c r="E22" s="47" t="s">
        <v>303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S98</f>
        <v>0</v>
      </c>
    </row>
    <row r="23">
      <c r="A23" s="9"/>
      <c r="B23" s="46">
        <v>3</v>
      </c>
      <c r="C23" s="1"/>
      <c r="D23" s="1"/>
      <c r="E23" s="47" t="s">
        <v>381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S117</f>
        <v>0</v>
      </c>
    </row>
    <row r="24">
      <c r="A24" s="9"/>
      <c r="B24" s="46">
        <v>4</v>
      </c>
      <c r="C24" s="1"/>
      <c r="D24" s="1"/>
      <c r="E24" s="47" t="s">
        <v>115</v>
      </c>
      <c r="F24" s="1"/>
      <c r="G24" s="1"/>
      <c r="H24" s="1"/>
      <c r="I24" s="1"/>
      <c r="J24" s="1"/>
      <c r="K24" s="48">
        <v>0</v>
      </c>
      <c r="L24" s="48">
        <v>0</v>
      </c>
      <c r="M24" s="12"/>
      <c r="N24" s="2"/>
      <c r="O24" s="2"/>
      <c r="P24" s="2"/>
      <c r="Q24" s="2"/>
      <c r="S24" s="27">
        <f>S136</f>
        <v>0</v>
      </c>
    </row>
    <row r="25">
      <c r="A25" s="9"/>
      <c r="B25" s="46">
        <v>8</v>
      </c>
      <c r="C25" s="1"/>
      <c r="D25" s="1"/>
      <c r="E25" s="47" t="s">
        <v>117</v>
      </c>
      <c r="F25" s="1"/>
      <c r="G25" s="1"/>
      <c r="H25" s="1"/>
      <c r="I25" s="1"/>
      <c r="J25" s="1"/>
      <c r="K25" s="48">
        <v>0</v>
      </c>
      <c r="L25" s="48">
        <v>0</v>
      </c>
      <c r="M25" s="80"/>
      <c r="N25" s="2"/>
      <c r="O25" s="2"/>
      <c r="P25" s="2"/>
      <c r="Q25" s="2"/>
      <c r="S25" s="27">
        <f>S143</f>
        <v>0</v>
      </c>
    </row>
    <row r="26">
      <c r="A26" s="9"/>
      <c r="B26" s="46">
        <v>9</v>
      </c>
      <c r="C26" s="1"/>
      <c r="D26" s="1"/>
      <c r="E26" s="47" t="s">
        <v>118</v>
      </c>
      <c r="F26" s="1"/>
      <c r="G26" s="1"/>
      <c r="H26" s="1"/>
      <c r="I26" s="1"/>
      <c r="J26" s="1"/>
      <c r="K26" s="48">
        <v>0</v>
      </c>
      <c r="L26" s="48">
        <v>0</v>
      </c>
      <c r="M26" s="80"/>
      <c r="N26" s="2"/>
      <c r="O26" s="2"/>
      <c r="P26" s="2"/>
      <c r="Q26" s="2"/>
      <c r="S26" s="27">
        <f>S166</f>
        <v>0</v>
      </c>
    </row>
    <row r="27">
      <c r="A27" s="1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81"/>
      <c r="N27" s="2"/>
      <c r="O27" s="2"/>
      <c r="P27" s="2"/>
      <c r="Q27" s="2"/>
    </row>
    <row r="28" ht="14" customHeight="1">
      <c r="A28" s="4"/>
      <c r="B28" s="38" t="s">
        <v>71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"/>
      <c r="O28" s="2"/>
      <c r="P28" s="2"/>
      <c r="Q28" s="2"/>
    </row>
    <row r="29" ht="18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2"/>
      <c r="N29" s="2"/>
      <c r="O29" s="2"/>
      <c r="P29" s="2"/>
      <c r="Q29" s="2"/>
    </row>
    <row r="30" ht="18" customHeight="1">
      <c r="A30" s="9"/>
      <c r="B30" s="44" t="s">
        <v>72</v>
      </c>
      <c r="C30" s="44" t="s">
        <v>68</v>
      </c>
      <c r="D30" s="44" t="s">
        <v>73</v>
      </c>
      <c r="E30" s="44" t="s">
        <v>69</v>
      </c>
      <c r="F30" s="44" t="s">
        <v>74</v>
      </c>
      <c r="G30" s="45" t="s">
        <v>75</v>
      </c>
      <c r="H30" s="22" t="s">
        <v>76</v>
      </c>
      <c r="I30" s="22" t="s">
        <v>77</v>
      </c>
      <c r="J30" s="22" t="s">
        <v>18</v>
      </c>
      <c r="K30" s="45" t="s">
        <v>78</v>
      </c>
      <c r="L30" s="22" t="s">
        <v>19</v>
      </c>
      <c r="M30" s="80"/>
      <c r="N30" s="2"/>
      <c r="O30" s="2"/>
      <c r="P30" s="2"/>
      <c r="Q30" s="2"/>
    </row>
    <row r="31" ht="40" customHeight="1">
      <c r="A31" s="9"/>
      <c r="B31" s="49" t="s">
        <v>79</v>
      </c>
      <c r="C31" s="1"/>
      <c r="D31" s="1"/>
      <c r="E31" s="1"/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1">
        <v>1</v>
      </c>
      <c r="C32" s="52" t="s">
        <v>119</v>
      </c>
      <c r="D32" s="52"/>
      <c r="E32" s="52" t="s">
        <v>120</v>
      </c>
      <c r="F32" s="52" t="s">
        <v>10</v>
      </c>
      <c r="G32" s="53" t="s">
        <v>121</v>
      </c>
      <c r="H32" s="54">
        <v>77.739999999999995</v>
      </c>
      <c r="I32" s="25">
        <v>0</v>
      </c>
      <c r="J32" s="55">
        <v>0</v>
      </c>
      <c r="K32" s="56">
        <v>0.20999999999999999</v>
      </c>
      <c r="L32" s="57">
        <v>0</v>
      </c>
      <c r="M32" s="12"/>
      <c r="N32" s="2"/>
      <c r="O32" s="2"/>
      <c r="P32" s="2"/>
      <c r="Q32" s="43">
        <f>IF(ISNUMBER(K32),IF(H32&gt;0,IF(I32&gt;0,J32,0),0),0)</f>
        <v>0</v>
      </c>
      <c r="R32" s="27">
        <f>IF(ISNUMBER(K32)=FALSE,J32,0)</f>
        <v>0</v>
      </c>
    </row>
    <row r="33">
      <c r="A33" s="9"/>
      <c r="B33" s="58" t="s">
        <v>83</v>
      </c>
      <c r="C33" s="1"/>
      <c r="D33" s="1"/>
      <c r="E33" s="59" t="s">
        <v>122</v>
      </c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8" t="s">
        <v>85</v>
      </c>
      <c r="C34" s="1"/>
      <c r="D34" s="1"/>
      <c r="E34" s="59" t="s">
        <v>382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 thickBot="1">
      <c r="A35" s="9"/>
      <c r="B35" s="60" t="s">
        <v>87</v>
      </c>
      <c r="C35" s="31"/>
      <c r="D35" s="31"/>
      <c r="E35" s="61" t="s">
        <v>88</v>
      </c>
      <c r="F35" s="31"/>
      <c r="G35" s="31"/>
      <c r="H35" s="62"/>
      <c r="I35" s="31"/>
      <c r="J35" s="62"/>
      <c r="K35" s="31"/>
      <c r="L35" s="31"/>
      <c r="M35" s="12"/>
      <c r="N35" s="2"/>
      <c r="O35" s="2"/>
      <c r="P35" s="2"/>
      <c r="Q35" s="2"/>
    </row>
    <row r="36" thickTop="1">
      <c r="A36" s="9"/>
      <c r="B36" s="51">
        <v>2</v>
      </c>
      <c r="C36" s="52" t="s">
        <v>305</v>
      </c>
      <c r="D36" s="52"/>
      <c r="E36" s="52" t="s">
        <v>120</v>
      </c>
      <c r="F36" s="52" t="s">
        <v>10</v>
      </c>
      <c r="G36" s="53" t="s">
        <v>306</v>
      </c>
      <c r="H36" s="63">
        <v>0.80600000000000005</v>
      </c>
      <c r="I36" s="37">
        <v>0</v>
      </c>
      <c r="J36" s="64">
        <v>0</v>
      </c>
      <c r="K36" s="65">
        <v>0.20999999999999999</v>
      </c>
      <c r="L36" s="66">
        <v>0</v>
      </c>
      <c r="M36" s="12"/>
      <c r="N36" s="2"/>
      <c r="O36" s="2"/>
      <c r="P36" s="2"/>
      <c r="Q36" s="43">
        <f>IF(ISNUMBER(K36),IF(H36&gt;0,IF(I36&gt;0,J36,0),0),0)</f>
        <v>0</v>
      </c>
      <c r="R36" s="27">
        <f>IF(ISNUMBER(K36)=FALSE,J36,0)</f>
        <v>0</v>
      </c>
    </row>
    <row r="37">
      <c r="A37" s="9"/>
      <c r="B37" s="58" t="s">
        <v>83</v>
      </c>
      <c r="C37" s="1"/>
      <c r="D37" s="1"/>
      <c r="E37" s="59" t="s">
        <v>307</v>
      </c>
      <c r="F37" s="1"/>
      <c r="G37" s="1"/>
      <c r="H37" s="50"/>
      <c r="I37" s="1"/>
      <c r="J37" s="50"/>
      <c r="K37" s="1"/>
      <c r="L37" s="1"/>
      <c r="M37" s="12"/>
      <c r="N37" s="2"/>
      <c r="O37" s="2"/>
      <c r="P37" s="2"/>
      <c r="Q37" s="2"/>
    </row>
    <row r="38">
      <c r="A38" s="9"/>
      <c r="B38" s="58" t="s">
        <v>85</v>
      </c>
      <c r="C38" s="1"/>
      <c r="D38" s="1"/>
      <c r="E38" s="59" t="s">
        <v>383</v>
      </c>
      <c r="F38" s="1"/>
      <c r="G38" s="1"/>
      <c r="H38" s="50"/>
      <c r="I38" s="1"/>
      <c r="J38" s="50"/>
      <c r="K38" s="1"/>
      <c r="L38" s="1"/>
      <c r="M38" s="12"/>
      <c r="N38" s="2"/>
      <c r="O38" s="2"/>
      <c r="P38" s="2"/>
      <c r="Q38" s="2"/>
    </row>
    <row r="39" thickBot="1">
      <c r="A39" s="9"/>
      <c r="B39" s="60" t="s">
        <v>87</v>
      </c>
      <c r="C39" s="31"/>
      <c r="D39" s="31"/>
      <c r="E39" s="61" t="s">
        <v>88</v>
      </c>
      <c r="F39" s="31"/>
      <c r="G39" s="31"/>
      <c r="H39" s="62"/>
      <c r="I39" s="31"/>
      <c r="J39" s="62"/>
      <c r="K39" s="31"/>
      <c r="L39" s="31"/>
      <c r="M39" s="12"/>
      <c r="N39" s="2"/>
      <c r="O39" s="2"/>
      <c r="P39" s="2"/>
      <c r="Q39" s="2"/>
    </row>
    <row r="40" thickTop="1">
      <c r="A40" s="9"/>
      <c r="B40" s="51">
        <v>3</v>
      </c>
      <c r="C40" s="52" t="s">
        <v>124</v>
      </c>
      <c r="D40" s="52"/>
      <c r="E40" s="52" t="s">
        <v>125</v>
      </c>
      <c r="F40" s="52" t="s">
        <v>10</v>
      </c>
      <c r="G40" s="53" t="s">
        <v>121</v>
      </c>
      <c r="H40" s="63">
        <v>2.7999999999999998</v>
      </c>
      <c r="I40" s="37">
        <v>0</v>
      </c>
      <c r="J40" s="64">
        <v>0</v>
      </c>
      <c r="K40" s="65">
        <v>0.20999999999999999</v>
      </c>
      <c r="L40" s="66">
        <v>0</v>
      </c>
      <c r="M40" s="12"/>
      <c r="N40" s="2"/>
      <c r="O40" s="2"/>
      <c r="P40" s="2"/>
      <c r="Q40" s="43">
        <f>IF(ISNUMBER(K40),IF(H40&gt;0,IF(I40&gt;0,J40,0),0),0)</f>
        <v>0</v>
      </c>
      <c r="R40" s="27">
        <f>IF(ISNUMBER(K40)=FALSE,J40,0)</f>
        <v>0</v>
      </c>
    </row>
    <row r="41">
      <c r="A41" s="9"/>
      <c r="B41" s="58" t="s">
        <v>83</v>
      </c>
      <c r="C41" s="1"/>
      <c r="D41" s="1"/>
      <c r="E41" s="59" t="s">
        <v>126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85</v>
      </c>
      <c r="C42" s="1"/>
      <c r="D42" s="1"/>
      <c r="E42" s="59" t="s">
        <v>384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 thickBot="1">
      <c r="A43" s="9"/>
      <c r="B43" s="60" t="s">
        <v>87</v>
      </c>
      <c r="C43" s="31"/>
      <c r="D43" s="31"/>
      <c r="E43" s="61" t="s">
        <v>88</v>
      </c>
      <c r="F43" s="31"/>
      <c r="G43" s="31"/>
      <c r="H43" s="62"/>
      <c r="I43" s="31"/>
      <c r="J43" s="62"/>
      <c r="K43" s="31"/>
      <c r="L43" s="31"/>
      <c r="M43" s="12"/>
      <c r="N43" s="2"/>
      <c r="O43" s="2"/>
      <c r="P43" s="2"/>
      <c r="Q43" s="2"/>
    </row>
    <row r="44" thickTop="1" thickBot="1" ht="25" customHeight="1">
      <c r="A44" s="9"/>
      <c r="B44" s="1"/>
      <c r="C44" s="67">
        <v>0</v>
      </c>
      <c r="D44" s="1"/>
      <c r="E44" s="68" t="s">
        <v>70</v>
      </c>
      <c r="F44" s="1"/>
      <c r="G44" s="69" t="s">
        <v>107</v>
      </c>
      <c r="H44" s="70">
        <v>0</v>
      </c>
      <c r="I44" s="69" t="s">
        <v>108</v>
      </c>
      <c r="J44" s="71">
        <f>(L44-H44)</f>
        <v>0</v>
      </c>
      <c r="K44" s="69" t="s">
        <v>109</v>
      </c>
      <c r="L44" s="72">
        <v>0</v>
      </c>
      <c r="M44" s="12"/>
      <c r="N44" s="2"/>
      <c r="O44" s="2"/>
      <c r="P44" s="2"/>
      <c r="Q44" s="43">
        <f>0+Q32+Q36+Q40</f>
        <v>0</v>
      </c>
      <c r="R44" s="27">
        <f>0+R32+R36+R40</f>
        <v>0</v>
      </c>
      <c r="S44" s="73">
        <f>Q44*(1+J44)+R44</f>
        <v>0</v>
      </c>
    </row>
    <row r="45" thickTop="1" thickBot="1" ht="25" customHeight="1">
      <c r="A45" s="9"/>
      <c r="B45" s="74"/>
      <c r="C45" s="74"/>
      <c r="D45" s="74"/>
      <c r="E45" s="74"/>
      <c r="F45" s="74"/>
      <c r="G45" s="75" t="s">
        <v>110</v>
      </c>
      <c r="H45" s="76">
        <v>0</v>
      </c>
      <c r="I45" s="75" t="s">
        <v>111</v>
      </c>
      <c r="J45" s="77">
        <v>0</v>
      </c>
      <c r="K45" s="75" t="s">
        <v>112</v>
      </c>
      <c r="L45" s="78">
        <v>0</v>
      </c>
      <c r="M45" s="12"/>
      <c r="N45" s="2"/>
      <c r="O45" s="2"/>
      <c r="P45" s="2"/>
      <c r="Q45" s="2"/>
    </row>
    <row r="46" ht="40" customHeight="1">
      <c r="A46" s="9"/>
      <c r="B46" s="83" t="s">
        <v>128</v>
      </c>
      <c r="C46" s="1"/>
      <c r="D46" s="1"/>
      <c r="E46" s="1"/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>
      <c r="A47" s="9"/>
      <c r="B47" s="51">
        <v>4</v>
      </c>
      <c r="C47" s="52" t="s">
        <v>134</v>
      </c>
      <c r="D47" s="52"/>
      <c r="E47" s="52" t="s">
        <v>135</v>
      </c>
      <c r="F47" s="52" t="s">
        <v>10</v>
      </c>
      <c r="G47" s="53" t="s">
        <v>131</v>
      </c>
      <c r="H47" s="54">
        <v>3</v>
      </c>
      <c r="I47" s="25">
        <v>0</v>
      </c>
      <c r="J47" s="55">
        <v>0</v>
      </c>
      <c r="K47" s="56">
        <v>0.20999999999999999</v>
      </c>
      <c r="L47" s="57">
        <v>0</v>
      </c>
      <c r="M47" s="12"/>
      <c r="N47" s="2"/>
      <c r="O47" s="2"/>
      <c r="P47" s="2"/>
      <c r="Q47" s="43">
        <f>IF(ISNUMBER(K47),IF(H47&gt;0,IF(I47&gt;0,J47,0),0),0)</f>
        <v>0</v>
      </c>
      <c r="R47" s="27">
        <f>IF(ISNUMBER(K47)=FALSE,J47,0)</f>
        <v>0</v>
      </c>
    </row>
    <row r="48">
      <c r="A48" s="9"/>
      <c r="B48" s="58" t="s">
        <v>83</v>
      </c>
      <c r="C48" s="1"/>
      <c r="D48" s="1"/>
      <c r="E48" s="59" t="s">
        <v>132</v>
      </c>
      <c r="F48" s="1"/>
      <c r="G48" s="1"/>
      <c r="H48" s="50"/>
      <c r="I48" s="1"/>
      <c r="J48" s="50"/>
      <c r="K48" s="1"/>
      <c r="L48" s="1"/>
      <c r="M48" s="12"/>
      <c r="N48" s="2"/>
      <c r="O48" s="2"/>
      <c r="P48" s="2"/>
      <c r="Q48" s="2"/>
    </row>
    <row r="49">
      <c r="A49" s="9"/>
      <c r="B49" s="58" t="s">
        <v>85</v>
      </c>
      <c r="C49" s="1"/>
      <c r="D49" s="1"/>
      <c r="E49" s="59" t="s">
        <v>385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 thickBot="1">
      <c r="A50" s="9"/>
      <c r="B50" s="60" t="s">
        <v>87</v>
      </c>
      <c r="C50" s="31"/>
      <c r="D50" s="31"/>
      <c r="E50" s="61" t="s">
        <v>88</v>
      </c>
      <c r="F50" s="31"/>
      <c r="G50" s="31"/>
      <c r="H50" s="62"/>
      <c r="I50" s="31"/>
      <c r="J50" s="62"/>
      <c r="K50" s="31"/>
      <c r="L50" s="31"/>
      <c r="M50" s="12"/>
      <c r="N50" s="2"/>
      <c r="O50" s="2"/>
      <c r="P50" s="2"/>
      <c r="Q50" s="2"/>
    </row>
    <row r="51" thickTop="1">
      <c r="A51" s="9"/>
      <c r="B51" s="51">
        <v>5</v>
      </c>
      <c r="C51" s="52" t="s">
        <v>138</v>
      </c>
      <c r="D51" s="52"/>
      <c r="E51" s="52" t="s">
        <v>139</v>
      </c>
      <c r="F51" s="52" t="s">
        <v>10</v>
      </c>
      <c r="G51" s="53" t="s">
        <v>121</v>
      </c>
      <c r="H51" s="63">
        <v>2.7999999999999998</v>
      </c>
      <c r="I51" s="37">
        <v>0</v>
      </c>
      <c r="J51" s="64">
        <v>0</v>
      </c>
      <c r="K51" s="65">
        <v>0.20999999999999999</v>
      </c>
      <c r="L51" s="66">
        <v>0</v>
      </c>
      <c r="M51" s="12"/>
      <c r="N51" s="2"/>
      <c r="O51" s="2"/>
      <c r="P51" s="2"/>
      <c r="Q51" s="43">
        <f>IF(ISNUMBER(K51),IF(H51&gt;0,IF(I51&gt;0,J51,0),0),0)</f>
        <v>0</v>
      </c>
      <c r="R51" s="27">
        <f>IF(ISNUMBER(K51)=FALSE,J51,0)</f>
        <v>0</v>
      </c>
    </row>
    <row r="52">
      <c r="A52" s="9"/>
      <c r="B52" s="58" t="s">
        <v>83</v>
      </c>
      <c r="C52" s="1"/>
      <c r="D52" s="1"/>
      <c r="E52" s="59" t="s">
        <v>10</v>
      </c>
      <c r="F52" s="1"/>
      <c r="G52" s="1"/>
      <c r="H52" s="50"/>
      <c r="I52" s="1"/>
      <c r="J52" s="50"/>
      <c r="K52" s="1"/>
      <c r="L52" s="1"/>
      <c r="M52" s="12"/>
      <c r="N52" s="2"/>
      <c r="O52" s="2"/>
      <c r="P52" s="2"/>
      <c r="Q52" s="2"/>
    </row>
    <row r="53">
      <c r="A53" s="9"/>
      <c r="B53" s="58" t="s">
        <v>85</v>
      </c>
      <c r="C53" s="1"/>
      <c r="D53" s="1"/>
      <c r="E53" s="59" t="s">
        <v>386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 thickBot="1">
      <c r="A54" s="9"/>
      <c r="B54" s="60" t="s">
        <v>87</v>
      </c>
      <c r="C54" s="31"/>
      <c r="D54" s="31"/>
      <c r="E54" s="61" t="s">
        <v>88</v>
      </c>
      <c r="F54" s="31"/>
      <c r="G54" s="31"/>
      <c r="H54" s="62"/>
      <c r="I54" s="31"/>
      <c r="J54" s="62"/>
      <c r="K54" s="31"/>
      <c r="L54" s="31"/>
      <c r="M54" s="12"/>
      <c r="N54" s="2"/>
      <c r="O54" s="2"/>
      <c r="P54" s="2"/>
      <c r="Q54" s="2"/>
    </row>
    <row r="55" thickTop="1">
      <c r="A55" s="9"/>
      <c r="B55" s="51">
        <v>6</v>
      </c>
      <c r="C55" s="52" t="s">
        <v>387</v>
      </c>
      <c r="D55" s="52"/>
      <c r="E55" s="52" t="s">
        <v>388</v>
      </c>
      <c r="F55" s="52" t="s">
        <v>10</v>
      </c>
      <c r="G55" s="53" t="s">
        <v>121</v>
      </c>
      <c r="H55" s="63">
        <v>1.2</v>
      </c>
      <c r="I55" s="37">
        <v>0</v>
      </c>
      <c r="J55" s="64">
        <v>0</v>
      </c>
      <c r="K55" s="65">
        <v>0.20999999999999999</v>
      </c>
      <c r="L55" s="66">
        <v>0</v>
      </c>
      <c r="M55" s="12"/>
      <c r="N55" s="2"/>
      <c r="O55" s="2"/>
      <c r="P55" s="2"/>
      <c r="Q55" s="43">
        <f>IF(ISNUMBER(K55),IF(H55&gt;0,IF(I55&gt;0,J55,0),0),0)</f>
        <v>0</v>
      </c>
      <c r="R55" s="27">
        <f>IF(ISNUMBER(K55)=FALSE,J55,0)</f>
        <v>0</v>
      </c>
    </row>
    <row r="56">
      <c r="A56" s="9"/>
      <c r="B56" s="58" t="s">
        <v>83</v>
      </c>
      <c r="C56" s="1"/>
      <c r="D56" s="1"/>
      <c r="E56" s="59" t="s">
        <v>10</v>
      </c>
      <c r="F56" s="1"/>
      <c r="G56" s="1"/>
      <c r="H56" s="50"/>
      <c r="I56" s="1"/>
      <c r="J56" s="50"/>
      <c r="K56" s="1"/>
      <c r="L56" s="1"/>
      <c r="M56" s="12"/>
      <c r="N56" s="2"/>
      <c r="O56" s="2"/>
      <c r="P56" s="2"/>
      <c r="Q56" s="2"/>
    </row>
    <row r="57">
      <c r="A57" s="9"/>
      <c r="B57" s="58" t="s">
        <v>85</v>
      </c>
      <c r="C57" s="1"/>
      <c r="D57" s="1"/>
      <c r="E57" s="59" t="s">
        <v>389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 thickBot="1">
      <c r="A58" s="9"/>
      <c r="B58" s="60" t="s">
        <v>87</v>
      </c>
      <c r="C58" s="31"/>
      <c r="D58" s="31"/>
      <c r="E58" s="61" t="s">
        <v>88</v>
      </c>
      <c r="F58" s="31"/>
      <c r="G58" s="31"/>
      <c r="H58" s="62"/>
      <c r="I58" s="31"/>
      <c r="J58" s="62"/>
      <c r="K58" s="31"/>
      <c r="L58" s="31"/>
      <c r="M58" s="12"/>
      <c r="N58" s="2"/>
      <c r="O58" s="2"/>
      <c r="P58" s="2"/>
      <c r="Q58" s="2"/>
    </row>
    <row r="59" thickTop="1">
      <c r="A59" s="9"/>
      <c r="B59" s="51">
        <v>7</v>
      </c>
      <c r="C59" s="52" t="s">
        <v>142</v>
      </c>
      <c r="D59" s="52"/>
      <c r="E59" s="52" t="s">
        <v>143</v>
      </c>
      <c r="F59" s="52" t="s">
        <v>10</v>
      </c>
      <c r="G59" s="53" t="s">
        <v>121</v>
      </c>
      <c r="H59" s="63">
        <v>13.5</v>
      </c>
      <c r="I59" s="37">
        <v>0</v>
      </c>
      <c r="J59" s="64">
        <v>0</v>
      </c>
      <c r="K59" s="65">
        <v>0.20999999999999999</v>
      </c>
      <c r="L59" s="66">
        <v>0</v>
      </c>
      <c r="M59" s="12"/>
      <c r="N59" s="2"/>
      <c r="O59" s="2"/>
      <c r="P59" s="2"/>
      <c r="Q59" s="43">
        <f>IF(ISNUMBER(K59),IF(H59&gt;0,IF(I59&gt;0,J59,0),0),0)</f>
        <v>0</v>
      </c>
      <c r="R59" s="27">
        <f>IF(ISNUMBER(K59)=FALSE,J59,0)</f>
        <v>0</v>
      </c>
    </row>
    <row r="60">
      <c r="A60" s="9"/>
      <c r="B60" s="58" t="s">
        <v>83</v>
      </c>
      <c r="C60" s="1"/>
      <c r="D60" s="1"/>
      <c r="E60" s="59" t="s">
        <v>10</v>
      </c>
      <c r="F60" s="1"/>
      <c r="G60" s="1"/>
      <c r="H60" s="50"/>
      <c r="I60" s="1"/>
      <c r="J60" s="50"/>
      <c r="K60" s="1"/>
      <c r="L60" s="1"/>
      <c r="M60" s="12"/>
      <c r="N60" s="2"/>
      <c r="O60" s="2"/>
      <c r="P60" s="2"/>
      <c r="Q60" s="2"/>
    </row>
    <row r="61">
      <c r="A61" s="9"/>
      <c r="B61" s="58" t="s">
        <v>85</v>
      </c>
      <c r="C61" s="1"/>
      <c r="D61" s="1"/>
      <c r="E61" s="59" t="s">
        <v>390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 thickBot="1">
      <c r="A62" s="9"/>
      <c r="B62" s="60" t="s">
        <v>87</v>
      </c>
      <c r="C62" s="31"/>
      <c r="D62" s="31"/>
      <c r="E62" s="61" t="s">
        <v>88</v>
      </c>
      <c r="F62" s="31"/>
      <c r="G62" s="31"/>
      <c r="H62" s="62"/>
      <c r="I62" s="31"/>
      <c r="J62" s="62"/>
      <c r="K62" s="31"/>
      <c r="L62" s="31"/>
      <c r="M62" s="12"/>
      <c r="N62" s="2"/>
      <c r="O62" s="2"/>
      <c r="P62" s="2"/>
      <c r="Q62" s="2"/>
    </row>
    <row r="63" thickTop="1">
      <c r="A63" s="9"/>
      <c r="B63" s="51">
        <v>8</v>
      </c>
      <c r="C63" s="52" t="s">
        <v>391</v>
      </c>
      <c r="D63" s="52"/>
      <c r="E63" s="52" t="s">
        <v>392</v>
      </c>
      <c r="F63" s="52" t="s">
        <v>10</v>
      </c>
      <c r="G63" s="53" t="s">
        <v>151</v>
      </c>
      <c r="H63" s="63">
        <v>10</v>
      </c>
      <c r="I63" s="37">
        <v>0</v>
      </c>
      <c r="J63" s="64">
        <v>0</v>
      </c>
      <c r="K63" s="65">
        <v>0.20999999999999999</v>
      </c>
      <c r="L63" s="66">
        <v>0</v>
      </c>
      <c r="M63" s="12"/>
      <c r="N63" s="2"/>
      <c r="O63" s="2"/>
      <c r="P63" s="2"/>
      <c r="Q63" s="43">
        <f>IF(ISNUMBER(K63),IF(H63&gt;0,IF(I63&gt;0,J63,0),0),0)</f>
        <v>0</v>
      </c>
      <c r="R63" s="27">
        <f>IF(ISNUMBER(K63)=FALSE,J63,0)</f>
        <v>0</v>
      </c>
    </row>
    <row r="64">
      <c r="A64" s="9"/>
      <c r="B64" s="58" t="s">
        <v>83</v>
      </c>
      <c r="C64" s="1"/>
      <c r="D64" s="1"/>
      <c r="E64" s="59" t="s">
        <v>10</v>
      </c>
      <c r="F64" s="1"/>
      <c r="G64" s="1"/>
      <c r="H64" s="50"/>
      <c r="I64" s="1"/>
      <c r="J64" s="50"/>
      <c r="K64" s="1"/>
      <c r="L64" s="1"/>
      <c r="M64" s="12"/>
      <c r="N64" s="2"/>
      <c r="O64" s="2"/>
      <c r="P64" s="2"/>
      <c r="Q64" s="2"/>
    </row>
    <row r="65">
      <c r="A65" s="9"/>
      <c r="B65" s="58" t="s">
        <v>85</v>
      </c>
      <c r="C65" s="1"/>
      <c r="D65" s="1"/>
      <c r="E65" s="59" t="s">
        <v>393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 thickBot="1">
      <c r="A66" s="9"/>
      <c r="B66" s="60" t="s">
        <v>87</v>
      </c>
      <c r="C66" s="31"/>
      <c r="D66" s="31"/>
      <c r="E66" s="61" t="s">
        <v>88</v>
      </c>
      <c r="F66" s="31"/>
      <c r="G66" s="31"/>
      <c r="H66" s="62"/>
      <c r="I66" s="31"/>
      <c r="J66" s="62"/>
      <c r="K66" s="31"/>
      <c r="L66" s="31"/>
      <c r="M66" s="12"/>
      <c r="N66" s="2"/>
      <c r="O66" s="2"/>
      <c r="P66" s="2"/>
      <c r="Q66" s="2"/>
    </row>
    <row r="67" thickTop="1">
      <c r="A67" s="9"/>
      <c r="B67" s="51">
        <v>9</v>
      </c>
      <c r="C67" s="52" t="s">
        <v>315</v>
      </c>
      <c r="D67" s="52"/>
      <c r="E67" s="52" t="s">
        <v>316</v>
      </c>
      <c r="F67" s="52" t="s">
        <v>10</v>
      </c>
      <c r="G67" s="53" t="s">
        <v>121</v>
      </c>
      <c r="H67" s="63">
        <v>18</v>
      </c>
      <c r="I67" s="37">
        <v>0</v>
      </c>
      <c r="J67" s="64">
        <v>0</v>
      </c>
      <c r="K67" s="65">
        <v>0.20999999999999999</v>
      </c>
      <c r="L67" s="66">
        <v>0</v>
      </c>
      <c r="M67" s="12"/>
      <c r="N67" s="2"/>
      <c r="O67" s="2"/>
      <c r="P67" s="2"/>
      <c r="Q67" s="43">
        <f>IF(ISNUMBER(K67),IF(H67&gt;0,IF(I67&gt;0,J67,0),0),0)</f>
        <v>0</v>
      </c>
      <c r="R67" s="27">
        <f>IF(ISNUMBER(K67)=FALSE,J67,0)</f>
        <v>0</v>
      </c>
    </row>
    <row r="68">
      <c r="A68" s="9"/>
      <c r="B68" s="58" t="s">
        <v>83</v>
      </c>
      <c r="C68" s="1"/>
      <c r="D68" s="1"/>
      <c r="E68" s="59" t="s">
        <v>10</v>
      </c>
      <c r="F68" s="1"/>
      <c r="G68" s="1"/>
      <c r="H68" s="50"/>
      <c r="I68" s="1"/>
      <c r="J68" s="50"/>
      <c r="K68" s="1"/>
      <c r="L68" s="1"/>
      <c r="M68" s="12"/>
      <c r="N68" s="2"/>
      <c r="O68" s="2"/>
      <c r="P68" s="2"/>
      <c r="Q68" s="2"/>
    </row>
    <row r="69">
      <c r="A69" s="9"/>
      <c r="B69" s="58" t="s">
        <v>85</v>
      </c>
      <c r="C69" s="1"/>
      <c r="D69" s="1"/>
      <c r="E69" s="59" t="s">
        <v>394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 thickBot="1">
      <c r="A70" s="9"/>
      <c r="B70" s="60" t="s">
        <v>87</v>
      </c>
      <c r="C70" s="31"/>
      <c r="D70" s="31"/>
      <c r="E70" s="61" t="s">
        <v>88</v>
      </c>
      <c r="F70" s="31"/>
      <c r="G70" s="31"/>
      <c r="H70" s="62"/>
      <c r="I70" s="31"/>
      <c r="J70" s="62"/>
      <c r="K70" s="31"/>
      <c r="L70" s="31"/>
      <c r="M70" s="12"/>
      <c r="N70" s="2"/>
      <c r="O70" s="2"/>
      <c r="P70" s="2"/>
      <c r="Q70" s="2"/>
    </row>
    <row r="71" thickTop="1">
      <c r="A71" s="9"/>
      <c r="B71" s="51">
        <v>10</v>
      </c>
      <c r="C71" s="52" t="s">
        <v>164</v>
      </c>
      <c r="D71" s="52"/>
      <c r="E71" s="52" t="s">
        <v>165</v>
      </c>
      <c r="F71" s="52" t="s">
        <v>10</v>
      </c>
      <c r="G71" s="53" t="s">
        <v>121</v>
      </c>
      <c r="H71" s="63">
        <v>46.240000000000002</v>
      </c>
      <c r="I71" s="37">
        <v>0</v>
      </c>
      <c r="J71" s="64">
        <v>0</v>
      </c>
      <c r="K71" s="65">
        <v>0.20999999999999999</v>
      </c>
      <c r="L71" s="66">
        <v>0</v>
      </c>
      <c r="M71" s="12"/>
      <c r="N71" s="2"/>
      <c r="O71" s="2"/>
      <c r="P71" s="2"/>
      <c r="Q71" s="43">
        <f>IF(ISNUMBER(K71),IF(H71&gt;0,IF(I71&gt;0,J71,0),0),0)</f>
        <v>0</v>
      </c>
      <c r="R71" s="27">
        <f>IF(ISNUMBER(K71)=FALSE,J71,0)</f>
        <v>0</v>
      </c>
    </row>
    <row r="72">
      <c r="A72" s="9"/>
      <c r="B72" s="58" t="s">
        <v>83</v>
      </c>
      <c r="C72" s="1"/>
      <c r="D72" s="1"/>
      <c r="E72" s="59" t="s">
        <v>10</v>
      </c>
      <c r="F72" s="1"/>
      <c r="G72" s="1"/>
      <c r="H72" s="50"/>
      <c r="I72" s="1"/>
      <c r="J72" s="50"/>
      <c r="K72" s="1"/>
      <c r="L72" s="1"/>
      <c r="M72" s="12"/>
      <c r="N72" s="2"/>
      <c r="O72" s="2"/>
      <c r="P72" s="2"/>
      <c r="Q72" s="2"/>
    </row>
    <row r="73">
      <c r="A73" s="9"/>
      <c r="B73" s="58" t="s">
        <v>85</v>
      </c>
      <c r="C73" s="1"/>
      <c r="D73" s="1"/>
      <c r="E73" s="59" t="s">
        <v>395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 thickBot="1">
      <c r="A74" s="9"/>
      <c r="B74" s="60" t="s">
        <v>87</v>
      </c>
      <c r="C74" s="31"/>
      <c r="D74" s="31"/>
      <c r="E74" s="61" t="s">
        <v>88</v>
      </c>
      <c r="F74" s="31"/>
      <c r="G74" s="31"/>
      <c r="H74" s="62"/>
      <c r="I74" s="31"/>
      <c r="J74" s="62"/>
      <c r="K74" s="31"/>
      <c r="L74" s="31"/>
      <c r="M74" s="12"/>
      <c r="N74" s="2"/>
      <c r="O74" s="2"/>
      <c r="P74" s="2"/>
      <c r="Q74" s="2"/>
    </row>
    <row r="75" thickTop="1">
      <c r="A75" s="9"/>
      <c r="B75" s="51">
        <v>11</v>
      </c>
      <c r="C75" s="52" t="s">
        <v>167</v>
      </c>
      <c r="D75" s="52"/>
      <c r="E75" s="52" t="s">
        <v>168</v>
      </c>
      <c r="F75" s="52" t="s">
        <v>10</v>
      </c>
      <c r="G75" s="53" t="s">
        <v>121</v>
      </c>
      <c r="H75" s="63">
        <v>64.239999999999995</v>
      </c>
      <c r="I75" s="37">
        <v>0</v>
      </c>
      <c r="J75" s="64">
        <v>0</v>
      </c>
      <c r="K75" s="65">
        <v>0.20999999999999999</v>
      </c>
      <c r="L75" s="66">
        <v>0</v>
      </c>
      <c r="M75" s="12"/>
      <c r="N75" s="2"/>
      <c r="O75" s="2"/>
      <c r="P75" s="2"/>
      <c r="Q75" s="43">
        <f>IF(ISNUMBER(K75),IF(H75&gt;0,IF(I75&gt;0,J75,0),0),0)</f>
        <v>0</v>
      </c>
      <c r="R75" s="27">
        <f>IF(ISNUMBER(K75)=FALSE,J75,0)</f>
        <v>0</v>
      </c>
    </row>
    <row r="76">
      <c r="A76" s="9"/>
      <c r="B76" s="58" t="s">
        <v>83</v>
      </c>
      <c r="C76" s="1"/>
      <c r="D76" s="1"/>
      <c r="E76" s="59" t="s">
        <v>10</v>
      </c>
      <c r="F76" s="1"/>
      <c r="G76" s="1"/>
      <c r="H76" s="50"/>
      <c r="I76" s="1"/>
      <c r="J76" s="50"/>
      <c r="K76" s="1"/>
      <c r="L76" s="1"/>
      <c r="M76" s="12"/>
      <c r="N76" s="2"/>
      <c r="O76" s="2"/>
      <c r="P76" s="2"/>
      <c r="Q76" s="2"/>
    </row>
    <row r="77">
      <c r="A77" s="9"/>
      <c r="B77" s="58" t="s">
        <v>85</v>
      </c>
      <c r="C77" s="1"/>
      <c r="D77" s="1"/>
      <c r="E77" s="59" t="s">
        <v>396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 thickBot="1">
      <c r="A78" s="9"/>
      <c r="B78" s="60" t="s">
        <v>87</v>
      </c>
      <c r="C78" s="31"/>
      <c r="D78" s="31"/>
      <c r="E78" s="61" t="s">
        <v>88</v>
      </c>
      <c r="F78" s="31"/>
      <c r="G78" s="31"/>
      <c r="H78" s="62"/>
      <c r="I78" s="31"/>
      <c r="J78" s="62"/>
      <c r="K78" s="31"/>
      <c r="L78" s="31"/>
      <c r="M78" s="12"/>
      <c r="N78" s="2"/>
      <c r="O78" s="2"/>
      <c r="P78" s="2"/>
      <c r="Q78" s="2"/>
    </row>
    <row r="79" thickTop="1">
      <c r="A79" s="9"/>
      <c r="B79" s="51">
        <v>12</v>
      </c>
      <c r="C79" s="52" t="s">
        <v>174</v>
      </c>
      <c r="D79" s="52"/>
      <c r="E79" s="52" t="s">
        <v>175</v>
      </c>
      <c r="F79" s="52" t="s">
        <v>10</v>
      </c>
      <c r="G79" s="53" t="s">
        <v>121</v>
      </c>
      <c r="H79" s="63">
        <v>15.6</v>
      </c>
      <c r="I79" s="37">
        <v>0</v>
      </c>
      <c r="J79" s="64">
        <v>0</v>
      </c>
      <c r="K79" s="65">
        <v>0.20999999999999999</v>
      </c>
      <c r="L79" s="66">
        <v>0</v>
      </c>
      <c r="M79" s="12"/>
      <c r="N79" s="2"/>
      <c r="O79" s="2"/>
      <c r="P79" s="2"/>
      <c r="Q79" s="43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83</v>
      </c>
      <c r="C80" s="1"/>
      <c r="D80" s="1"/>
      <c r="E80" s="59" t="s">
        <v>397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85</v>
      </c>
      <c r="C81" s="1"/>
      <c r="D81" s="1"/>
      <c r="E81" s="59" t="s">
        <v>398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 thickBot="1">
      <c r="A82" s="9"/>
      <c r="B82" s="60" t="s">
        <v>87</v>
      </c>
      <c r="C82" s="31"/>
      <c r="D82" s="31"/>
      <c r="E82" s="61" t="s">
        <v>88</v>
      </c>
      <c r="F82" s="31"/>
      <c r="G82" s="31"/>
      <c r="H82" s="62"/>
      <c r="I82" s="31"/>
      <c r="J82" s="62"/>
      <c r="K82" s="31"/>
      <c r="L82" s="31"/>
      <c r="M82" s="12"/>
      <c r="N82" s="2"/>
      <c r="O82" s="2"/>
      <c r="P82" s="2"/>
      <c r="Q82" s="2"/>
    </row>
    <row r="83" thickTop="1">
      <c r="A83" s="9"/>
      <c r="B83" s="51">
        <v>13</v>
      </c>
      <c r="C83" s="52" t="s">
        <v>174</v>
      </c>
      <c r="D83" s="52">
        <v>1</v>
      </c>
      <c r="E83" s="52" t="s">
        <v>175</v>
      </c>
      <c r="F83" s="52" t="s">
        <v>10</v>
      </c>
      <c r="G83" s="53" t="s">
        <v>121</v>
      </c>
      <c r="H83" s="63">
        <v>14.624000000000001</v>
      </c>
      <c r="I83" s="37">
        <v>0</v>
      </c>
      <c r="J83" s="64">
        <v>0</v>
      </c>
      <c r="K83" s="65">
        <v>0.20999999999999999</v>
      </c>
      <c r="L83" s="66">
        <v>0</v>
      </c>
      <c r="M83" s="12"/>
      <c r="N83" s="2"/>
      <c r="O83" s="2"/>
      <c r="P83" s="2"/>
      <c r="Q83" s="43">
        <f>IF(ISNUMBER(K83),IF(H83&gt;0,IF(I83&gt;0,J83,0),0),0)</f>
        <v>0</v>
      </c>
      <c r="R83" s="27">
        <f>IF(ISNUMBER(K83)=FALSE,J83,0)</f>
        <v>0</v>
      </c>
    </row>
    <row r="84">
      <c r="A84" s="9"/>
      <c r="B84" s="58" t="s">
        <v>83</v>
      </c>
      <c r="C84" s="1"/>
      <c r="D84" s="1"/>
      <c r="E84" s="59" t="s">
        <v>399</v>
      </c>
      <c r="F84" s="1"/>
      <c r="G84" s="1"/>
      <c r="H84" s="50"/>
      <c r="I84" s="1"/>
      <c r="J84" s="50"/>
      <c r="K84" s="1"/>
      <c r="L84" s="1"/>
      <c r="M84" s="12"/>
      <c r="N84" s="2"/>
      <c r="O84" s="2"/>
      <c r="P84" s="2"/>
      <c r="Q84" s="2"/>
    </row>
    <row r="85">
      <c r="A85" s="9"/>
      <c r="B85" s="58" t="s">
        <v>85</v>
      </c>
      <c r="C85" s="1"/>
      <c r="D85" s="1"/>
      <c r="E85" s="59" t="s">
        <v>400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 thickBot="1">
      <c r="A86" s="9"/>
      <c r="B86" s="60" t="s">
        <v>87</v>
      </c>
      <c r="C86" s="31"/>
      <c r="D86" s="31"/>
      <c r="E86" s="61" t="s">
        <v>100</v>
      </c>
      <c r="F86" s="31"/>
      <c r="G86" s="31"/>
      <c r="H86" s="62"/>
      <c r="I86" s="31"/>
      <c r="J86" s="62"/>
      <c r="K86" s="31"/>
      <c r="L86" s="31"/>
      <c r="M86" s="12"/>
      <c r="N86" s="2"/>
      <c r="O86" s="2"/>
      <c r="P86" s="2"/>
      <c r="Q86" s="2"/>
    </row>
    <row r="87" thickTop="1" thickBot="1" ht="25" customHeight="1">
      <c r="A87" s="9"/>
      <c r="B87" s="1"/>
      <c r="C87" s="67">
        <v>1</v>
      </c>
      <c r="D87" s="1"/>
      <c r="E87" s="68" t="s">
        <v>114</v>
      </c>
      <c r="F87" s="1"/>
      <c r="G87" s="69" t="s">
        <v>107</v>
      </c>
      <c r="H87" s="70">
        <v>0</v>
      </c>
      <c r="I87" s="69" t="s">
        <v>108</v>
      </c>
      <c r="J87" s="71">
        <f>(L87-H87)</f>
        <v>0</v>
      </c>
      <c r="K87" s="69" t="s">
        <v>109</v>
      </c>
      <c r="L87" s="72">
        <v>0</v>
      </c>
      <c r="M87" s="12"/>
      <c r="N87" s="2"/>
      <c r="O87" s="2"/>
      <c r="P87" s="2"/>
      <c r="Q87" s="43">
        <f>0+Q47+Q51+Q55+Q59+Q63+Q67+Q71+Q75+Q79+Q83</f>
        <v>0</v>
      </c>
      <c r="R87" s="27">
        <f>0+R47+R51+R55+R59+R63+R67+R71+R75+R79+R83</f>
        <v>0</v>
      </c>
      <c r="S87" s="73">
        <f>Q87*(1+J87)+R87</f>
        <v>0</v>
      </c>
    </row>
    <row r="88" thickTop="1" thickBot="1" ht="25" customHeight="1">
      <c r="A88" s="9"/>
      <c r="B88" s="74"/>
      <c r="C88" s="74"/>
      <c r="D88" s="74"/>
      <c r="E88" s="74"/>
      <c r="F88" s="74"/>
      <c r="G88" s="75" t="s">
        <v>110</v>
      </c>
      <c r="H88" s="76">
        <v>0</v>
      </c>
      <c r="I88" s="75" t="s">
        <v>111</v>
      </c>
      <c r="J88" s="77">
        <v>0</v>
      </c>
      <c r="K88" s="75" t="s">
        <v>112</v>
      </c>
      <c r="L88" s="78">
        <v>0</v>
      </c>
      <c r="M88" s="12"/>
      <c r="N88" s="2"/>
      <c r="O88" s="2"/>
      <c r="P88" s="2"/>
      <c r="Q88" s="2"/>
    </row>
    <row r="89" ht="40" customHeight="1">
      <c r="A89" s="9"/>
      <c r="B89" s="83" t="s">
        <v>332</v>
      </c>
      <c r="C89" s="1"/>
      <c r="D89" s="1"/>
      <c r="E89" s="1"/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1">
        <v>14</v>
      </c>
      <c r="C90" s="52" t="s">
        <v>401</v>
      </c>
      <c r="D90" s="52"/>
      <c r="E90" s="52" t="s">
        <v>402</v>
      </c>
      <c r="F90" s="52" t="s">
        <v>10</v>
      </c>
      <c r="G90" s="53" t="s">
        <v>121</v>
      </c>
      <c r="H90" s="54">
        <v>10.368</v>
      </c>
      <c r="I90" s="25">
        <v>0</v>
      </c>
      <c r="J90" s="55">
        <v>0</v>
      </c>
      <c r="K90" s="56">
        <v>0.20999999999999999</v>
      </c>
      <c r="L90" s="57">
        <v>0</v>
      </c>
      <c r="M90" s="12"/>
      <c r="N90" s="2"/>
      <c r="O90" s="2"/>
      <c r="P90" s="2"/>
      <c r="Q90" s="43">
        <f>IF(ISNUMBER(K90),IF(H90&gt;0,IF(I90&gt;0,J90,0),0),0)</f>
        <v>0</v>
      </c>
      <c r="R90" s="27">
        <f>IF(ISNUMBER(K90)=FALSE,J90,0)</f>
        <v>0</v>
      </c>
    </row>
    <row r="91">
      <c r="A91" s="9"/>
      <c r="B91" s="58" t="s">
        <v>83</v>
      </c>
      <c r="C91" s="1"/>
      <c r="D91" s="1"/>
      <c r="E91" s="59" t="s">
        <v>403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85</v>
      </c>
      <c r="C92" s="1"/>
      <c r="D92" s="1"/>
      <c r="E92" s="59" t="s">
        <v>404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87</v>
      </c>
      <c r="C93" s="31"/>
      <c r="D93" s="31"/>
      <c r="E93" s="61" t="s">
        <v>88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15</v>
      </c>
      <c r="C94" s="52" t="s">
        <v>405</v>
      </c>
      <c r="D94" s="52"/>
      <c r="E94" s="52" t="s">
        <v>406</v>
      </c>
      <c r="F94" s="52" t="s">
        <v>10</v>
      </c>
      <c r="G94" s="53" t="s">
        <v>306</v>
      </c>
      <c r="H94" s="63">
        <v>0.035000000000000003</v>
      </c>
      <c r="I94" s="37">
        <v>0</v>
      </c>
      <c r="J94" s="64">
        <v>0</v>
      </c>
      <c r="K94" s="65">
        <v>0.20999999999999999</v>
      </c>
      <c r="L94" s="66">
        <v>0</v>
      </c>
      <c r="M94" s="12"/>
      <c r="N94" s="2"/>
      <c r="O94" s="2"/>
      <c r="P94" s="2"/>
      <c r="Q94" s="43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83</v>
      </c>
      <c r="C95" s="1"/>
      <c r="D95" s="1"/>
      <c r="E95" s="59" t="s">
        <v>10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85</v>
      </c>
      <c r="C96" s="1"/>
      <c r="D96" s="1"/>
      <c r="E96" s="59" t="s">
        <v>407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 thickBot="1">
      <c r="A97" s="9"/>
      <c r="B97" s="60" t="s">
        <v>87</v>
      </c>
      <c r="C97" s="31"/>
      <c r="D97" s="31"/>
      <c r="E97" s="61" t="s">
        <v>88</v>
      </c>
      <c r="F97" s="31"/>
      <c r="G97" s="31"/>
      <c r="H97" s="62"/>
      <c r="I97" s="31"/>
      <c r="J97" s="62"/>
      <c r="K97" s="31"/>
      <c r="L97" s="31"/>
      <c r="M97" s="12"/>
      <c r="N97" s="2"/>
      <c r="O97" s="2"/>
      <c r="P97" s="2"/>
      <c r="Q97" s="2"/>
    </row>
    <row r="98" thickTop="1" thickBot="1" ht="25" customHeight="1">
      <c r="A98" s="9"/>
      <c r="B98" s="1"/>
      <c r="C98" s="67">
        <v>2</v>
      </c>
      <c r="D98" s="1"/>
      <c r="E98" s="68" t="s">
        <v>303</v>
      </c>
      <c r="F98" s="1"/>
      <c r="G98" s="69" t="s">
        <v>107</v>
      </c>
      <c r="H98" s="70">
        <v>0</v>
      </c>
      <c r="I98" s="69" t="s">
        <v>108</v>
      </c>
      <c r="J98" s="71">
        <f>(L98-H98)</f>
        <v>0</v>
      </c>
      <c r="K98" s="69" t="s">
        <v>109</v>
      </c>
      <c r="L98" s="72">
        <v>0</v>
      </c>
      <c r="M98" s="12"/>
      <c r="N98" s="2"/>
      <c r="O98" s="2"/>
      <c r="P98" s="2"/>
      <c r="Q98" s="43">
        <f>0+Q90+Q94</f>
        <v>0</v>
      </c>
      <c r="R98" s="27">
        <f>0+R90+R94</f>
        <v>0</v>
      </c>
      <c r="S98" s="73">
        <f>Q98*(1+J98)+R98</f>
        <v>0</v>
      </c>
    </row>
    <row r="99" thickTop="1" thickBot="1" ht="25" customHeight="1">
      <c r="A99" s="9"/>
      <c r="B99" s="74"/>
      <c r="C99" s="74"/>
      <c r="D99" s="74"/>
      <c r="E99" s="74"/>
      <c r="F99" s="74"/>
      <c r="G99" s="75" t="s">
        <v>110</v>
      </c>
      <c r="H99" s="76">
        <v>0</v>
      </c>
      <c r="I99" s="75" t="s">
        <v>111</v>
      </c>
      <c r="J99" s="77">
        <v>0</v>
      </c>
      <c r="K99" s="75" t="s">
        <v>112</v>
      </c>
      <c r="L99" s="78">
        <v>0</v>
      </c>
      <c r="M99" s="12"/>
      <c r="N99" s="2"/>
      <c r="O99" s="2"/>
      <c r="P99" s="2"/>
      <c r="Q99" s="2"/>
    </row>
    <row r="100" ht="40" customHeight="1">
      <c r="A100" s="9"/>
      <c r="B100" s="83" t="s">
        <v>408</v>
      </c>
      <c r="C100" s="1"/>
      <c r="D100" s="1"/>
      <c r="E100" s="1"/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1">
        <v>16</v>
      </c>
      <c r="C101" s="52" t="s">
        <v>409</v>
      </c>
      <c r="D101" s="52"/>
      <c r="E101" s="52" t="s">
        <v>410</v>
      </c>
      <c r="F101" s="52" t="s">
        <v>10</v>
      </c>
      <c r="G101" s="53" t="s">
        <v>121</v>
      </c>
      <c r="H101" s="54">
        <v>1.75</v>
      </c>
      <c r="I101" s="25">
        <v>0</v>
      </c>
      <c r="J101" s="55">
        <v>0</v>
      </c>
      <c r="K101" s="56">
        <v>0.20999999999999999</v>
      </c>
      <c r="L101" s="57">
        <v>0</v>
      </c>
      <c r="M101" s="12"/>
      <c r="N101" s="2"/>
      <c r="O101" s="2"/>
      <c r="P101" s="2"/>
      <c r="Q101" s="43">
        <f>IF(ISNUMBER(K101),IF(H101&gt;0,IF(I101&gt;0,J101,0),0),0)</f>
        <v>0</v>
      </c>
      <c r="R101" s="27">
        <f>IF(ISNUMBER(K101)=FALSE,J101,0)</f>
        <v>0</v>
      </c>
    </row>
    <row r="102">
      <c r="A102" s="9"/>
      <c r="B102" s="58" t="s">
        <v>83</v>
      </c>
      <c r="C102" s="1"/>
      <c r="D102" s="1"/>
      <c r="E102" s="59" t="s">
        <v>411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>
      <c r="A103" s="9"/>
      <c r="B103" s="58" t="s">
        <v>85</v>
      </c>
      <c r="C103" s="1"/>
      <c r="D103" s="1"/>
      <c r="E103" s="59" t="s">
        <v>412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 thickBot="1">
      <c r="A104" s="9"/>
      <c r="B104" s="60" t="s">
        <v>87</v>
      </c>
      <c r="C104" s="31"/>
      <c r="D104" s="31"/>
      <c r="E104" s="61" t="s">
        <v>88</v>
      </c>
      <c r="F104" s="31"/>
      <c r="G104" s="31"/>
      <c r="H104" s="62"/>
      <c r="I104" s="31"/>
      <c r="J104" s="62"/>
      <c r="K104" s="31"/>
      <c r="L104" s="31"/>
      <c r="M104" s="12"/>
      <c r="N104" s="2"/>
      <c r="O104" s="2"/>
      <c r="P104" s="2"/>
      <c r="Q104" s="2"/>
    </row>
    <row r="105" thickTop="1">
      <c r="A105" s="9"/>
      <c r="B105" s="51">
        <v>17</v>
      </c>
      <c r="C105" s="52" t="s">
        <v>413</v>
      </c>
      <c r="D105" s="52"/>
      <c r="E105" s="52" t="s">
        <v>414</v>
      </c>
      <c r="F105" s="52" t="s">
        <v>10</v>
      </c>
      <c r="G105" s="53" t="s">
        <v>306</v>
      </c>
      <c r="H105" s="63">
        <v>0.115</v>
      </c>
      <c r="I105" s="37">
        <v>0</v>
      </c>
      <c r="J105" s="64">
        <v>0</v>
      </c>
      <c r="K105" s="65">
        <v>0.20999999999999999</v>
      </c>
      <c r="L105" s="66">
        <v>0</v>
      </c>
      <c r="M105" s="12"/>
      <c r="N105" s="2"/>
      <c r="O105" s="2"/>
      <c r="P105" s="2"/>
      <c r="Q105" s="43">
        <f>IF(ISNUMBER(K105),IF(H105&gt;0,IF(I105&gt;0,J105,0),0),0)</f>
        <v>0</v>
      </c>
      <c r="R105" s="27">
        <f>IF(ISNUMBER(K105)=FALSE,J105,0)</f>
        <v>0</v>
      </c>
    </row>
    <row r="106">
      <c r="A106" s="9"/>
      <c r="B106" s="58" t="s">
        <v>83</v>
      </c>
      <c r="C106" s="1"/>
      <c r="D106" s="1"/>
      <c r="E106" s="59" t="s">
        <v>10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>
      <c r="A107" s="9"/>
      <c r="B107" s="58" t="s">
        <v>85</v>
      </c>
      <c r="C107" s="1"/>
      <c r="D107" s="1"/>
      <c r="E107" s="59" t="s">
        <v>415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 thickBot="1">
      <c r="A108" s="9"/>
      <c r="B108" s="60" t="s">
        <v>87</v>
      </c>
      <c r="C108" s="31"/>
      <c r="D108" s="31"/>
      <c r="E108" s="61" t="s">
        <v>88</v>
      </c>
      <c r="F108" s="31"/>
      <c r="G108" s="31"/>
      <c r="H108" s="62"/>
      <c r="I108" s="31"/>
      <c r="J108" s="62"/>
      <c r="K108" s="31"/>
      <c r="L108" s="31"/>
      <c r="M108" s="12"/>
      <c r="N108" s="2"/>
      <c r="O108" s="2"/>
      <c r="P108" s="2"/>
      <c r="Q108" s="2"/>
    </row>
    <row r="109" thickTop="1">
      <c r="A109" s="9"/>
      <c r="B109" s="51">
        <v>18</v>
      </c>
      <c r="C109" s="52" t="s">
        <v>416</v>
      </c>
      <c r="D109" s="52"/>
      <c r="E109" s="52" t="s">
        <v>417</v>
      </c>
      <c r="F109" s="52" t="s">
        <v>10</v>
      </c>
      <c r="G109" s="53" t="s">
        <v>121</v>
      </c>
      <c r="H109" s="63">
        <v>7.2919999999999998</v>
      </c>
      <c r="I109" s="37">
        <v>0</v>
      </c>
      <c r="J109" s="64">
        <v>0</v>
      </c>
      <c r="K109" s="65">
        <v>0.20999999999999999</v>
      </c>
      <c r="L109" s="66">
        <v>0</v>
      </c>
      <c r="M109" s="12"/>
      <c r="N109" s="2"/>
      <c r="O109" s="2"/>
      <c r="P109" s="2"/>
      <c r="Q109" s="43">
        <f>IF(ISNUMBER(K109),IF(H109&gt;0,IF(I109&gt;0,J109,0),0),0)</f>
        <v>0</v>
      </c>
      <c r="R109" s="27">
        <f>IF(ISNUMBER(K109)=FALSE,J109,0)</f>
        <v>0</v>
      </c>
    </row>
    <row r="110">
      <c r="A110" s="9"/>
      <c r="B110" s="58" t="s">
        <v>83</v>
      </c>
      <c r="C110" s="1"/>
      <c r="D110" s="1"/>
      <c r="E110" s="59" t="s">
        <v>418</v>
      </c>
      <c r="F110" s="1"/>
      <c r="G110" s="1"/>
      <c r="H110" s="50"/>
      <c r="I110" s="1"/>
      <c r="J110" s="50"/>
      <c r="K110" s="1"/>
      <c r="L110" s="1"/>
      <c r="M110" s="12"/>
      <c r="N110" s="2"/>
      <c r="O110" s="2"/>
      <c r="P110" s="2"/>
      <c r="Q110" s="2"/>
    </row>
    <row r="111">
      <c r="A111" s="9"/>
      <c r="B111" s="58" t="s">
        <v>85</v>
      </c>
      <c r="C111" s="1"/>
      <c r="D111" s="1"/>
      <c r="E111" s="59" t="s">
        <v>419</v>
      </c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 thickBot="1">
      <c r="A112" s="9"/>
      <c r="B112" s="60" t="s">
        <v>87</v>
      </c>
      <c r="C112" s="31"/>
      <c r="D112" s="31"/>
      <c r="E112" s="61" t="s">
        <v>88</v>
      </c>
      <c r="F112" s="31"/>
      <c r="G112" s="31"/>
      <c r="H112" s="62"/>
      <c r="I112" s="31"/>
      <c r="J112" s="62"/>
      <c r="K112" s="31"/>
      <c r="L112" s="31"/>
      <c r="M112" s="12"/>
      <c r="N112" s="2"/>
      <c r="O112" s="2"/>
      <c r="P112" s="2"/>
      <c r="Q112" s="2"/>
    </row>
    <row r="113" thickTop="1">
      <c r="A113" s="9"/>
      <c r="B113" s="51">
        <v>19</v>
      </c>
      <c r="C113" s="52" t="s">
        <v>420</v>
      </c>
      <c r="D113" s="52"/>
      <c r="E113" s="52" t="s">
        <v>421</v>
      </c>
      <c r="F113" s="52" t="s">
        <v>10</v>
      </c>
      <c r="G113" s="53" t="s">
        <v>306</v>
      </c>
      <c r="H113" s="63">
        <v>0.39500000000000002</v>
      </c>
      <c r="I113" s="37">
        <v>0</v>
      </c>
      <c r="J113" s="64">
        <v>0</v>
      </c>
      <c r="K113" s="65">
        <v>0.20999999999999999</v>
      </c>
      <c r="L113" s="66">
        <v>0</v>
      </c>
      <c r="M113" s="12"/>
      <c r="N113" s="2"/>
      <c r="O113" s="2"/>
      <c r="P113" s="2"/>
      <c r="Q113" s="43">
        <f>IF(ISNUMBER(K113),IF(H113&gt;0,IF(I113&gt;0,J113,0),0),0)</f>
        <v>0</v>
      </c>
      <c r="R113" s="27">
        <f>IF(ISNUMBER(K113)=FALSE,J113,0)</f>
        <v>0</v>
      </c>
    </row>
    <row r="114">
      <c r="A114" s="9"/>
      <c r="B114" s="58" t="s">
        <v>83</v>
      </c>
      <c r="C114" s="1"/>
      <c r="D114" s="1"/>
      <c r="E114" s="59" t="s">
        <v>10</v>
      </c>
      <c r="F114" s="1"/>
      <c r="G114" s="1"/>
      <c r="H114" s="50"/>
      <c r="I114" s="1"/>
      <c r="J114" s="50"/>
      <c r="K114" s="1"/>
      <c r="L114" s="1"/>
      <c r="M114" s="12"/>
      <c r="N114" s="2"/>
      <c r="O114" s="2"/>
      <c r="P114" s="2"/>
      <c r="Q114" s="2"/>
    </row>
    <row r="115">
      <c r="A115" s="9"/>
      <c r="B115" s="58" t="s">
        <v>85</v>
      </c>
      <c r="C115" s="1"/>
      <c r="D115" s="1"/>
      <c r="E115" s="59" t="s">
        <v>422</v>
      </c>
      <c r="F115" s="1"/>
      <c r="G115" s="1"/>
      <c r="H115" s="50"/>
      <c r="I115" s="1"/>
      <c r="J115" s="50"/>
      <c r="K115" s="1"/>
      <c r="L115" s="1"/>
      <c r="M115" s="12"/>
      <c r="N115" s="2"/>
      <c r="O115" s="2"/>
      <c r="P115" s="2"/>
      <c r="Q115" s="2"/>
    </row>
    <row r="116" thickBot="1">
      <c r="A116" s="9"/>
      <c r="B116" s="60" t="s">
        <v>87</v>
      </c>
      <c r="C116" s="31"/>
      <c r="D116" s="31"/>
      <c r="E116" s="61" t="s">
        <v>88</v>
      </c>
      <c r="F116" s="31"/>
      <c r="G116" s="31"/>
      <c r="H116" s="62"/>
      <c r="I116" s="31"/>
      <c r="J116" s="62"/>
      <c r="K116" s="31"/>
      <c r="L116" s="31"/>
      <c r="M116" s="12"/>
      <c r="N116" s="2"/>
      <c r="O116" s="2"/>
      <c r="P116" s="2"/>
      <c r="Q116" s="2"/>
    </row>
    <row r="117" thickTop="1" thickBot="1" ht="25" customHeight="1">
      <c r="A117" s="9"/>
      <c r="B117" s="1"/>
      <c r="C117" s="67">
        <v>3</v>
      </c>
      <c r="D117" s="1"/>
      <c r="E117" s="68" t="s">
        <v>381</v>
      </c>
      <c r="F117" s="1"/>
      <c r="G117" s="69" t="s">
        <v>107</v>
      </c>
      <c r="H117" s="70">
        <v>0</v>
      </c>
      <c r="I117" s="69" t="s">
        <v>108</v>
      </c>
      <c r="J117" s="71">
        <f>(L117-H117)</f>
        <v>0</v>
      </c>
      <c r="K117" s="69" t="s">
        <v>109</v>
      </c>
      <c r="L117" s="72">
        <v>0</v>
      </c>
      <c r="M117" s="12"/>
      <c r="N117" s="2"/>
      <c r="O117" s="2"/>
      <c r="P117" s="2"/>
      <c r="Q117" s="43">
        <f>0+Q101+Q105+Q109+Q113</f>
        <v>0</v>
      </c>
      <c r="R117" s="27">
        <f>0+R101+R105+R109+R113</f>
        <v>0</v>
      </c>
      <c r="S117" s="73">
        <f>Q117*(1+J117)+R117</f>
        <v>0</v>
      </c>
    </row>
    <row r="118" thickTop="1" thickBot="1" ht="25" customHeight="1">
      <c r="A118" s="9"/>
      <c r="B118" s="74"/>
      <c r="C118" s="74"/>
      <c r="D118" s="74"/>
      <c r="E118" s="74"/>
      <c r="F118" s="74"/>
      <c r="G118" s="75" t="s">
        <v>110</v>
      </c>
      <c r="H118" s="76">
        <v>0</v>
      </c>
      <c r="I118" s="75" t="s">
        <v>111</v>
      </c>
      <c r="J118" s="77">
        <v>0</v>
      </c>
      <c r="K118" s="75" t="s">
        <v>112</v>
      </c>
      <c r="L118" s="78">
        <v>0</v>
      </c>
      <c r="M118" s="12"/>
      <c r="N118" s="2"/>
      <c r="O118" s="2"/>
      <c r="P118" s="2"/>
      <c r="Q118" s="2"/>
    </row>
    <row r="119" ht="40" customHeight="1">
      <c r="A119" s="9"/>
      <c r="B119" s="83" t="s">
        <v>189</v>
      </c>
      <c r="C119" s="1"/>
      <c r="D119" s="1"/>
      <c r="E119" s="1"/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>
      <c r="A120" s="9"/>
      <c r="B120" s="51">
        <v>20</v>
      </c>
      <c r="C120" s="52" t="s">
        <v>423</v>
      </c>
      <c r="D120" s="52"/>
      <c r="E120" s="52" t="s">
        <v>424</v>
      </c>
      <c r="F120" s="52" t="s">
        <v>10</v>
      </c>
      <c r="G120" s="53" t="s">
        <v>121</v>
      </c>
      <c r="H120" s="54">
        <v>3.7120000000000002</v>
      </c>
      <c r="I120" s="25">
        <v>0</v>
      </c>
      <c r="J120" s="55">
        <v>0</v>
      </c>
      <c r="K120" s="56">
        <v>0.20999999999999999</v>
      </c>
      <c r="L120" s="57">
        <v>0</v>
      </c>
      <c r="M120" s="12"/>
      <c r="N120" s="2"/>
      <c r="O120" s="2"/>
      <c r="P120" s="2"/>
      <c r="Q120" s="43">
        <f>IF(ISNUMBER(K120),IF(H120&gt;0,IF(I120&gt;0,J120,0),0),0)</f>
        <v>0</v>
      </c>
      <c r="R120" s="27">
        <f>IF(ISNUMBER(K120)=FALSE,J120,0)</f>
        <v>0</v>
      </c>
    </row>
    <row r="121">
      <c r="A121" s="9"/>
      <c r="B121" s="58" t="s">
        <v>83</v>
      </c>
      <c r="C121" s="1"/>
      <c r="D121" s="1"/>
      <c r="E121" s="59" t="s">
        <v>10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>
      <c r="A122" s="9"/>
      <c r="B122" s="58" t="s">
        <v>85</v>
      </c>
      <c r="C122" s="1"/>
      <c r="D122" s="1"/>
      <c r="E122" s="59" t="s">
        <v>425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 thickBot="1">
      <c r="A123" s="9"/>
      <c r="B123" s="60" t="s">
        <v>87</v>
      </c>
      <c r="C123" s="31"/>
      <c r="D123" s="31"/>
      <c r="E123" s="61" t="s">
        <v>88</v>
      </c>
      <c r="F123" s="31"/>
      <c r="G123" s="31"/>
      <c r="H123" s="62"/>
      <c r="I123" s="31"/>
      <c r="J123" s="62"/>
      <c r="K123" s="31"/>
      <c r="L123" s="31"/>
      <c r="M123" s="12"/>
      <c r="N123" s="2"/>
      <c r="O123" s="2"/>
      <c r="P123" s="2"/>
      <c r="Q123" s="2"/>
    </row>
    <row r="124" thickTop="1">
      <c r="A124" s="9"/>
      <c r="B124" s="51">
        <v>21</v>
      </c>
      <c r="C124" s="52" t="s">
        <v>426</v>
      </c>
      <c r="D124" s="52"/>
      <c r="E124" s="52" t="s">
        <v>427</v>
      </c>
      <c r="F124" s="52" t="s">
        <v>10</v>
      </c>
      <c r="G124" s="53" t="s">
        <v>121</v>
      </c>
      <c r="H124" s="63">
        <v>2.0800000000000001</v>
      </c>
      <c r="I124" s="37">
        <v>0</v>
      </c>
      <c r="J124" s="64">
        <v>0</v>
      </c>
      <c r="K124" s="65">
        <v>0.20999999999999999</v>
      </c>
      <c r="L124" s="66">
        <v>0</v>
      </c>
      <c r="M124" s="12"/>
      <c r="N124" s="2"/>
      <c r="O124" s="2"/>
      <c r="P124" s="2"/>
      <c r="Q124" s="43">
        <f>IF(ISNUMBER(K124),IF(H124&gt;0,IF(I124&gt;0,J124,0),0),0)</f>
        <v>0</v>
      </c>
      <c r="R124" s="27">
        <f>IF(ISNUMBER(K124)=FALSE,J124,0)</f>
        <v>0</v>
      </c>
    </row>
    <row r="125">
      <c r="A125" s="9"/>
      <c r="B125" s="58" t="s">
        <v>83</v>
      </c>
      <c r="C125" s="1"/>
      <c r="D125" s="1"/>
      <c r="E125" s="59" t="s">
        <v>10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85</v>
      </c>
      <c r="C126" s="1"/>
      <c r="D126" s="1"/>
      <c r="E126" s="59" t="s">
        <v>428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 thickBot="1">
      <c r="A127" s="9"/>
      <c r="B127" s="60" t="s">
        <v>87</v>
      </c>
      <c r="C127" s="31"/>
      <c r="D127" s="31"/>
      <c r="E127" s="61" t="s">
        <v>88</v>
      </c>
      <c r="F127" s="31"/>
      <c r="G127" s="31"/>
      <c r="H127" s="62"/>
      <c r="I127" s="31"/>
      <c r="J127" s="62"/>
      <c r="K127" s="31"/>
      <c r="L127" s="31"/>
      <c r="M127" s="12"/>
      <c r="N127" s="2"/>
      <c r="O127" s="2"/>
      <c r="P127" s="2"/>
      <c r="Q127" s="2"/>
    </row>
    <row r="128" thickTop="1">
      <c r="A128" s="9"/>
      <c r="B128" s="51">
        <v>22</v>
      </c>
      <c r="C128" s="52" t="s">
        <v>190</v>
      </c>
      <c r="D128" s="52"/>
      <c r="E128" s="52" t="s">
        <v>191</v>
      </c>
      <c r="F128" s="52" t="s">
        <v>10</v>
      </c>
      <c r="G128" s="53" t="s">
        <v>121</v>
      </c>
      <c r="H128" s="63">
        <v>7.6399999999999997</v>
      </c>
      <c r="I128" s="37">
        <v>0</v>
      </c>
      <c r="J128" s="64">
        <v>0</v>
      </c>
      <c r="K128" s="65">
        <v>0.20999999999999999</v>
      </c>
      <c r="L128" s="66">
        <v>0</v>
      </c>
      <c r="M128" s="12"/>
      <c r="N128" s="2"/>
      <c r="O128" s="2"/>
      <c r="P128" s="2"/>
      <c r="Q128" s="43">
        <f>IF(ISNUMBER(K128),IF(H128&gt;0,IF(I128&gt;0,J128,0),0),0)</f>
        <v>0</v>
      </c>
      <c r="R128" s="27">
        <f>IF(ISNUMBER(K128)=FALSE,J128,0)</f>
        <v>0</v>
      </c>
    </row>
    <row r="129">
      <c r="A129" s="9"/>
      <c r="B129" s="58" t="s">
        <v>83</v>
      </c>
      <c r="C129" s="1"/>
      <c r="D129" s="1"/>
      <c r="E129" s="59" t="s">
        <v>10</v>
      </c>
      <c r="F129" s="1"/>
      <c r="G129" s="1"/>
      <c r="H129" s="50"/>
      <c r="I129" s="1"/>
      <c r="J129" s="50"/>
      <c r="K129" s="1"/>
      <c r="L129" s="1"/>
      <c r="M129" s="12"/>
      <c r="N129" s="2"/>
      <c r="O129" s="2"/>
      <c r="P129" s="2"/>
      <c r="Q129" s="2"/>
    </row>
    <row r="130">
      <c r="A130" s="9"/>
      <c r="B130" s="58" t="s">
        <v>85</v>
      </c>
      <c r="C130" s="1"/>
      <c r="D130" s="1"/>
      <c r="E130" s="59" t="s">
        <v>429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 thickBot="1">
      <c r="A131" s="9"/>
      <c r="B131" s="60" t="s">
        <v>87</v>
      </c>
      <c r="C131" s="31"/>
      <c r="D131" s="31"/>
      <c r="E131" s="61" t="s">
        <v>88</v>
      </c>
      <c r="F131" s="31"/>
      <c r="G131" s="31"/>
      <c r="H131" s="62"/>
      <c r="I131" s="31"/>
      <c r="J131" s="62"/>
      <c r="K131" s="31"/>
      <c r="L131" s="31"/>
      <c r="M131" s="12"/>
      <c r="N131" s="2"/>
      <c r="O131" s="2"/>
      <c r="P131" s="2"/>
      <c r="Q131" s="2"/>
    </row>
    <row r="132" thickTop="1">
      <c r="A132" s="9"/>
      <c r="B132" s="51">
        <v>23</v>
      </c>
      <c r="C132" s="52" t="s">
        <v>430</v>
      </c>
      <c r="D132" s="52"/>
      <c r="E132" s="52" t="s">
        <v>431</v>
      </c>
      <c r="F132" s="52" t="s">
        <v>10</v>
      </c>
      <c r="G132" s="53" t="s">
        <v>121</v>
      </c>
      <c r="H132" s="63">
        <v>0.72799999999999998</v>
      </c>
      <c r="I132" s="37">
        <v>0</v>
      </c>
      <c r="J132" s="64">
        <v>0</v>
      </c>
      <c r="K132" s="65">
        <v>0.20999999999999999</v>
      </c>
      <c r="L132" s="66">
        <v>0</v>
      </c>
      <c r="M132" s="12"/>
      <c r="N132" s="2"/>
      <c r="O132" s="2"/>
      <c r="P132" s="2"/>
      <c r="Q132" s="43">
        <f>IF(ISNUMBER(K132),IF(H132&gt;0,IF(I132&gt;0,J132,0),0),0)</f>
        <v>0</v>
      </c>
      <c r="R132" s="27">
        <f>IF(ISNUMBER(K132)=FALSE,J132,0)</f>
        <v>0</v>
      </c>
    </row>
    <row r="133">
      <c r="A133" s="9"/>
      <c r="B133" s="58" t="s">
        <v>83</v>
      </c>
      <c r="C133" s="1"/>
      <c r="D133" s="1"/>
      <c r="E133" s="59" t="s">
        <v>10</v>
      </c>
      <c r="F133" s="1"/>
      <c r="G133" s="1"/>
      <c r="H133" s="50"/>
      <c r="I133" s="1"/>
      <c r="J133" s="50"/>
      <c r="K133" s="1"/>
      <c r="L133" s="1"/>
      <c r="M133" s="12"/>
      <c r="N133" s="2"/>
      <c r="O133" s="2"/>
      <c r="P133" s="2"/>
      <c r="Q133" s="2"/>
    </row>
    <row r="134">
      <c r="A134" s="9"/>
      <c r="B134" s="58" t="s">
        <v>85</v>
      </c>
      <c r="C134" s="1"/>
      <c r="D134" s="1"/>
      <c r="E134" s="59" t="s">
        <v>432</v>
      </c>
      <c r="F134" s="1"/>
      <c r="G134" s="1"/>
      <c r="H134" s="50"/>
      <c r="I134" s="1"/>
      <c r="J134" s="50"/>
      <c r="K134" s="1"/>
      <c r="L134" s="1"/>
      <c r="M134" s="12"/>
      <c r="N134" s="2"/>
      <c r="O134" s="2"/>
      <c r="P134" s="2"/>
      <c r="Q134" s="2"/>
    </row>
    <row r="135" thickBot="1">
      <c r="A135" s="9"/>
      <c r="B135" s="60" t="s">
        <v>87</v>
      </c>
      <c r="C135" s="31"/>
      <c r="D135" s="31"/>
      <c r="E135" s="61" t="s">
        <v>88</v>
      </c>
      <c r="F135" s="31"/>
      <c r="G135" s="31"/>
      <c r="H135" s="62"/>
      <c r="I135" s="31"/>
      <c r="J135" s="62"/>
      <c r="K135" s="31"/>
      <c r="L135" s="31"/>
      <c r="M135" s="12"/>
      <c r="N135" s="2"/>
      <c r="O135" s="2"/>
      <c r="P135" s="2"/>
      <c r="Q135" s="2"/>
    </row>
    <row r="136" thickTop="1" thickBot="1" ht="25" customHeight="1">
      <c r="A136" s="9"/>
      <c r="B136" s="1"/>
      <c r="C136" s="67">
        <v>4</v>
      </c>
      <c r="D136" s="1"/>
      <c r="E136" s="68" t="s">
        <v>115</v>
      </c>
      <c r="F136" s="1"/>
      <c r="G136" s="69" t="s">
        <v>107</v>
      </c>
      <c r="H136" s="70">
        <v>0</v>
      </c>
      <c r="I136" s="69" t="s">
        <v>108</v>
      </c>
      <c r="J136" s="71">
        <f>(L136-H136)</f>
        <v>0</v>
      </c>
      <c r="K136" s="69" t="s">
        <v>109</v>
      </c>
      <c r="L136" s="72">
        <v>0</v>
      </c>
      <c r="M136" s="12"/>
      <c r="N136" s="2"/>
      <c r="O136" s="2"/>
      <c r="P136" s="2"/>
      <c r="Q136" s="43">
        <f>0+Q120+Q124+Q128+Q132</f>
        <v>0</v>
      </c>
      <c r="R136" s="27">
        <f>0+R120+R124+R128+R132</f>
        <v>0</v>
      </c>
      <c r="S136" s="73">
        <f>Q136*(1+J136)+R136</f>
        <v>0</v>
      </c>
    </row>
    <row r="137" thickTop="1" thickBot="1" ht="25" customHeight="1">
      <c r="A137" s="9"/>
      <c r="B137" s="74"/>
      <c r="C137" s="74"/>
      <c r="D137" s="74"/>
      <c r="E137" s="74"/>
      <c r="F137" s="74"/>
      <c r="G137" s="75" t="s">
        <v>110</v>
      </c>
      <c r="H137" s="76">
        <v>0</v>
      </c>
      <c r="I137" s="75" t="s">
        <v>111</v>
      </c>
      <c r="J137" s="77">
        <v>0</v>
      </c>
      <c r="K137" s="75" t="s">
        <v>112</v>
      </c>
      <c r="L137" s="78">
        <v>0</v>
      </c>
      <c r="M137" s="12"/>
      <c r="N137" s="2"/>
      <c r="O137" s="2"/>
      <c r="P137" s="2"/>
      <c r="Q137" s="2"/>
    </row>
    <row r="138" ht="40" customHeight="1">
      <c r="A138" s="9"/>
      <c r="B138" s="83" t="s">
        <v>212</v>
      </c>
      <c r="C138" s="1"/>
      <c r="D138" s="1"/>
      <c r="E138" s="1"/>
      <c r="F138" s="1"/>
      <c r="G138" s="1"/>
      <c r="H138" s="50"/>
      <c r="I138" s="1"/>
      <c r="J138" s="50"/>
      <c r="K138" s="1"/>
      <c r="L138" s="1"/>
      <c r="M138" s="12"/>
      <c r="N138" s="2"/>
      <c r="O138" s="2"/>
      <c r="P138" s="2"/>
      <c r="Q138" s="2"/>
    </row>
    <row r="139">
      <c r="A139" s="9"/>
      <c r="B139" s="51">
        <v>24</v>
      </c>
      <c r="C139" s="52" t="s">
        <v>433</v>
      </c>
      <c r="D139" s="52"/>
      <c r="E139" s="52" t="s">
        <v>434</v>
      </c>
      <c r="F139" s="52" t="s">
        <v>10</v>
      </c>
      <c r="G139" s="53" t="s">
        <v>151</v>
      </c>
      <c r="H139" s="54">
        <v>11.5</v>
      </c>
      <c r="I139" s="25">
        <v>0</v>
      </c>
      <c r="J139" s="55">
        <v>0</v>
      </c>
      <c r="K139" s="56">
        <v>0.20999999999999999</v>
      </c>
      <c r="L139" s="57">
        <v>0</v>
      </c>
      <c r="M139" s="12"/>
      <c r="N139" s="2"/>
      <c r="O139" s="2"/>
      <c r="P139" s="2"/>
      <c r="Q139" s="43">
        <f>IF(ISNUMBER(K139),IF(H139&gt;0,IF(I139&gt;0,J139,0),0),0)</f>
        <v>0</v>
      </c>
      <c r="R139" s="27">
        <f>IF(ISNUMBER(K139)=FALSE,J139,0)</f>
        <v>0</v>
      </c>
    </row>
    <row r="140">
      <c r="A140" s="9"/>
      <c r="B140" s="58" t="s">
        <v>83</v>
      </c>
      <c r="C140" s="1"/>
      <c r="D140" s="1"/>
      <c r="E140" s="59" t="s">
        <v>219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>
      <c r="A141" s="9"/>
      <c r="B141" s="58" t="s">
        <v>85</v>
      </c>
      <c r="C141" s="1"/>
      <c r="D141" s="1"/>
      <c r="E141" s="59" t="s">
        <v>435</v>
      </c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 thickBot="1">
      <c r="A142" s="9"/>
      <c r="B142" s="60" t="s">
        <v>87</v>
      </c>
      <c r="C142" s="31"/>
      <c r="D142" s="31"/>
      <c r="E142" s="61" t="s">
        <v>88</v>
      </c>
      <c r="F142" s="31"/>
      <c r="G142" s="31"/>
      <c r="H142" s="62"/>
      <c r="I142" s="31"/>
      <c r="J142" s="62"/>
      <c r="K142" s="31"/>
      <c r="L142" s="31"/>
      <c r="M142" s="12"/>
      <c r="N142" s="2"/>
      <c r="O142" s="2"/>
      <c r="P142" s="2"/>
      <c r="Q142" s="2"/>
    </row>
    <row r="143" thickTop="1" thickBot="1" ht="25" customHeight="1">
      <c r="A143" s="9"/>
      <c r="B143" s="1"/>
      <c r="C143" s="67">
        <v>8</v>
      </c>
      <c r="D143" s="1"/>
      <c r="E143" s="68" t="s">
        <v>117</v>
      </c>
      <c r="F143" s="1"/>
      <c r="G143" s="69" t="s">
        <v>107</v>
      </c>
      <c r="H143" s="70">
        <v>0</v>
      </c>
      <c r="I143" s="69" t="s">
        <v>108</v>
      </c>
      <c r="J143" s="71">
        <f>(L143-H143)</f>
        <v>0</v>
      </c>
      <c r="K143" s="69" t="s">
        <v>109</v>
      </c>
      <c r="L143" s="72">
        <v>0</v>
      </c>
      <c r="M143" s="12"/>
      <c r="N143" s="2"/>
      <c r="O143" s="2"/>
      <c r="P143" s="2"/>
      <c r="Q143" s="43">
        <f>0+Q139</f>
        <v>0</v>
      </c>
      <c r="R143" s="27">
        <f>0+R139</f>
        <v>0</v>
      </c>
      <c r="S143" s="73">
        <f>Q143*(1+J143)+R143</f>
        <v>0</v>
      </c>
    </row>
    <row r="144" thickTop="1" thickBot="1" ht="25" customHeight="1">
      <c r="A144" s="9"/>
      <c r="B144" s="74"/>
      <c r="C144" s="74"/>
      <c r="D144" s="74"/>
      <c r="E144" s="74"/>
      <c r="F144" s="74"/>
      <c r="G144" s="75" t="s">
        <v>110</v>
      </c>
      <c r="H144" s="76">
        <v>0</v>
      </c>
      <c r="I144" s="75" t="s">
        <v>111</v>
      </c>
      <c r="J144" s="77">
        <v>0</v>
      </c>
      <c r="K144" s="75" t="s">
        <v>112</v>
      </c>
      <c r="L144" s="78">
        <v>0</v>
      </c>
      <c r="M144" s="12"/>
      <c r="N144" s="2"/>
      <c r="O144" s="2"/>
      <c r="P144" s="2"/>
      <c r="Q144" s="2"/>
    </row>
    <row r="145" ht="40" customHeight="1">
      <c r="A145" s="9"/>
      <c r="B145" s="83" t="s">
        <v>244</v>
      </c>
      <c r="C145" s="1"/>
      <c r="D145" s="1"/>
      <c r="E145" s="1"/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>
      <c r="A146" s="9"/>
      <c r="B146" s="51">
        <v>25</v>
      </c>
      <c r="C146" s="52" t="s">
        <v>436</v>
      </c>
      <c r="D146" s="52"/>
      <c r="E146" s="52" t="s">
        <v>437</v>
      </c>
      <c r="F146" s="52" t="s">
        <v>10</v>
      </c>
      <c r="G146" s="53" t="s">
        <v>151</v>
      </c>
      <c r="H146" s="54">
        <v>10</v>
      </c>
      <c r="I146" s="25">
        <v>0</v>
      </c>
      <c r="J146" s="55">
        <v>0</v>
      </c>
      <c r="K146" s="56">
        <v>0.20999999999999999</v>
      </c>
      <c r="L146" s="57">
        <v>0</v>
      </c>
      <c r="M146" s="12"/>
      <c r="N146" s="2"/>
      <c r="O146" s="2"/>
      <c r="P146" s="2"/>
      <c r="Q146" s="43">
        <f>IF(ISNUMBER(K146),IF(H146&gt;0,IF(I146&gt;0,J146,0),0),0)</f>
        <v>0</v>
      </c>
      <c r="R146" s="27">
        <f>IF(ISNUMBER(K146)=FALSE,J146,0)</f>
        <v>0</v>
      </c>
    </row>
    <row r="147">
      <c r="A147" s="9"/>
      <c r="B147" s="58" t="s">
        <v>83</v>
      </c>
      <c r="C147" s="1"/>
      <c r="D147" s="1"/>
      <c r="E147" s="59" t="s">
        <v>438</v>
      </c>
      <c r="F147" s="1"/>
      <c r="G147" s="1"/>
      <c r="H147" s="50"/>
      <c r="I147" s="1"/>
      <c r="J147" s="50"/>
      <c r="K147" s="1"/>
      <c r="L147" s="1"/>
      <c r="M147" s="12"/>
      <c r="N147" s="2"/>
      <c r="O147" s="2"/>
      <c r="P147" s="2"/>
      <c r="Q147" s="2"/>
    </row>
    <row r="148">
      <c r="A148" s="9"/>
      <c r="B148" s="58" t="s">
        <v>85</v>
      </c>
      <c r="C148" s="1"/>
      <c r="D148" s="1"/>
      <c r="E148" s="59" t="s">
        <v>393</v>
      </c>
      <c r="F148" s="1"/>
      <c r="G148" s="1"/>
      <c r="H148" s="50"/>
      <c r="I148" s="1"/>
      <c r="J148" s="50"/>
      <c r="K148" s="1"/>
      <c r="L148" s="1"/>
      <c r="M148" s="12"/>
      <c r="N148" s="2"/>
      <c r="O148" s="2"/>
      <c r="P148" s="2"/>
      <c r="Q148" s="2"/>
    </row>
    <row r="149" thickBot="1">
      <c r="A149" s="9"/>
      <c r="B149" s="60" t="s">
        <v>87</v>
      </c>
      <c r="C149" s="31"/>
      <c r="D149" s="31"/>
      <c r="E149" s="61" t="s">
        <v>88</v>
      </c>
      <c r="F149" s="31"/>
      <c r="G149" s="31"/>
      <c r="H149" s="62"/>
      <c r="I149" s="31"/>
      <c r="J149" s="62"/>
      <c r="K149" s="31"/>
      <c r="L149" s="31"/>
      <c r="M149" s="12"/>
      <c r="N149" s="2"/>
      <c r="O149" s="2"/>
      <c r="P149" s="2"/>
      <c r="Q149" s="2"/>
    </row>
    <row r="150" thickTop="1">
      <c r="A150" s="9"/>
      <c r="B150" s="51">
        <v>26</v>
      </c>
      <c r="C150" s="52" t="s">
        <v>439</v>
      </c>
      <c r="D150" s="52"/>
      <c r="E150" s="52" t="s">
        <v>440</v>
      </c>
      <c r="F150" s="52" t="s">
        <v>10</v>
      </c>
      <c r="G150" s="53" t="s">
        <v>151</v>
      </c>
      <c r="H150" s="63">
        <v>9.5999999999999996</v>
      </c>
      <c r="I150" s="37">
        <v>0</v>
      </c>
      <c r="J150" s="64">
        <v>0</v>
      </c>
      <c r="K150" s="65">
        <v>0.20999999999999999</v>
      </c>
      <c r="L150" s="66">
        <v>0</v>
      </c>
      <c r="M150" s="12"/>
      <c r="N150" s="2"/>
      <c r="O150" s="2"/>
      <c r="P150" s="2"/>
      <c r="Q150" s="43">
        <f>IF(ISNUMBER(K150),IF(H150&gt;0,IF(I150&gt;0,J150,0),0),0)</f>
        <v>0</v>
      </c>
      <c r="R150" s="27">
        <f>IF(ISNUMBER(K150)=FALSE,J150,0)</f>
        <v>0</v>
      </c>
    </row>
    <row r="151">
      <c r="A151" s="9"/>
      <c r="B151" s="58" t="s">
        <v>83</v>
      </c>
      <c r="C151" s="1"/>
      <c r="D151" s="1"/>
      <c r="E151" s="59" t="s">
        <v>441</v>
      </c>
      <c r="F151" s="1"/>
      <c r="G151" s="1"/>
      <c r="H151" s="50"/>
      <c r="I151" s="1"/>
      <c r="J151" s="50"/>
      <c r="K151" s="1"/>
      <c r="L151" s="1"/>
      <c r="M151" s="12"/>
      <c r="N151" s="2"/>
      <c r="O151" s="2"/>
      <c r="P151" s="2"/>
      <c r="Q151" s="2"/>
    </row>
    <row r="152">
      <c r="A152" s="9"/>
      <c r="B152" s="58" t="s">
        <v>85</v>
      </c>
      <c r="C152" s="1"/>
      <c r="D152" s="1"/>
      <c r="E152" s="59" t="s">
        <v>442</v>
      </c>
      <c r="F152" s="1"/>
      <c r="G152" s="1"/>
      <c r="H152" s="50"/>
      <c r="I152" s="1"/>
      <c r="J152" s="50"/>
      <c r="K152" s="1"/>
      <c r="L152" s="1"/>
      <c r="M152" s="12"/>
      <c r="N152" s="2"/>
      <c r="O152" s="2"/>
      <c r="P152" s="2"/>
      <c r="Q152" s="2"/>
    </row>
    <row r="153" thickBot="1">
      <c r="A153" s="9"/>
      <c r="B153" s="60" t="s">
        <v>87</v>
      </c>
      <c r="C153" s="31"/>
      <c r="D153" s="31"/>
      <c r="E153" s="61" t="s">
        <v>88</v>
      </c>
      <c r="F153" s="31"/>
      <c r="G153" s="31"/>
      <c r="H153" s="62"/>
      <c r="I153" s="31"/>
      <c r="J153" s="62"/>
      <c r="K153" s="31"/>
      <c r="L153" s="31"/>
      <c r="M153" s="12"/>
      <c r="N153" s="2"/>
      <c r="O153" s="2"/>
      <c r="P153" s="2"/>
      <c r="Q153" s="2"/>
    </row>
    <row r="154" thickTop="1">
      <c r="A154" s="9"/>
      <c r="B154" s="51">
        <v>27</v>
      </c>
      <c r="C154" s="52" t="s">
        <v>275</v>
      </c>
      <c r="D154" s="52"/>
      <c r="E154" s="52" t="s">
        <v>276</v>
      </c>
      <c r="F154" s="52" t="s">
        <v>10</v>
      </c>
      <c r="G154" s="53" t="s">
        <v>121</v>
      </c>
      <c r="H154" s="63">
        <v>9</v>
      </c>
      <c r="I154" s="37">
        <v>0</v>
      </c>
      <c r="J154" s="64">
        <v>0</v>
      </c>
      <c r="K154" s="65">
        <v>0.20999999999999999</v>
      </c>
      <c r="L154" s="66">
        <v>0</v>
      </c>
      <c r="M154" s="12"/>
      <c r="N154" s="2"/>
      <c r="O154" s="2"/>
      <c r="P154" s="2"/>
      <c r="Q154" s="43">
        <f>IF(ISNUMBER(K154),IF(H154&gt;0,IF(I154&gt;0,J154,0),0),0)</f>
        <v>0</v>
      </c>
      <c r="R154" s="27">
        <f>IF(ISNUMBER(K154)=FALSE,J154,0)</f>
        <v>0</v>
      </c>
    </row>
    <row r="155">
      <c r="A155" s="9"/>
      <c r="B155" s="58" t="s">
        <v>83</v>
      </c>
      <c r="C155" s="1"/>
      <c r="D155" s="1"/>
      <c r="E155" s="59" t="s">
        <v>288</v>
      </c>
      <c r="F155" s="1"/>
      <c r="G155" s="1"/>
      <c r="H155" s="50"/>
      <c r="I155" s="1"/>
      <c r="J155" s="50"/>
      <c r="K155" s="1"/>
      <c r="L155" s="1"/>
      <c r="M155" s="12"/>
      <c r="N155" s="2"/>
      <c r="O155" s="2"/>
      <c r="P155" s="2"/>
      <c r="Q155" s="2"/>
    </row>
    <row r="156">
      <c r="A156" s="9"/>
      <c r="B156" s="58" t="s">
        <v>85</v>
      </c>
      <c r="C156" s="1"/>
      <c r="D156" s="1"/>
      <c r="E156" s="59" t="s">
        <v>443</v>
      </c>
      <c r="F156" s="1"/>
      <c r="G156" s="1"/>
      <c r="H156" s="50"/>
      <c r="I156" s="1"/>
      <c r="J156" s="50"/>
      <c r="K156" s="1"/>
      <c r="L156" s="1"/>
      <c r="M156" s="12"/>
      <c r="N156" s="2"/>
      <c r="O156" s="2"/>
      <c r="P156" s="2"/>
      <c r="Q156" s="2"/>
    </row>
    <row r="157" thickBot="1">
      <c r="A157" s="9"/>
      <c r="B157" s="60" t="s">
        <v>87</v>
      </c>
      <c r="C157" s="31"/>
      <c r="D157" s="31"/>
      <c r="E157" s="61" t="s">
        <v>88</v>
      </c>
      <c r="F157" s="31"/>
      <c r="G157" s="31"/>
      <c r="H157" s="62"/>
      <c r="I157" s="31"/>
      <c r="J157" s="62"/>
      <c r="K157" s="31"/>
      <c r="L157" s="31"/>
      <c r="M157" s="12"/>
      <c r="N157" s="2"/>
      <c r="O157" s="2"/>
      <c r="P157" s="2"/>
      <c r="Q157" s="2"/>
    </row>
    <row r="158" thickTop="1">
      <c r="A158" s="9"/>
      <c r="B158" s="51">
        <v>28</v>
      </c>
      <c r="C158" s="52" t="s">
        <v>279</v>
      </c>
      <c r="D158" s="52"/>
      <c r="E158" s="52" t="s">
        <v>280</v>
      </c>
      <c r="F158" s="52" t="s">
        <v>10</v>
      </c>
      <c r="G158" s="53" t="s">
        <v>151</v>
      </c>
      <c r="H158" s="63">
        <v>11.800000000000001</v>
      </c>
      <c r="I158" s="37">
        <v>0</v>
      </c>
      <c r="J158" s="64">
        <v>0</v>
      </c>
      <c r="K158" s="65">
        <v>0.20999999999999999</v>
      </c>
      <c r="L158" s="66">
        <v>0</v>
      </c>
      <c r="M158" s="12"/>
      <c r="N158" s="2"/>
      <c r="O158" s="2"/>
      <c r="P158" s="2"/>
      <c r="Q158" s="43">
        <f>IF(ISNUMBER(K158),IF(H158&gt;0,IF(I158&gt;0,J158,0),0),0)</f>
        <v>0</v>
      </c>
      <c r="R158" s="27">
        <f>IF(ISNUMBER(K158)=FALSE,J158,0)</f>
        <v>0</v>
      </c>
    </row>
    <row r="159">
      <c r="A159" s="9"/>
      <c r="B159" s="58" t="s">
        <v>83</v>
      </c>
      <c r="C159" s="1"/>
      <c r="D159" s="1"/>
      <c r="E159" s="59" t="s">
        <v>288</v>
      </c>
      <c r="F159" s="1"/>
      <c r="G159" s="1"/>
      <c r="H159" s="50"/>
      <c r="I159" s="1"/>
      <c r="J159" s="50"/>
      <c r="K159" s="1"/>
      <c r="L159" s="1"/>
      <c r="M159" s="12"/>
      <c r="N159" s="2"/>
      <c r="O159" s="2"/>
      <c r="P159" s="2"/>
      <c r="Q159" s="2"/>
    </row>
    <row r="160">
      <c r="A160" s="9"/>
      <c r="B160" s="58" t="s">
        <v>85</v>
      </c>
      <c r="C160" s="1"/>
      <c r="D160" s="1"/>
      <c r="E160" s="59" t="s">
        <v>444</v>
      </c>
      <c r="F160" s="1"/>
      <c r="G160" s="1"/>
      <c r="H160" s="50"/>
      <c r="I160" s="1"/>
      <c r="J160" s="50"/>
      <c r="K160" s="1"/>
      <c r="L160" s="1"/>
      <c r="M160" s="12"/>
      <c r="N160" s="2"/>
      <c r="O160" s="2"/>
      <c r="P160" s="2"/>
      <c r="Q160" s="2"/>
    </row>
    <row r="161" thickBot="1">
      <c r="A161" s="9"/>
      <c r="B161" s="60" t="s">
        <v>87</v>
      </c>
      <c r="C161" s="31"/>
      <c r="D161" s="31"/>
      <c r="E161" s="61" t="s">
        <v>88</v>
      </c>
      <c r="F161" s="31"/>
      <c r="G161" s="31"/>
      <c r="H161" s="62"/>
      <c r="I161" s="31"/>
      <c r="J161" s="62"/>
      <c r="K161" s="31"/>
      <c r="L161" s="31"/>
      <c r="M161" s="12"/>
      <c r="N161" s="2"/>
      <c r="O161" s="2"/>
      <c r="P161" s="2"/>
      <c r="Q161" s="2"/>
    </row>
    <row r="162" thickTop="1">
      <c r="A162" s="9"/>
      <c r="B162" s="51">
        <v>29</v>
      </c>
      <c r="C162" s="52" t="s">
        <v>286</v>
      </c>
      <c r="D162" s="52"/>
      <c r="E162" s="52" t="s">
        <v>287</v>
      </c>
      <c r="F162" s="52" t="s">
        <v>10</v>
      </c>
      <c r="G162" s="53" t="s">
        <v>131</v>
      </c>
      <c r="H162" s="63">
        <v>1</v>
      </c>
      <c r="I162" s="37">
        <v>0</v>
      </c>
      <c r="J162" s="64">
        <v>0</v>
      </c>
      <c r="K162" s="65">
        <v>0.20999999999999999</v>
      </c>
      <c r="L162" s="66">
        <v>0</v>
      </c>
      <c r="M162" s="12"/>
      <c r="N162" s="2"/>
      <c r="O162" s="2"/>
      <c r="P162" s="2"/>
      <c r="Q162" s="43">
        <f>IF(ISNUMBER(K162),IF(H162&gt;0,IF(I162&gt;0,J162,0),0),0)</f>
        <v>0</v>
      </c>
      <c r="R162" s="27">
        <f>IF(ISNUMBER(K162)=FALSE,J162,0)</f>
        <v>0</v>
      </c>
    </row>
    <row r="163">
      <c r="A163" s="9"/>
      <c r="B163" s="58" t="s">
        <v>83</v>
      </c>
      <c r="C163" s="1"/>
      <c r="D163" s="1"/>
      <c r="E163" s="59" t="s">
        <v>288</v>
      </c>
      <c r="F163" s="1"/>
      <c r="G163" s="1"/>
      <c r="H163" s="50"/>
      <c r="I163" s="1"/>
      <c r="J163" s="50"/>
      <c r="K163" s="1"/>
      <c r="L163" s="1"/>
      <c r="M163" s="12"/>
      <c r="N163" s="2"/>
      <c r="O163" s="2"/>
      <c r="P163" s="2"/>
      <c r="Q163" s="2"/>
    </row>
    <row r="164">
      <c r="A164" s="9"/>
      <c r="B164" s="58" t="s">
        <v>85</v>
      </c>
      <c r="C164" s="1"/>
      <c r="D164" s="1"/>
      <c r="E164" s="59" t="s">
        <v>445</v>
      </c>
      <c r="F164" s="1"/>
      <c r="G164" s="1"/>
      <c r="H164" s="50"/>
      <c r="I164" s="1"/>
      <c r="J164" s="50"/>
      <c r="K164" s="1"/>
      <c r="L164" s="1"/>
      <c r="M164" s="12"/>
      <c r="N164" s="2"/>
      <c r="O164" s="2"/>
      <c r="P164" s="2"/>
      <c r="Q164" s="2"/>
    </row>
    <row r="165" thickBot="1">
      <c r="A165" s="9"/>
      <c r="B165" s="60" t="s">
        <v>87</v>
      </c>
      <c r="C165" s="31"/>
      <c r="D165" s="31"/>
      <c r="E165" s="61" t="s">
        <v>88</v>
      </c>
      <c r="F165" s="31"/>
      <c r="G165" s="31"/>
      <c r="H165" s="62"/>
      <c r="I165" s="31"/>
      <c r="J165" s="62"/>
      <c r="K165" s="31"/>
      <c r="L165" s="31"/>
      <c r="M165" s="12"/>
      <c r="N165" s="2"/>
      <c r="O165" s="2"/>
      <c r="P165" s="2"/>
      <c r="Q165" s="2"/>
    </row>
    <row r="166" thickTop="1" thickBot="1" ht="25" customHeight="1">
      <c r="A166" s="9"/>
      <c r="B166" s="1"/>
      <c r="C166" s="67">
        <v>9</v>
      </c>
      <c r="D166" s="1"/>
      <c r="E166" s="68" t="s">
        <v>118</v>
      </c>
      <c r="F166" s="1"/>
      <c r="G166" s="69" t="s">
        <v>107</v>
      </c>
      <c r="H166" s="70">
        <v>0</v>
      </c>
      <c r="I166" s="69" t="s">
        <v>108</v>
      </c>
      <c r="J166" s="71">
        <f>(L166-H166)</f>
        <v>0</v>
      </c>
      <c r="K166" s="69" t="s">
        <v>109</v>
      </c>
      <c r="L166" s="72">
        <v>0</v>
      </c>
      <c r="M166" s="12"/>
      <c r="N166" s="2"/>
      <c r="O166" s="2"/>
      <c r="P166" s="2"/>
      <c r="Q166" s="43">
        <f>0+Q146+Q150+Q154+Q158+Q162</f>
        <v>0</v>
      </c>
      <c r="R166" s="27">
        <f>0+R146+R150+R154+R158+R162</f>
        <v>0</v>
      </c>
      <c r="S166" s="73">
        <f>Q166*(1+J166)+R166</f>
        <v>0</v>
      </c>
    </row>
    <row r="167" thickTop="1" thickBot="1" ht="25" customHeight="1">
      <c r="A167" s="9"/>
      <c r="B167" s="74"/>
      <c r="C167" s="74"/>
      <c r="D167" s="74"/>
      <c r="E167" s="74"/>
      <c r="F167" s="74"/>
      <c r="G167" s="75" t="s">
        <v>110</v>
      </c>
      <c r="H167" s="76">
        <v>0</v>
      </c>
      <c r="I167" s="75" t="s">
        <v>111</v>
      </c>
      <c r="J167" s="77">
        <v>0</v>
      </c>
      <c r="K167" s="75" t="s">
        <v>112</v>
      </c>
      <c r="L167" s="78">
        <v>0</v>
      </c>
      <c r="M167" s="12"/>
      <c r="N167" s="2"/>
      <c r="O167" s="2"/>
      <c r="P167" s="2"/>
      <c r="Q167" s="2"/>
    </row>
    <row r="168">
      <c r="A168" s="13"/>
      <c r="B168" s="4"/>
      <c r="C168" s="4"/>
      <c r="D168" s="4"/>
      <c r="E168" s="4"/>
      <c r="F168" s="4"/>
      <c r="G168" s="4"/>
      <c r="H168" s="79"/>
      <c r="I168" s="4"/>
      <c r="J168" s="79"/>
      <c r="K168" s="4"/>
      <c r="L168" s="4"/>
      <c r="M168" s="14"/>
      <c r="N168" s="2"/>
      <c r="O168" s="2"/>
      <c r="P168" s="2"/>
      <c r="Q168" s="2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2"/>
      <c r="P169" s="2"/>
      <c r="Q169" s="2"/>
    </row>
  </sheetData>
  <mergeCells count="114">
    <mergeCell ref="B41:D41"/>
    <mergeCell ref="B42:D42"/>
    <mergeCell ref="B43:D43"/>
    <mergeCell ref="B46:L46"/>
    <mergeCell ref="B48:D48"/>
    <mergeCell ref="B49:D49"/>
    <mergeCell ref="B50:D50"/>
    <mergeCell ref="B52:D52"/>
    <mergeCell ref="B53:D53"/>
    <mergeCell ref="B54:D54"/>
    <mergeCell ref="B56:D56"/>
    <mergeCell ref="B57:D57"/>
    <mergeCell ref="B58:D58"/>
    <mergeCell ref="B60:D60"/>
    <mergeCell ref="B61:D61"/>
    <mergeCell ref="B62:D62"/>
    <mergeCell ref="B64:D64"/>
    <mergeCell ref="B65:D65"/>
    <mergeCell ref="B66:D66"/>
    <mergeCell ref="B68:D68"/>
    <mergeCell ref="B69:D69"/>
    <mergeCell ref="B70:D70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8:C29"/>
    <mergeCell ref="B31:L31"/>
    <mergeCell ref="B33:D33"/>
    <mergeCell ref="B34:D34"/>
    <mergeCell ref="B35:D35"/>
    <mergeCell ref="B37:D37"/>
    <mergeCell ref="B38:D38"/>
    <mergeCell ref="B39:D39"/>
    <mergeCell ref="B21:D21"/>
    <mergeCell ref="B22:D22"/>
    <mergeCell ref="B23:D23"/>
    <mergeCell ref="B24:D24"/>
    <mergeCell ref="B25:D25"/>
    <mergeCell ref="B26:D26"/>
    <mergeCell ref="B72:D72"/>
    <mergeCell ref="B73:D73"/>
    <mergeCell ref="B74:D74"/>
    <mergeCell ref="B76:D76"/>
    <mergeCell ref="B77:D77"/>
    <mergeCell ref="B78:D78"/>
    <mergeCell ref="B80:D80"/>
    <mergeCell ref="B81:D81"/>
    <mergeCell ref="B82:D82"/>
    <mergeCell ref="B84:D84"/>
    <mergeCell ref="B85:D85"/>
    <mergeCell ref="B86:D86"/>
    <mergeCell ref="B89:L89"/>
    <mergeCell ref="B91:D91"/>
    <mergeCell ref="B92:D92"/>
    <mergeCell ref="B93:D93"/>
    <mergeCell ref="B95:D95"/>
    <mergeCell ref="B96:D96"/>
    <mergeCell ref="B97:D97"/>
    <mergeCell ref="B100:L100"/>
    <mergeCell ref="B102:D102"/>
    <mergeCell ref="B103:D103"/>
    <mergeCell ref="B104:D104"/>
    <mergeCell ref="B106:D106"/>
    <mergeCell ref="B107:D107"/>
    <mergeCell ref="B108:D108"/>
    <mergeCell ref="B110:D110"/>
    <mergeCell ref="B111:D111"/>
    <mergeCell ref="B112:D112"/>
    <mergeCell ref="B114:D114"/>
    <mergeCell ref="B115:D115"/>
    <mergeCell ref="B116:D116"/>
    <mergeCell ref="B119:L119"/>
    <mergeCell ref="B121:D121"/>
    <mergeCell ref="B122:D122"/>
    <mergeCell ref="B123:D123"/>
    <mergeCell ref="B125:D125"/>
    <mergeCell ref="B126:D126"/>
    <mergeCell ref="B127:D127"/>
    <mergeCell ref="B129:D129"/>
    <mergeCell ref="B130:D130"/>
    <mergeCell ref="B131:D131"/>
    <mergeCell ref="B133:D133"/>
    <mergeCell ref="B134:D134"/>
    <mergeCell ref="B135:D135"/>
    <mergeCell ref="B138:L138"/>
    <mergeCell ref="B140:D140"/>
    <mergeCell ref="B141:D141"/>
    <mergeCell ref="B142:D142"/>
    <mergeCell ref="B147:D147"/>
    <mergeCell ref="B148:D148"/>
    <mergeCell ref="B149:D149"/>
    <mergeCell ref="B151:D151"/>
    <mergeCell ref="B152:D152"/>
    <mergeCell ref="B153:D153"/>
    <mergeCell ref="B155:D155"/>
    <mergeCell ref="B156:D156"/>
    <mergeCell ref="B157:D157"/>
    <mergeCell ref="B159:D159"/>
    <mergeCell ref="B160:D160"/>
    <mergeCell ref="B161:D161"/>
    <mergeCell ref="B163:D163"/>
    <mergeCell ref="B164:D164"/>
    <mergeCell ref="B165:D165"/>
    <mergeCell ref="B145:L145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 codeName="____SO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446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IF(SUM(K20)&gt;0,ROUND(SUM(S20)/SUM(K20)-1,8),0)</f>
        <v>0</v>
      </c>
      <c r="R11" s="27">
        <f>AVERAGE(J42)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5</v>
      </c>
      <c r="C20" s="1"/>
      <c r="D20" s="1"/>
      <c r="E20" s="47" t="s">
        <v>116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S42</f>
        <v>0</v>
      </c>
    </row>
    <row r="21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"/>
      <c r="N21" s="2"/>
      <c r="O21" s="2"/>
      <c r="P21" s="2"/>
      <c r="Q21" s="2"/>
    </row>
    <row r="22" ht="14" customHeight="1">
      <c r="A22" s="4"/>
      <c r="B22" s="38" t="s">
        <v>71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  <c r="Q22" s="2"/>
    </row>
    <row r="23" ht="18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"/>
      <c r="O23" s="2"/>
      <c r="P23" s="2"/>
      <c r="Q23" s="2"/>
    </row>
    <row r="24" ht="18" customHeight="1">
      <c r="A24" s="9"/>
      <c r="B24" s="44" t="s">
        <v>72</v>
      </c>
      <c r="C24" s="44" t="s">
        <v>68</v>
      </c>
      <c r="D24" s="44" t="s">
        <v>73</v>
      </c>
      <c r="E24" s="44" t="s">
        <v>69</v>
      </c>
      <c r="F24" s="44" t="s">
        <v>74</v>
      </c>
      <c r="G24" s="45" t="s">
        <v>75</v>
      </c>
      <c r="H24" s="22" t="s">
        <v>76</v>
      </c>
      <c r="I24" s="22" t="s">
        <v>77</v>
      </c>
      <c r="J24" s="22" t="s">
        <v>18</v>
      </c>
      <c r="K24" s="45" t="s">
        <v>78</v>
      </c>
      <c r="L24" s="22" t="s">
        <v>19</v>
      </c>
      <c r="M24" s="12"/>
      <c r="N24" s="2"/>
      <c r="O24" s="2"/>
      <c r="P24" s="2"/>
      <c r="Q24" s="2"/>
    </row>
    <row r="25" ht="40" customHeight="1">
      <c r="A25" s="9"/>
      <c r="B25" s="49" t="s">
        <v>193</v>
      </c>
      <c r="C25" s="1"/>
      <c r="D25" s="1"/>
      <c r="E25" s="1"/>
      <c r="F25" s="1"/>
      <c r="G25" s="1"/>
      <c r="H25" s="50"/>
      <c r="I25" s="1"/>
      <c r="J25" s="50"/>
      <c r="K25" s="1"/>
      <c r="L25" s="1"/>
      <c r="M25" s="12"/>
      <c r="N25" s="2"/>
      <c r="O25" s="2"/>
      <c r="P25" s="2"/>
      <c r="Q25" s="2"/>
    </row>
    <row r="26">
      <c r="A26" s="9"/>
      <c r="B26" s="51">
        <v>1</v>
      </c>
      <c r="C26" s="52" t="s">
        <v>290</v>
      </c>
      <c r="D26" s="52"/>
      <c r="E26" s="52" t="s">
        <v>291</v>
      </c>
      <c r="F26" s="52" t="s">
        <v>10</v>
      </c>
      <c r="G26" s="53" t="s">
        <v>158</v>
      </c>
      <c r="H26" s="54">
        <v>5734</v>
      </c>
      <c r="I26" s="25">
        <v>0</v>
      </c>
      <c r="J26" s="55">
        <v>0</v>
      </c>
      <c r="K26" s="56">
        <v>0.20999999999999999</v>
      </c>
      <c r="L26" s="57">
        <v>0</v>
      </c>
      <c r="M26" s="12"/>
      <c r="N26" s="2"/>
      <c r="O26" s="2"/>
      <c r="P26" s="2"/>
      <c r="Q26" s="43">
        <f>IF(ISNUMBER(K26),IF(H26&gt;0,IF(I26&gt;0,J26,0),0),0)</f>
        <v>0</v>
      </c>
      <c r="R26" s="27">
        <f>IF(ISNUMBER(K26)=FALSE,J26,0)</f>
        <v>0</v>
      </c>
    </row>
    <row r="27">
      <c r="A27" s="9"/>
      <c r="B27" s="58" t="s">
        <v>83</v>
      </c>
      <c r="C27" s="1"/>
      <c r="D27" s="1"/>
      <c r="E27" s="59" t="s">
        <v>10</v>
      </c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8" t="s">
        <v>85</v>
      </c>
      <c r="C28" s="1"/>
      <c r="D28" s="1"/>
      <c r="E28" s="59" t="s">
        <v>447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 thickBot="1">
      <c r="A29" s="9"/>
      <c r="B29" s="60" t="s">
        <v>87</v>
      </c>
      <c r="C29" s="31"/>
      <c r="D29" s="31"/>
      <c r="E29" s="61" t="s">
        <v>88</v>
      </c>
      <c r="F29" s="31"/>
      <c r="G29" s="31"/>
      <c r="H29" s="62"/>
      <c r="I29" s="31"/>
      <c r="J29" s="62"/>
      <c r="K29" s="31"/>
      <c r="L29" s="31"/>
      <c r="M29" s="12"/>
      <c r="N29" s="2"/>
      <c r="O29" s="2"/>
      <c r="P29" s="2"/>
      <c r="Q29" s="2"/>
    </row>
    <row r="30" thickTop="1">
      <c r="A30" s="9"/>
      <c r="B30" s="51">
        <v>2</v>
      </c>
      <c r="C30" s="52" t="s">
        <v>293</v>
      </c>
      <c r="D30" s="52"/>
      <c r="E30" s="52" t="s">
        <v>294</v>
      </c>
      <c r="F30" s="52" t="s">
        <v>10</v>
      </c>
      <c r="G30" s="53" t="s">
        <v>158</v>
      </c>
      <c r="H30" s="63">
        <v>5734</v>
      </c>
      <c r="I30" s="37">
        <v>0</v>
      </c>
      <c r="J30" s="64">
        <v>0</v>
      </c>
      <c r="K30" s="65">
        <v>0.20999999999999999</v>
      </c>
      <c r="L30" s="66">
        <v>0</v>
      </c>
      <c r="M30" s="12"/>
      <c r="N30" s="2"/>
      <c r="O30" s="2"/>
      <c r="P30" s="2"/>
      <c r="Q30" s="43">
        <f>IF(ISNUMBER(K30),IF(H30&gt;0,IF(I30&gt;0,J30,0),0),0)</f>
        <v>0</v>
      </c>
      <c r="R30" s="27">
        <f>IF(ISNUMBER(K30)=FALSE,J30,0)</f>
        <v>0</v>
      </c>
    </row>
    <row r="31">
      <c r="A31" s="9"/>
      <c r="B31" s="58" t="s">
        <v>83</v>
      </c>
      <c r="C31" s="1"/>
      <c r="D31" s="1"/>
      <c r="E31" s="59" t="s">
        <v>295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85</v>
      </c>
      <c r="C32" s="1"/>
      <c r="D32" s="1"/>
      <c r="E32" s="59" t="s">
        <v>344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 thickBot="1">
      <c r="A33" s="9"/>
      <c r="B33" s="60" t="s">
        <v>87</v>
      </c>
      <c r="C33" s="31"/>
      <c r="D33" s="31"/>
      <c r="E33" s="61" t="s">
        <v>88</v>
      </c>
      <c r="F33" s="31"/>
      <c r="G33" s="31"/>
      <c r="H33" s="62"/>
      <c r="I33" s="31"/>
      <c r="J33" s="62"/>
      <c r="K33" s="31"/>
      <c r="L33" s="31"/>
      <c r="M33" s="12"/>
      <c r="N33" s="2"/>
      <c r="O33" s="2"/>
      <c r="P33" s="2"/>
      <c r="Q33" s="2"/>
    </row>
    <row r="34" thickTop="1">
      <c r="A34" s="9"/>
      <c r="B34" s="51">
        <v>3</v>
      </c>
      <c r="C34" s="52" t="s">
        <v>297</v>
      </c>
      <c r="D34" s="52"/>
      <c r="E34" s="52" t="s">
        <v>298</v>
      </c>
      <c r="F34" s="52" t="s">
        <v>10</v>
      </c>
      <c r="G34" s="53" t="s">
        <v>158</v>
      </c>
      <c r="H34" s="63">
        <v>5734</v>
      </c>
      <c r="I34" s="37">
        <v>0</v>
      </c>
      <c r="J34" s="64">
        <v>0</v>
      </c>
      <c r="K34" s="65">
        <v>0.20999999999999999</v>
      </c>
      <c r="L34" s="66">
        <v>0</v>
      </c>
      <c r="M34" s="12"/>
      <c r="N34" s="2"/>
      <c r="O34" s="2"/>
      <c r="P34" s="2"/>
      <c r="Q34" s="43">
        <f>IF(ISNUMBER(K34),IF(H34&gt;0,IF(I34&gt;0,J34,0),0),0)</f>
        <v>0</v>
      </c>
      <c r="R34" s="27">
        <f>IF(ISNUMBER(K34)=FALSE,J34,0)</f>
        <v>0</v>
      </c>
    </row>
    <row r="35">
      <c r="A35" s="9"/>
      <c r="B35" s="58" t="s">
        <v>83</v>
      </c>
      <c r="C35" s="1"/>
      <c r="D35" s="1"/>
      <c r="E35" s="59" t="s">
        <v>10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85</v>
      </c>
      <c r="C36" s="1"/>
      <c r="D36" s="1"/>
      <c r="E36" s="59" t="s">
        <v>344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 thickBot="1">
      <c r="A37" s="9"/>
      <c r="B37" s="60" t="s">
        <v>87</v>
      </c>
      <c r="C37" s="31"/>
      <c r="D37" s="31"/>
      <c r="E37" s="61" t="s">
        <v>88</v>
      </c>
      <c r="F37" s="31"/>
      <c r="G37" s="31"/>
      <c r="H37" s="62"/>
      <c r="I37" s="31"/>
      <c r="J37" s="62"/>
      <c r="K37" s="31"/>
      <c r="L37" s="31"/>
      <c r="M37" s="12"/>
      <c r="N37" s="2"/>
      <c r="O37" s="2"/>
      <c r="P37" s="2"/>
      <c r="Q37" s="2"/>
    </row>
    <row r="38" thickTop="1">
      <c r="A38" s="9"/>
      <c r="B38" s="51">
        <v>4</v>
      </c>
      <c r="C38" s="52" t="s">
        <v>299</v>
      </c>
      <c r="D38" s="52"/>
      <c r="E38" s="52" t="s">
        <v>300</v>
      </c>
      <c r="F38" s="52" t="s">
        <v>10</v>
      </c>
      <c r="G38" s="53" t="s">
        <v>158</v>
      </c>
      <c r="H38" s="63">
        <v>5734</v>
      </c>
      <c r="I38" s="37">
        <v>0</v>
      </c>
      <c r="J38" s="64">
        <v>0</v>
      </c>
      <c r="K38" s="65">
        <v>0.20999999999999999</v>
      </c>
      <c r="L38" s="66">
        <v>0</v>
      </c>
      <c r="M38" s="12"/>
      <c r="N38" s="2"/>
      <c r="O38" s="2"/>
      <c r="P38" s="2"/>
      <c r="Q38" s="43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83</v>
      </c>
      <c r="C39" s="1"/>
      <c r="D39" s="1"/>
      <c r="E39" s="59" t="s">
        <v>10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85</v>
      </c>
      <c r="C40" s="1"/>
      <c r="D40" s="1"/>
      <c r="E40" s="59" t="s">
        <v>344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 thickBot="1">
      <c r="A41" s="9"/>
      <c r="B41" s="60" t="s">
        <v>87</v>
      </c>
      <c r="C41" s="31"/>
      <c r="D41" s="31"/>
      <c r="E41" s="61" t="s">
        <v>88</v>
      </c>
      <c r="F41" s="31"/>
      <c r="G41" s="31"/>
      <c r="H41" s="62"/>
      <c r="I41" s="31"/>
      <c r="J41" s="62"/>
      <c r="K41" s="31"/>
      <c r="L41" s="31"/>
      <c r="M41" s="12"/>
      <c r="N41" s="2"/>
      <c r="O41" s="2"/>
      <c r="P41" s="2"/>
      <c r="Q41" s="2"/>
    </row>
    <row r="42" thickTop="1" thickBot="1" ht="25" customHeight="1">
      <c r="A42" s="9"/>
      <c r="B42" s="1"/>
      <c r="C42" s="67">
        <v>5</v>
      </c>
      <c r="D42" s="1"/>
      <c r="E42" s="68" t="s">
        <v>116</v>
      </c>
      <c r="F42" s="1"/>
      <c r="G42" s="69" t="s">
        <v>107</v>
      </c>
      <c r="H42" s="70">
        <v>0</v>
      </c>
      <c r="I42" s="69" t="s">
        <v>108</v>
      </c>
      <c r="J42" s="71">
        <f>(L42-H42)</f>
        <v>0</v>
      </c>
      <c r="K42" s="69" t="s">
        <v>109</v>
      </c>
      <c r="L42" s="72">
        <v>0</v>
      </c>
      <c r="M42" s="12"/>
      <c r="N42" s="2"/>
      <c r="O42" s="2"/>
      <c r="P42" s="2"/>
      <c r="Q42" s="43">
        <f>0+Q26+Q30+Q34+Q38</f>
        <v>0</v>
      </c>
      <c r="R42" s="27">
        <f>0+R26+R30+R34+R38</f>
        <v>0</v>
      </c>
      <c r="S42" s="73">
        <f>Q42*(1+J42)+R42</f>
        <v>0</v>
      </c>
    </row>
    <row r="43" thickTop="1" thickBot="1" ht="25" customHeight="1">
      <c r="A43" s="9"/>
      <c r="B43" s="74"/>
      <c r="C43" s="74"/>
      <c r="D43" s="74"/>
      <c r="E43" s="74"/>
      <c r="F43" s="74"/>
      <c r="G43" s="75" t="s">
        <v>110</v>
      </c>
      <c r="H43" s="76">
        <v>0</v>
      </c>
      <c r="I43" s="75" t="s">
        <v>111</v>
      </c>
      <c r="J43" s="77">
        <v>0</v>
      </c>
      <c r="K43" s="75" t="s">
        <v>112</v>
      </c>
      <c r="L43" s="78">
        <v>0</v>
      </c>
      <c r="M43" s="12"/>
      <c r="N43" s="2"/>
      <c r="O43" s="2"/>
      <c r="P43" s="2"/>
      <c r="Q43" s="2"/>
    </row>
    <row r="44">
      <c r="A44" s="13"/>
      <c r="B44" s="4"/>
      <c r="C44" s="4"/>
      <c r="D44" s="4"/>
      <c r="E44" s="4"/>
      <c r="F44" s="4"/>
      <c r="G44" s="4"/>
      <c r="H44" s="79"/>
      <c r="I44" s="4"/>
      <c r="J44" s="79"/>
      <c r="K44" s="4"/>
      <c r="L44" s="4"/>
      <c r="M44" s="14"/>
      <c r="N44" s="2"/>
      <c r="O44" s="2"/>
      <c r="P44" s="2"/>
      <c r="Q44" s="2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</row>
  </sheetData>
  <mergeCells count="27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29:D29"/>
    <mergeCell ref="B31:D31"/>
    <mergeCell ref="B32:D32"/>
    <mergeCell ref="B33:D33"/>
    <mergeCell ref="B35:D35"/>
    <mergeCell ref="B36:D36"/>
    <mergeCell ref="B37:D37"/>
    <mergeCell ref="B39:D39"/>
    <mergeCell ref="B40:D40"/>
    <mergeCell ref="B41:D41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 codeName="____SO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448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IF(SUM(K20:K24)&gt;0,ROUND(SUM(S20:S24)/SUM(K20:K24)-1,8),0)</f>
        <v>0</v>
      </c>
      <c r="R11" s="27">
        <f>AVERAGE(J38,J109,J136,J155,J194)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S38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S109</f>
        <v>0</v>
      </c>
    </row>
    <row r="22">
      <c r="A22" s="9"/>
      <c r="B22" s="46">
        <v>5</v>
      </c>
      <c r="C22" s="1"/>
      <c r="D22" s="1"/>
      <c r="E22" s="47" t="s">
        <v>116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S136</f>
        <v>0</v>
      </c>
    </row>
    <row r="23">
      <c r="A23" s="9"/>
      <c r="B23" s="46">
        <v>8</v>
      </c>
      <c r="C23" s="1"/>
      <c r="D23" s="1"/>
      <c r="E23" s="47" t="s">
        <v>117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S155</f>
        <v>0</v>
      </c>
    </row>
    <row r="24">
      <c r="A24" s="9"/>
      <c r="B24" s="46">
        <v>9</v>
      </c>
      <c r="C24" s="1"/>
      <c r="D24" s="1"/>
      <c r="E24" s="47" t="s">
        <v>118</v>
      </c>
      <c r="F24" s="1"/>
      <c r="G24" s="1"/>
      <c r="H24" s="1"/>
      <c r="I24" s="1"/>
      <c r="J24" s="1"/>
      <c r="K24" s="48">
        <v>0</v>
      </c>
      <c r="L24" s="48">
        <v>0</v>
      </c>
      <c r="M24" s="12"/>
      <c r="N24" s="2"/>
      <c r="O24" s="2"/>
      <c r="P24" s="2"/>
      <c r="Q24" s="2"/>
      <c r="S24" s="27">
        <f>S194</f>
        <v>0</v>
      </c>
    </row>
    <row r="25">
      <c r="A25" s="1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1"/>
      <c r="N25" s="2"/>
      <c r="O25" s="2"/>
      <c r="P25" s="2"/>
      <c r="Q25" s="2"/>
    </row>
    <row r="26" ht="14" customHeight="1">
      <c r="A26" s="4"/>
      <c r="B26" s="38" t="s">
        <v>71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  <c r="P26" s="2"/>
      <c r="Q26" s="2"/>
    </row>
    <row r="27" ht="18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2"/>
      <c r="N27" s="2"/>
      <c r="O27" s="2"/>
      <c r="P27" s="2"/>
      <c r="Q27" s="2"/>
    </row>
    <row r="28" ht="18" customHeight="1">
      <c r="A28" s="9"/>
      <c r="B28" s="44" t="s">
        <v>72</v>
      </c>
      <c r="C28" s="44" t="s">
        <v>68</v>
      </c>
      <c r="D28" s="44" t="s">
        <v>73</v>
      </c>
      <c r="E28" s="44" t="s">
        <v>69</v>
      </c>
      <c r="F28" s="44" t="s">
        <v>74</v>
      </c>
      <c r="G28" s="45" t="s">
        <v>75</v>
      </c>
      <c r="H28" s="22" t="s">
        <v>76</v>
      </c>
      <c r="I28" s="22" t="s">
        <v>77</v>
      </c>
      <c r="J28" s="22" t="s">
        <v>18</v>
      </c>
      <c r="K28" s="45" t="s">
        <v>78</v>
      </c>
      <c r="L28" s="22" t="s">
        <v>19</v>
      </c>
      <c r="M28" s="80"/>
      <c r="N28" s="2"/>
      <c r="O28" s="2"/>
      <c r="P28" s="2"/>
      <c r="Q28" s="2"/>
    </row>
    <row r="29" ht="40" customHeight="1">
      <c r="A29" s="9"/>
      <c r="B29" s="49" t="s">
        <v>79</v>
      </c>
      <c r="C29" s="1"/>
      <c r="D29" s="1"/>
      <c r="E29" s="1"/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>
      <c r="A30" s="9"/>
      <c r="B30" s="51">
        <v>1</v>
      </c>
      <c r="C30" s="52" t="s">
        <v>119</v>
      </c>
      <c r="D30" s="52"/>
      <c r="E30" s="52" t="s">
        <v>120</v>
      </c>
      <c r="F30" s="52" t="s">
        <v>10</v>
      </c>
      <c r="G30" s="53" t="s">
        <v>121</v>
      </c>
      <c r="H30" s="54">
        <v>247.27500000000001</v>
      </c>
      <c r="I30" s="25">
        <v>0</v>
      </c>
      <c r="J30" s="55">
        <v>0</v>
      </c>
      <c r="K30" s="56">
        <v>0.20999999999999999</v>
      </c>
      <c r="L30" s="57">
        <v>0</v>
      </c>
      <c r="M30" s="12"/>
      <c r="N30" s="2"/>
      <c r="O30" s="2"/>
      <c r="P30" s="2"/>
      <c r="Q30" s="43">
        <f>IF(ISNUMBER(K30),IF(H30&gt;0,IF(I30&gt;0,J30,0),0),0)</f>
        <v>0</v>
      </c>
      <c r="R30" s="27">
        <f>IF(ISNUMBER(K30)=FALSE,J30,0)</f>
        <v>0</v>
      </c>
    </row>
    <row r="31">
      <c r="A31" s="9"/>
      <c r="B31" s="58" t="s">
        <v>83</v>
      </c>
      <c r="C31" s="1"/>
      <c r="D31" s="1"/>
      <c r="E31" s="59" t="s">
        <v>122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85</v>
      </c>
      <c r="C32" s="1"/>
      <c r="D32" s="1"/>
      <c r="E32" s="59" t="s">
        <v>449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 thickBot="1">
      <c r="A33" s="9"/>
      <c r="B33" s="60" t="s">
        <v>87</v>
      </c>
      <c r="C33" s="31"/>
      <c r="D33" s="31"/>
      <c r="E33" s="61" t="s">
        <v>88</v>
      </c>
      <c r="F33" s="31"/>
      <c r="G33" s="31"/>
      <c r="H33" s="62"/>
      <c r="I33" s="31"/>
      <c r="J33" s="62"/>
      <c r="K33" s="31"/>
      <c r="L33" s="31"/>
      <c r="M33" s="12"/>
      <c r="N33" s="2"/>
      <c r="O33" s="2"/>
      <c r="P33" s="2"/>
      <c r="Q33" s="2"/>
    </row>
    <row r="34" thickTop="1">
      <c r="A34" s="9"/>
      <c r="B34" s="51">
        <v>2</v>
      </c>
      <c r="C34" s="52" t="s">
        <v>124</v>
      </c>
      <c r="D34" s="52"/>
      <c r="E34" s="52" t="s">
        <v>125</v>
      </c>
      <c r="F34" s="52" t="s">
        <v>10</v>
      </c>
      <c r="G34" s="53" t="s">
        <v>121</v>
      </c>
      <c r="H34" s="63">
        <v>11.66</v>
      </c>
      <c r="I34" s="37">
        <v>0</v>
      </c>
      <c r="J34" s="64">
        <v>0</v>
      </c>
      <c r="K34" s="65">
        <v>0.20999999999999999</v>
      </c>
      <c r="L34" s="66">
        <v>0</v>
      </c>
      <c r="M34" s="12"/>
      <c r="N34" s="2"/>
      <c r="O34" s="2"/>
      <c r="P34" s="2"/>
      <c r="Q34" s="43">
        <f>IF(ISNUMBER(K34),IF(H34&gt;0,IF(I34&gt;0,J34,0),0),0)</f>
        <v>0</v>
      </c>
      <c r="R34" s="27">
        <f>IF(ISNUMBER(K34)=FALSE,J34,0)</f>
        <v>0</v>
      </c>
    </row>
    <row r="35">
      <c r="A35" s="9"/>
      <c r="B35" s="58" t="s">
        <v>83</v>
      </c>
      <c r="C35" s="1"/>
      <c r="D35" s="1"/>
      <c r="E35" s="59" t="s">
        <v>126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85</v>
      </c>
      <c r="C36" s="1"/>
      <c r="D36" s="1"/>
      <c r="E36" s="59" t="s">
        <v>450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 thickBot="1">
      <c r="A37" s="9"/>
      <c r="B37" s="60" t="s">
        <v>87</v>
      </c>
      <c r="C37" s="31"/>
      <c r="D37" s="31"/>
      <c r="E37" s="61" t="s">
        <v>88</v>
      </c>
      <c r="F37" s="31"/>
      <c r="G37" s="31"/>
      <c r="H37" s="62"/>
      <c r="I37" s="31"/>
      <c r="J37" s="62"/>
      <c r="K37" s="31"/>
      <c r="L37" s="31"/>
      <c r="M37" s="12"/>
      <c r="N37" s="2"/>
      <c r="O37" s="2"/>
      <c r="P37" s="2"/>
      <c r="Q37" s="2"/>
    </row>
    <row r="38" thickTop="1" thickBot="1" ht="25" customHeight="1">
      <c r="A38" s="9"/>
      <c r="B38" s="1"/>
      <c r="C38" s="67">
        <v>0</v>
      </c>
      <c r="D38" s="1"/>
      <c r="E38" s="68" t="s">
        <v>70</v>
      </c>
      <c r="F38" s="1"/>
      <c r="G38" s="69" t="s">
        <v>107</v>
      </c>
      <c r="H38" s="70">
        <v>0</v>
      </c>
      <c r="I38" s="69" t="s">
        <v>108</v>
      </c>
      <c r="J38" s="71">
        <f>(L38-H38)</f>
        <v>0</v>
      </c>
      <c r="K38" s="69" t="s">
        <v>109</v>
      </c>
      <c r="L38" s="72">
        <v>0</v>
      </c>
      <c r="M38" s="12"/>
      <c r="N38" s="2"/>
      <c r="O38" s="2"/>
      <c r="P38" s="2"/>
      <c r="Q38" s="43">
        <f>0+Q30+Q34</f>
        <v>0</v>
      </c>
      <c r="R38" s="27">
        <f>0+R30+R34</f>
        <v>0</v>
      </c>
      <c r="S38" s="73">
        <f>Q38*(1+J38)+R38</f>
        <v>0</v>
      </c>
    </row>
    <row r="39" thickTop="1" thickBot="1" ht="25" customHeight="1">
      <c r="A39" s="9"/>
      <c r="B39" s="74"/>
      <c r="C39" s="74"/>
      <c r="D39" s="74"/>
      <c r="E39" s="74"/>
      <c r="F39" s="74"/>
      <c r="G39" s="75" t="s">
        <v>110</v>
      </c>
      <c r="H39" s="76">
        <v>0</v>
      </c>
      <c r="I39" s="75" t="s">
        <v>111</v>
      </c>
      <c r="J39" s="77">
        <v>0</v>
      </c>
      <c r="K39" s="75" t="s">
        <v>112</v>
      </c>
      <c r="L39" s="78">
        <v>0</v>
      </c>
      <c r="M39" s="12"/>
      <c r="N39" s="2"/>
      <c r="O39" s="2"/>
      <c r="P39" s="2"/>
      <c r="Q39" s="2"/>
    </row>
    <row r="40" ht="40" customHeight="1">
      <c r="A40" s="9"/>
      <c r="B40" s="83" t="s">
        <v>128</v>
      </c>
      <c r="C40" s="1"/>
      <c r="D40" s="1"/>
      <c r="E40" s="1"/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>
      <c r="A41" s="9"/>
      <c r="B41" s="51">
        <v>3</v>
      </c>
      <c r="C41" s="52" t="s">
        <v>134</v>
      </c>
      <c r="D41" s="52"/>
      <c r="E41" s="52" t="s">
        <v>135</v>
      </c>
      <c r="F41" s="52" t="s">
        <v>10</v>
      </c>
      <c r="G41" s="53" t="s">
        <v>131</v>
      </c>
      <c r="H41" s="54">
        <v>2</v>
      </c>
      <c r="I41" s="25">
        <v>0</v>
      </c>
      <c r="J41" s="55">
        <v>0</v>
      </c>
      <c r="K41" s="56">
        <v>0.20999999999999999</v>
      </c>
      <c r="L41" s="57">
        <v>0</v>
      </c>
      <c r="M41" s="12"/>
      <c r="N41" s="2"/>
      <c r="O41" s="2"/>
      <c r="P41" s="2"/>
      <c r="Q41" s="43">
        <f>IF(ISNUMBER(K41),IF(H41&gt;0,IF(I41&gt;0,J41,0),0),0)</f>
        <v>0</v>
      </c>
      <c r="R41" s="27">
        <f>IF(ISNUMBER(K41)=FALSE,J41,0)</f>
        <v>0</v>
      </c>
    </row>
    <row r="42">
      <c r="A42" s="9"/>
      <c r="B42" s="58" t="s">
        <v>83</v>
      </c>
      <c r="C42" s="1"/>
      <c r="D42" s="1"/>
      <c r="E42" s="59" t="s">
        <v>136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>
      <c r="A43" s="9"/>
      <c r="B43" s="58" t="s">
        <v>85</v>
      </c>
      <c r="C43" s="1"/>
      <c r="D43" s="1"/>
      <c r="E43" s="59" t="s">
        <v>451</v>
      </c>
      <c r="F43" s="1"/>
      <c r="G43" s="1"/>
      <c r="H43" s="50"/>
      <c r="I43" s="1"/>
      <c r="J43" s="50"/>
      <c r="K43" s="1"/>
      <c r="L43" s="1"/>
      <c r="M43" s="12"/>
      <c r="N43" s="2"/>
      <c r="O43" s="2"/>
      <c r="P43" s="2"/>
      <c r="Q43" s="2"/>
    </row>
    <row r="44" thickBot="1">
      <c r="A44" s="9"/>
      <c r="B44" s="60" t="s">
        <v>87</v>
      </c>
      <c r="C44" s="31"/>
      <c r="D44" s="31"/>
      <c r="E44" s="61" t="s">
        <v>88</v>
      </c>
      <c r="F44" s="31"/>
      <c r="G44" s="31"/>
      <c r="H44" s="62"/>
      <c r="I44" s="31"/>
      <c r="J44" s="62"/>
      <c r="K44" s="31"/>
      <c r="L44" s="31"/>
      <c r="M44" s="12"/>
      <c r="N44" s="2"/>
      <c r="O44" s="2"/>
      <c r="P44" s="2"/>
      <c r="Q44" s="2"/>
    </row>
    <row r="45" thickTop="1">
      <c r="A45" s="9"/>
      <c r="B45" s="51">
        <v>4</v>
      </c>
      <c r="C45" s="52" t="s">
        <v>138</v>
      </c>
      <c r="D45" s="52"/>
      <c r="E45" s="52" t="s">
        <v>139</v>
      </c>
      <c r="F45" s="52" t="s">
        <v>10</v>
      </c>
      <c r="G45" s="53" t="s">
        <v>121</v>
      </c>
      <c r="H45" s="63">
        <v>11.66</v>
      </c>
      <c r="I45" s="37">
        <v>0</v>
      </c>
      <c r="J45" s="64">
        <v>0</v>
      </c>
      <c r="K45" s="65">
        <v>0.20999999999999999</v>
      </c>
      <c r="L45" s="66">
        <v>0</v>
      </c>
      <c r="M45" s="12"/>
      <c r="N45" s="2"/>
      <c r="O45" s="2"/>
      <c r="P45" s="2"/>
      <c r="Q45" s="43">
        <f>IF(ISNUMBER(K45),IF(H45&gt;0,IF(I45&gt;0,J45,0),0),0)</f>
        <v>0</v>
      </c>
      <c r="R45" s="27">
        <f>IF(ISNUMBER(K45)=FALSE,J45,0)</f>
        <v>0</v>
      </c>
    </row>
    <row r="46">
      <c r="A46" s="9"/>
      <c r="B46" s="58" t="s">
        <v>83</v>
      </c>
      <c r="C46" s="1"/>
      <c r="D46" s="1"/>
      <c r="E46" s="59" t="s">
        <v>452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>
      <c r="A47" s="9"/>
      <c r="B47" s="58" t="s">
        <v>85</v>
      </c>
      <c r="C47" s="1"/>
      <c r="D47" s="1"/>
      <c r="E47" s="59" t="s">
        <v>453</v>
      </c>
      <c r="F47" s="1"/>
      <c r="G47" s="1"/>
      <c r="H47" s="50"/>
      <c r="I47" s="1"/>
      <c r="J47" s="50"/>
      <c r="K47" s="1"/>
      <c r="L47" s="1"/>
      <c r="M47" s="12"/>
      <c r="N47" s="2"/>
      <c r="O47" s="2"/>
      <c r="P47" s="2"/>
      <c r="Q47" s="2"/>
    </row>
    <row r="48" thickBot="1">
      <c r="A48" s="9"/>
      <c r="B48" s="60" t="s">
        <v>87</v>
      </c>
      <c r="C48" s="31"/>
      <c r="D48" s="31"/>
      <c r="E48" s="61" t="s">
        <v>88</v>
      </c>
      <c r="F48" s="31"/>
      <c r="G48" s="31"/>
      <c r="H48" s="62"/>
      <c r="I48" s="31"/>
      <c r="J48" s="62"/>
      <c r="K48" s="31"/>
      <c r="L48" s="31"/>
      <c r="M48" s="12"/>
      <c r="N48" s="2"/>
      <c r="O48" s="2"/>
      <c r="P48" s="2"/>
      <c r="Q48" s="2"/>
    </row>
    <row r="49" thickTop="1">
      <c r="A49" s="9"/>
      <c r="B49" s="51">
        <v>5</v>
      </c>
      <c r="C49" s="52" t="s">
        <v>142</v>
      </c>
      <c r="D49" s="52"/>
      <c r="E49" s="52" t="s">
        <v>143</v>
      </c>
      <c r="F49" s="52" t="s">
        <v>10</v>
      </c>
      <c r="G49" s="53" t="s">
        <v>121</v>
      </c>
      <c r="H49" s="63">
        <v>83.275000000000006</v>
      </c>
      <c r="I49" s="37">
        <v>0</v>
      </c>
      <c r="J49" s="64">
        <v>0</v>
      </c>
      <c r="K49" s="65">
        <v>0.20999999999999999</v>
      </c>
      <c r="L49" s="66">
        <v>0</v>
      </c>
      <c r="M49" s="12"/>
      <c r="N49" s="2"/>
      <c r="O49" s="2"/>
      <c r="P49" s="2"/>
      <c r="Q49" s="43">
        <f>IF(ISNUMBER(K49),IF(H49&gt;0,IF(I49&gt;0,J49,0),0),0)</f>
        <v>0</v>
      </c>
      <c r="R49" s="27">
        <f>IF(ISNUMBER(K49)=FALSE,J49,0)</f>
        <v>0</v>
      </c>
    </row>
    <row r="50">
      <c r="A50" s="9"/>
      <c r="B50" s="58" t="s">
        <v>83</v>
      </c>
      <c r="C50" s="1"/>
      <c r="D50" s="1"/>
      <c r="E50" s="59" t="s">
        <v>452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>
      <c r="A51" s="9"/>
      <c r="B51" s="58" t="s">
        <v>85</v>
      </c>
      <c r="C51" s="1"/>
      <c r="D51" s="1"/>
      <c r="E51" s="59" t="s">
        <v>454</v>
      </c>
      <c r="F51" s="1"/>
      <c r="G51" s="1"/>
      <c r="H51" s="50"/>
      <c r="I51" s="1"/>
      <c r="J51" s="50"/>
      <c r="K51" s="1"/>
      <c r="L51" s="1"/>
      <c r="M51" s="12"/>
      <c r="N51" s="2"/>
      <c r="O51" s="2"/>
      <c r="P51" s="2"/>
      <c r="Q51" s="2"/>
    </row>
    <row r="52" thickBot="1">
      <c r="A52" s="9"/>
      <c r="B52" s="60" t="s">
        <v>87</v>
      </c>
      <c r="C52" s="31"/>
      <c r="D52" s="31"/>
      <c r="E52" s="61" t="s">
        <v>88</v>
      </c>
      <c r="F52" s="31"/>
      <c r="G52" s="31"/>
      <c r="H52" s="62"/>
      <c r="I52" s="31"/>
      <c r="J52" s="62"/>
      <c r="K52" s="31"/>
      <c r="L52" s="31"/>
      <c r="M52" s="12"/>
      <c r="N52" s="2"/>
      <c r="O52" s="2"/>
      <c r="P52" s="2"/>
      <c r="Q52" s="2"/>
    </row>
    <row r="53" thickTop="1">
      <c r="A53" s="9"/>
      <c r="B53" s="51">
        <v>6</v>
      </c>
      <c r="C53" s="52" t="s">
        <v>145</v>
      </c>
      <c r="D53" s="52"/>
      <c r="E53" s="52" t="s">
        <v>146</v>
      </c>
      <c r="F53" s="52" t="s">
        <v>10</v>
      </c>
      <c r="G53" s="53" t="s">
        <v>121</v>
      </c>
      <c r="H53" s="63">
        <v>146.58000000000001</v>
      </c>
      <c r="I53" s="37">
        <v>0</v>
      </c>
      <c r="J53" s="64">
        <v>0</v>
      </c>
      <c r="K53" s="65">
        <v>0.20999999999999999</v>
      </c>
      <c r="L53" s="66">
        <v>0</v>
      </c>
      <c r="M53" s="12"/>
      <c r="N53" s="2"/>
      <c r="O53" s="2"/>
      <c r="P53" s="2"/>
      <c r="Q53" s="43">
        <f>IF(ISNUMBER(K53),IF(H53&gt;0,IF(I53&gt;0,J53,0),0),0)</f>
        <v>0</v>
      </c>
      <c r="R53" s="27">
        <f>IF(ISNUMBER(K53)=FALSE,J53,0)</f>
        <v>0</v>
      </c>
    </row>
    <row r="54">
      <c r="A54" s="9"/>
      <c r="B54" s="58" t="s">
        <v>83</v>
      </c>
      <c r="C54" s="1"/>
      <c r="D54" s="1"/>
      <c r="E54" s="59" t="s">
        <v>455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>
      <c r="A55" s="9"/>
      <c r="B55" s="58" t="s">
        <v>85</v>
      </c>
      <c r="C55" s="1"/>
      <c r="D55" s="1"/>
      <c r="E55" s="59" t="s">
        <v>456</v>
      </c>
      <c r="F55" s="1"/>
      <c r="G55" s="1"/>
      <c r="H55" s="50"/>
      <c r="I55" s="1"/>
      <c r="J55" s="50"/>
      <c r="K55" s="1"/>
      <c r="L55" s="1"/>
      <c r="M55" s="12"/>
      <c r="N55" s="2"/>
      <c r="O55" s="2"/>
      <c r="P55" s="2"/>
      <c r="Q55" s="2"/>
    </row>
    <row r="56" thickBot="1">
      <c r="A56" s="9"/>
      <c r="B56" s="60" t="s">
        <v>87</v>
      </c>
      <c r="C56" s="31"/>
      <c r="D56" s="31"/>
      <c r="E56" s="61" t="s">
        <v>88</v>
      </c>
      <c r="F56" s="31"/>
      <c r="G56" s="31"/>
      <c r="H56" s="62"/>
      <c r="I56" s="31"/>
      <c r="J56" s="62"/>
      <c r="K56" s="31"/>
      <c r="L56" s="31"/>
      <c r="M56" s="12"/>
      <c r="N56" s="2"/>
      <c r="O56" s="2"/>
      <c r="P56" s="2"/>
      <c r="Q56" s="2"/>
    </row>
    <row r="57" thickTop="1">
      <c r="A57" s="9"/>
      <c r="B57" s="51">
        <v>7</v>
      </c>
      <c r="C57" s="52" t="s">
        <v>149</v>
      </c>
      <c r="D57" s="52"/>
      <c r="E57" s="52" t="s">
        <v>150</v>
      </c>
      <c r="F57" s="52" t="s">
        <v>10</v>
      </c>
      <c r="G57" s="53" t="s">
        <v>151</v>
      </c>
      <c r="H57" s="63">
        <v>82.400000000000006</v>
      </c>
      <c r="I57" s="37">
        <v>0</v>
      </c>
      <c r="J57" s="64">
        <v>0</v>
      </c>
      <c r="K57" s="65">
        <v>0.20999999999999999</v>
      </c>
      <c r="L57" s="66">
        <v>0</v>
      </c>
      <c r="M57" s="12"/>
      <c r="N57" s="2"/>
      <c r="O57" s="2"/>
      <c r="P57" s="2"/>
      <c r="Q57" s="43">
        <f>IF(ISNUMBER(K57),IF(H57&gt;0,IF(I57&gt;0,J57,0),0),0)</f>
        <v>0</v>
      </c>
      <c r="R57" s="27">
        <f>IF(ISNUMBER(K57)=FALSE,J57,0)</f>
        <v>0</v>
      </c>
    </row>
    <row r="58">
      <c r="A58" s="9"/>
      <c r="B58" s="58" t="s">
        <v>83</v>
      </c>
      <c r="C58" s="1"/>
      <c r="D58" s="1"/>
      <c r="E58" s="59" t="s">
        <v>10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>
      <c r="A59" s="9"/>
      <c r="B59" s="58" t="s">
        <v>85</v>
      </c>
      <c r="C59" s="1"/>
      <c r="D59" s="1"/>
      <c r="E59" s="59" t="s">
        <v>457</v>
      </c>
      <c r="F59" s="1"/>
      <c r="G59" s="1"/>
      <c r="H59" s="50"/>
      <c r="I59" s="1"/>
      <c r="J59" s="50"/>
      <c r="K59" s="1"/>
      <c r="L59" s="1"/>
      <c r="M59" s="12"/>
      <c r="N59" s="2"/>
      <c r="O59" s="2"/>
      <c r="P59" s="2"/>
      <c r="Q59" s="2"/>
    </row>
    <row r="60" thickBot="1">
      <c r="A60" s="9"/>
      <c r="B60" s="60" t="s">
        <v>87</v>
      </c>
      <c r="C60" s="31"/>
      <c r="D60" s="31"/>
      <c r="E60" s="61" t="s">
        <v>88</v>
      </c>
      <c r="F60" s="31"/>
      <c r="G60" s="31"/>
      <c r="H60" s="62"/>
      <c r="I60" s="31"/>
      <c r="J60" s="62"/>
      <c r="K60" s="31"/>
      <c r="L60" s="31"/>
      <c r="M60" s="12"/>
      <c r="N60" s="2"/>
      <c r="O60" s="2"/>
      <c r="P60" s="2"/>
      <c r="Q60" s="2"/>
    </row>
    <row r="61" thickTop="1">
      <c r="A61" s="9"/>
      <c r="B61" s="51">
        <v>8</v>
      </c>
      <c r="C61" s="52" t="s">
        <v>153</v>
      </c>
      <c r="D61" s="52"/>
      <c r="E61" s="52" t="s">
        <v>154</v>
      </c>
      <c r="F61" s="52" t="s">
        <v>10</v>
      </c>
      <c r="G61" s="53" t="s">
        <v>121</v>
      </c>
      <c r="H61" s="63">
        <v>24.100000000000001</v>
      </c>
      <c r="I61" s="37">
        <v>0</v>
      </c>
      <c r="J61" s="64">
        <v>0</v>
      </c>
      <c r="K61" s="65">
        <v>0.20999999999999999</v>
      </c>
      <c r="L61" s="66">
        <v>0</v>
      </c>
      <c r="M61" s="12"/>
      <c r="N61" s="2"/>
      <c r="O61" s="2"/>
      <c r="P61" s="2"/>
      <c r="Q61" s="43">
        <f>IF(ISNUMBER(K61),IF(H61&gt;0,IF(I61&gt;0,J61,0),0),0)</f>
        <v>0</v>
      </c>
      <c r="R61" s="27">
        <f>IF(ISNUMBER(K61)=FALSE,J61,0)</f>
        <v>0</v>
      </c>
    </row>
    <row r="62">
      <c r="A62" s="9"/>
      <c r="B62" s="58" t="s">
        <v>83</v>
      </c>
      <c r="C62" s="1"/>
      <c r="D62" s="1"/>
      <c r="E62" s="59" t="s">
        <v>10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>
      <c r="A63" s="9"/>
      <c r="B63" s="58" t="s">
        <v>85</v>
      </c>
      <c r="C63" s="1"/>
      <c r="D63" s="1"/>
      <c r="E63" s="59" t="s">
        <v>458</v>
      </c>
      <c r="F63" s="1"/>
      <c r="G63" s="1"/>
      <c r="H63" s="50"/>
      <c r="I63" s="1"/>
      <c r="J63" s="50"/>
      <c r="K63" s="1"/>
      <c r="L63" s="1"/>
      <c r="M63" s="12"/>
      <c r="N63" s="2"/>
      <c r="O63" s="2"/>
      <c r="P63" s="2"/>
      <c r="Q63" s="2"/>
    </row>
    <row r="64" thickBot="1">
      <c r="A64" s="9"/>
      <c r="B64" s="60" t="s">
        <v>87</v>
      </c>
      <c r="C64" s="31"/>
      <c r="D64" s="31"/>
      <c r="E64" s="61" t="s">
        <v>88</v>
      </c>
      <c r="F64" s="31"/>
      <c r="G64" s="31"/>
      <c r="H64" s="62"/>
      <c r="I64" s="31"/>
      <c r="J64" s="62"/>
      <c r="K64" s="31"/>
      <c r="L64" s="31"/>
      <c r="M64" s="12"/>
      <c r="N64" s="2"/>
      <c r="O64" s="2"/>
      <c r="P64" s="2"/>
      <c r="Q64" s="2"/>
    </row>
    <row r="65" thickTop="1">
      <c r="A65" s="9"/>
      <c r="B65" s="51">
        <v>9</v>
      </c>
      <c r="C65" s="52" t="s">
        <v>156</v>
      </c>
      <c r="D65" s="52"/>
      <c r="E65" s="52" t="s">
        <v>157</v>
      </c>
      <c r="F65" s="52" t="s">
        <v>10</v>
      </c>
      <c r="G65" s="53" t="s">
        <v>158</v>
      </c>
      <c r="H65" s="63">
        <v>320</v>
      </c>
      <c r="I65" s="37">
        <v>0</v>
      </c>
      <c r="J65" s="64">
        <v>0</v>
      </c>
      <c r="K65" s="65">
        <v>0.20999999999999999</v>
      </c>
      <c r="L65" s="66">
        <v>0</v>
      </c>
      <c r="M65" s="12"/>
      <c r="N65" s="2"/>
      <c r="O65" s="2"/>
      <c r="P65" s="2"/>
      <c r="Q65" s="43">
        <f>IF(ISNUMBER(K65),IF(H65&gt;0,IF(I65&gt;0,J65,0),0),0)</f>
        <v>0</v>
      </c>
      <c r="R65" s="27">
        <f>IF(ISNUMBER(K65)=FALSE,J65,0)</f>
        <v>0</v>
      </c>
    </row>
    <row r="66">
      <c r="A66" s="9"/>
      <c r="B66" s="58" t="s">
        <v>83</v>
      </c>
      <c r="C66" s="1"/>
      <c r="D66" s="1"/>
      <c r="E66" s="59" t="s">
        <v>159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>
      <c r="A67" s="9"/>
      <c r="B67" s="58" t="s">
        <v>85</v>
      </c>
      <c r="C67" s="1"/>
      <c r="D67" s="1"/>
      <c r="E67" s="59" t="s">
        <v>459</v>
      </c>
      <c r="F67" s="1"/>
      <c r="G67" s="1"/>
      <c r="H67" s="50"/>
      <c r="I67" s="1"/>
      <c r="J67" s="50"/>
      <c r="K67" s="1"/>
      <c r="L67" s="1"/>
      <c r="M67" s="12"/>
      <c r="N67" s="2"/>
      <c r="O67" s="2"/>
      <c r="P67" s="2"/>
      <c r="Q67" s="2"/>
    </row>
    <row r="68" thickBot="1">
      <c r="A68" s="9"/>
      <c r="B68" s="60" t="s">
        <v>87</v>
      </c>
      <c r="C68" s="31"/>
      <c r="D68" s="31"/>
      <c r="E68" s="61" t="s">
        <v>88</v>
      </c>
      <c r="F68" s="31"/>
      <c r="G68" s="31"/>
      <c r="H68" s="62"/>
      <c r="I68" s="31"/>
      <c r="J68" s="62"/>
      <c r="K68" s="31"/>
      <c r="L68" s="31"/>
      <c r="M68" s="12"/>
      <c r="N68" s="2"/>
      <c r="O68" s="2"/>
      <c r="P68" s="2"/>
      <c r="Q68" s="2"/>
    </row>
    <row r="69" thickTop="1">
      <c r="A69" s="9"/>
      <c r="B69" s="51">
        <v>10</v>
      </c>
      <c r="C69" s="52" t="s">
        <v>460</v>
      </c>
      <c r="D69" s="52"/>
      <c r="E69" s="52" t="s">
        <v>461</v>
      </c>
      <c r="F69" s="52" t="s">
        <v>10</v>
      </c>
      <c r="G69" s="53" t="s">
        <v>151</v>
      </c>
      <c r="H69" s="63">
        <v>100</v>
      </c>
      <c r="I69" s="37">
        <v>0</v>
      </c>
      <c r="J69" s="64">
        <v>0</v>
      </c>
      <c r="K69" s="65">
        <v>0.20999999999999999</v>
      </c>
      <c r="L69" s="66">
        <v>0</v>
      </c>
      <c r="M69" s="12"/>
      <c r="N69" s="2"/>
      <c r="O69" s="2"/>
      <c r="P69" s="2"/>
      <c r="Q69" s="43">
        <f>IF(ISNUMBER(K69),IF(H69&gt;0,IF(I69&gt;0,J69,0),0),0)</f>
        <v>0</v>
      </c>
      <c r="R69" s="27">
        <f>IF(ISNUMBER(K69)=FALSE,J69,0)</f>
        <v>0</v>
      </c>
    </row>
    <row r="70">
      <c r="A70" s="9"/>
      <c r="B70" s="58" t="s">
        <v>83</v>
      </c>
      <c r="C70" s="1"/>
      <c r="D70" s="1"/>
      <c r="E70" s="59" t="s">
        <v>462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>
      <c r="A71" s="9"/>
      <c r="B71" s="58" t="s">
        <v>85</v>
      </c>
      <c r="C71" s="1"/>
      <c r="D71" s="1"/>
      <c r="E71" s="59" t="s">
        <v>463</v>
      </c>
      <c r="F71" s="1"/>
      <c r="G71" s="1"/>
      <c r="H71" s="50"/>
      <c r="I71" s="1"/>
      <c r="J71" s="50"/>
      <c r="K71" s="1"/>
      <c r="L71" s="1"/>
      <c r="M71" s="12"/>
      <c r="N71" s="2"/>
      <c r="O71" s="2"/>
      <c r="P71" s="2"/>
      <c r="Q71" s="2"/>
    </row>
    <row r="72" thickBot="1">
      <c r="A72" s="9"/>
      <c r="B72" s="60" t="s">
        <v>87</v>
      </c>
      <c r="C72" s="31"/>
      <c r="D72" s="31"/>
      <c r="E72" s="61" t="s">
        <v>88</v>
      </c>
      <c r="F72" s="31"/>
      <c r="G72" s="31"/>
      <c r="H72" s="62"/>
      <c r="I72" s="31"/>
      <c r="J72" s="62"/>
      <c r="K72" s="31"/>
      <c r="L72" s="31"/>
      <c r="M72" s="12"/>
      <c r="N72" s="2"/>
      <c r="O72" s="2"/>
      <c r="P72" s="2"/>
      <c r="Q72" s="2"/>
    </row>
    <row r="73" thickTop="1">
      <c r="A73" s="9"/>
      <c r="B73" s="51">
        <v>11</v>
      </c>
      <c r="C73" s="52" t="s">
        <v>164</v>
      </c>
      <c r="D73" s="52"/>
      <c r="E73" s="52" t="s">
        <v>165</v>
      </c>
      <c r="F73" s="52" t="s">
        <v>10</v>
      </c>
      <c r="G73" s="53" t="s">
        <v>121</v>
      </c>
      <c r="H73" s="63">
        <v>107</v>
      </c>
      <c r="I73" s="37">
        <v>0</v>
      </c>
      <c r="J73" s="64">
        <v>0</v>
      </c>
      <c r="K73" s="65">
        <v>0.20999999999999999</v>
      </c>
      <c r="L73" s="66">
        <v>0</v>
      </c>
      <c r="M73" s="12"/>
      <c r="N73" s="2"/>
      <c r="O73" s="2"/>
      <c r="P73" s="2"/>
      <c r="Q73" s="43">
        <f>IF(ISNUMBER(K73),IF(H73&gt;0,IF(I73&gt;0,J73,0),0),0)</f>
        <v>0</v>
      </c>
      <c r="R73" s="27">
        <f>IF(ISNUMBER(K73)=FALSE,J73,0)</f>
        <v>0</v>
      </c>
    </row>
    <row r="74">
      <c r="A74" s="9"/>
      <c r="B74" s="58" t="s">
        <v>83</v>
      </c>
      <c r="C74" s="1"/>
      <c r="D74" s="1"/>
      <c r="E74" s="59" t="s">
        <v>464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>
      <c r="A75" s="9"/>
      <c r="B75" s="58" t="s">
        <v>85</v>
      </c>
      <c r="C75" s="1"/>
      <c r="D75" s="1"/>
      <c r="E75" s="59" t="s">
        <v>465</v>
      </c>
      <c r="F75" s="1"/>
      <c r="G75" s="1"/>
      <c r="H75" s="50"/>
      <c r="I75" s="1"/>
      <c r="J75" s="50"/>
      <c r="K75" s="1"/>
      <c r="L75" s="1"/>
      <c r="M75" s="12"/>
      <c r="N75" s="2"/>
      <c r="O75" s="2"/>
      <c r="P75" s="2"/>
      <c r="Q75" s="2"/>
    </row>
    <row r="76" thickBot="1">
      <c r="A76" s="9"/>
      <c r="B76" s="60" t="s">
        <v>87</v>
      </c>
      <c r="C76" s="31"/>
      <c r="D76" s="31"/>
      <c r="E76" s="61" t="s">
        <v>88</v>
      </c>
      <c r="F76" s="31"/>
      <c r="G76" s="31"/>
      <c r="H76" s="62"/>
      <c r="I76" s="31"/>
      <c r="J76" s="62"/>
      <c r="K76" s="31"/>
      <c r="L76" s="31"/>
      <c r="M76" s="12"/>
      <c r="N76" s="2"/>
      <c r="O76" s="2"/>
      <c r="P76" s="2"/>
      <c r="Q76" s="2"/>
    </row>
    <row r="77" thickTop="1">
      <c r="A77" s="9"/>
      <c r="B77" s="51">
        <v>12</v>
      </c>
      <c r="C77" s="52" t="s">
        <v>466</v>
      </c>
      <c r="D77" s="52"/>
      <c r="E77" s="52" t="s">
        <v>467</v>
      </c>
      <c r="F77" s="52" t="s">
        <v>10</v>
      </c>
      <c r="G77" s="53" t="s">
        <v>121</v>
      </c>
      <c r="H77" s="63">
        <v>15</v>
      </c>
      <c r="I77" s="37">
        <v>0</v>
      </c>
      <c r="J77" s="64">
        <v>0</v>
      </c>
      <c r="K77" s="65">
        <v>0.20999999999999999</v>
      </c>
      <c r="L77" s="66">
        <v>0</v>
      </c>
      <c r="M77" s="12"/>
      <c r="N77" s="2"/>
      <c r="O77" s="2"/>
      <c r="P77" s="2"/>
      <c r="Q77" s="43">
        <f>IF(ISNUMBER(K77),IF(H77&gt;0,IF(I77&gt;0,J77,0),0),0)</f>
        <v>0</v>
      </c>
      <c r="R77" s="27">
        <f>IF(ISNUMBER(K77)=FALSE,J77,0)</f>
        <v>0</v>
      </c>
    </row>
    <row r="78">
      <c r="A78" s="9"/>
      <c r="B78" s="58" t="s">
        <v>83</v>
      </c>
      <c r="C78" s="1"/>
      <c r="D78" s="1"/>
      <c r="E78" s="59" t="s">
        <v>468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8" t="s">
        <v>85</v>
      </c>
      <c r="C79" s="1"/>
      <c r="D79" s="1"/>
      <c r="E79" s="59" t="s">
        <v>469</v>
      </c>
      <c r="F79" s="1"/>
      <c r="G79" s="1"/>
      <c r="H79" s="50"/>
      <c r="I79" s="1"/>
      <c r="J79" s="50"/>
      <c r="K79" s="1"/>
      <c r="L79" s="1"/>
      <c r="M79" s="12"/>
      <c r="N79" s="2"/>
      <c r="O79" s="2"/>
      <c r="P79" s="2"/>
      <c r="Q79" s="2"/>
    </row>
    <row r="80" thickBot="1">
      <c r="A80" s="9"/>
      <c r="B80" s="60" t="s">
        <v>87</v>
      </c>
      <c r="C80" s="31"/>
      <c r="D80" s="31"/>
      <c r="E80" s="61" t="s">
        <v>88</v>
      </c>
      <c r="F80" s="31"/>
      <c r="G80" s="31"/>
      <c r="H80" s="62"/>
      <c r="I80" s="31"/>
      <c r="J80" s="62"/>
      <c r="K80" s="31"/>
      <c r="L80" s="31"/>
      <c r="M80" s="12"/>
      <c r="N80" s="2"/>
      <c r="O80" s="2"/>
      <c r="P80" s="2"/>
      <c r="Q80" s="2"/>
    </row>
    <row r="81" thickTop="1">
      <c r="A81" s="9"/>
      <c r="B81" s="51">
        <v>13</v>
      </c>
      <c r="C81" s="52" t="s">
        <v>167</v>
      </c>
      <c r="D81" s="52"/>
      <c r="E81" s="52" t="s">
        <v>168</v>
      </c>
      <c r="F81" s="52" t="s">
        <v>10</v>
      </c>
      <c r="G81" s="53" t="s">
        <v>121</v>
      </c>
      <c r="H81" s="63">
        <v>107</v>
      </c>
      <c r="I81" s="37">
        <v>0</v>
      </c>
      <c r="J81" s="64">
        <v>0</v>
      </c>
      <c r="K81" s="65">
        <v>0.20999999999999999</v>
      </c>
      <c r="L81" s="66">
        <v>0</v>
      </c>
      <c r="M81" s="12"/>
      <c r="N81" s="2"/>
      <c r="O81" s="2"/>
      <c r="P81" s="2"/>
      <c r="Q81" s="43">
        <f>IF(ISNUMBER(K81),IF(H81&gt;0,IF(I81&gt;0,J81,0),0),0)</f>
        <v>0</v>
      </c>
      <c r="R81" s="27">
        <f>IF(ISNUMBER(K81)=FALSE,J81,0)</f>
        <v>0</v>
      </c>
    </row>
    <row r="82">
      <c r="A82" s="9"/>
      <c r="B82" s="58" t="s">
        <v>83</v>
      </c>
      <c r="C82" s="1"/>
      <c r="D82" s="1"/>
      <c r="E82" s="59" t="s">
        <v>10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>
      <c r="A83" s="9"/>
      <c r="B83" s="58" t="s">
        <v>85</v>
      </c>
      <c r="C83" s="1"/>
      <c r="D83" s="1"/>
      <c r="E83" s="59" t="s">
        <v>470</v>
      </c>
      <c r="F83" s="1"/>
      <c r="G83" s="1"/>
      <c r="H83" s="50"/>
      <c r="I83" s="1"/>
      <c r="J83" s="50"/>
      <c r="K83" s="1"/>
      <c r="L83" s="1"/>
      <c r="M83" s="12"/>
      <c r="N83" s="2"/>
      <c r="O83" s="2"/>
      <c r="P83" s="2"/>
      <c r="Q83" s="2"/>
    </row>
    <row r="84" thickBot="1">
      <c r="A84" s="9"/>
      <c r="B84" s="60" t="s">
        <v>87</v>
      </c>
      <c r="C84" s="31"/>
      <c r="D84" s="31"/>
      <c r="E84" s="61" t="s">
        <v>88</v>
      </c>
      <c r="F84" s="31"/>
      <c r="G84" s="31"/>
      <c r="H84" s="62"/>
      <c r="I84" s="31"/>
      <c r="J84" s="62"/>
      <c r="K84" s="31"/>
      <c r="L84" s="31"/>
      <c r="M84" s="12"/>
      <c r="N84" s="2"/>
      <c r="O84" s="2"/>
      <c r="P84" s="2"/>
      <c r="Q84" s="2"/>
    </row>
    <row r="85" thickTop="1">
      <c r="A85" s="9"/>
      <c r="B85" s="51">
        <v>14</v>
      </c>
      <c r="C85" s="52" t="s">
        <v>170</v>
      </c>
      <c r="D85" s="52"/>
      <c r="E85" s="52" t="s">
        <v>171</v>
      </c>
      <c r="F85" s="52" t="s">
        <v>10</v>
      </c>
      <c r="G85" s="53" t="s">
        <v>121</v>
      </c>
      <c r="H85" s="63">
        <v>40</v>
      </c>
      <c r="I85" s="37">
        <v>0</v>
      </c>
      <c r="J85" s="64">
        <v>0</v>
      </c>
      <c r="K85" s="65">
        <v>0.20999999999999999</v>
      </c>
      <c r="L85" s="66">
        <v>0</v>
      </c>
      <c r="M85" s="12"/>
      <c r="N85" s="2"/>
      <c r="O85" s="2"/>
      <c r="P85" s="2"/>
      <c r="Q85" s="43">
        <f>IF(ISNUMBER(K85),IF(H85&gt;0,IF(I85&gt;0,J85,0),0),0)</f>
        <v>0</v>
      </c>
      <c r="R85" s="27">
        <f>IF(ISNUMBER(K85)=FALSE,J85,0)</f>
        <v>0</v>
      </c>
    </row>
    <row r="86">
      <c r="A86" s="9"/>
      <c r="B86" s="58" t="s">
        <v>83</v>
      </c>
      <c r="C86" s="1"/>
      <c r="D86" s="1"/>
      <c r="E86" s="59" t="s">
        <v>172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>
      <c r="A87" s="9"/>
      <c r="B87" s="58" t="s">
        <v>85</v>
      </c>
      <c r="C87" s="1"/>
      <c r="D87" s="1"/>
      <c r="E87" s="59" t="s">
        <v>471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 thickBot="1">
      <c r="A88" s="9"/>
      <c r="B88" s="60" t="s">
        <v>87</v>
      </c>
      <c r="C88" s="31"/>
      <c r="D88" s="31"/>
      <c r="E88" s="61" t="s">
        <v>88</v>
      </c>
      <c r="F88" s="31"/>
      <c r="G88" s="31"/>
      <c r="H88" s="62"/>
      <c r="I88" s="31"/>
      <c r="J88" s="62"/>
      <c r="K88" s="31"/>
      <c r="L88" s="31"/>
      <c r="M88" s="12"/>
      <c r="N88" s="2"/>
      <c r="O88" s="2"/>
      <c r="P88" s="2"/>
      <c r="Q88" s="2"/>
    </row>
    <row r="89" thickTop="1">
      <c r="A89" s="9"/>
      <c r="B89" s="51">
        <v>15</v>
      </c>
      <c r="C89" s="52" t="s">
        <v>174</v>
      </c>
      <c r="D89" s="52"/>
      <c r="E89" s="52" t="s">
        <v>175</v>
      </c>
      <c r="F89" s="52" t="s">
        <v>10</v>
      </c>
      <c r="G89" s="53" t="s">
        <v>121</v>
      </c>
      <c r="H89" s="63">
        <v>37.25</v>
      </c>
      <c r="I89" s="37">
        <v>0</v>
      </c>
      <c r="J89" s="64">
        <v>0</v>
      </c>
      <c r="K89" s="65">
        <v>0.20999999999999999</v>
      </c>
      <c r="L89" s="66">
        <v>0</v>
      </c>
      <c r="M89" s="12"/>
      <c r="N89" s="2"/>
      <c r="O89" s="2"/>
      <c r="P89" s="2"/>
      <c r="Q89" s="43">
        <f>IF(ISNUMBER(K89),IF(H89&gt;0,IF(I89&gt;0,J89,0),0),0)</f>
        <v>0</v>
      </c>
      <c r="R89" s="27">
        <f>IF(ISNUMBER(K89)=FALSE,J89,0)</f>
        <v>0</v>
      </c>
    </row>
    <row r="90">
      <c r="A90" s="9"/>
      <c r="B90" s="58" t="s">
        <v>83</v>
      </c>
      <c r="C90" s="1"/>
      <c r="D90" s="1"/>
      <c r="E90" s="59" t="s">
        <v>472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>
      <c r="A91" s="9"/>
      <c r="B91" s="58" t="s">
        <v>85</v>
      </c>
      <c r="C91" s="1"/>
      <c r="D91" s="1"/>
      <c r="E91" s="59" t="s">
        <v>473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 thickBot="1">
      <c r="A92" s="9"/>
      <c r="B92" s="60" t="s">
        <v>87</v>
      </c>
      <c r="C92" s="31"/>
      <c r="D92" s="31"/>
      <c r="E92" s="61" t="s">
        <v>88</v>
      </c>
      <c r="F92" s="31"/>
      <c r="G92" s="31"/>
      <c r="H92" s="62"/>
      <c r="I92" s="31"/>
      <c r="J92" s="62"/>
      <c r="K92" s="31"/>
      <c r="L92" s="31"/>
      <c r="M92" s="12"/>
      <c r="N92" s="2"/>
      <c r="O92" s="2"/>
      <c r="P92" s="2"/>
      <c r="Q92" s="2"/>
    </row>
    <row r="93" thickTop="1">
      <c r="A93" s="9"/>
      <c r="B93" s="51">
        <v>16</v>
      </c>
      <c r="C93" s="52" t="s">
        <v>178</v>
      </c>
      <c r="D93" s="52"/>
      <c r="E93" s="52" t="s">
        <v>179</v>
      </c>
      <c r="F93" s="52" t="s">
        <v>10</v>
      </c>
      <c r="G93" s="53" t="s">
        <v>158</v>
      </c>
      <c r="H93" s="63">
        <v>330</v>
      </c>
      <c r="I93" s="37">
        <v>0</v>
      </c>
      <c r="J93" s="64">
        <v>0</v>
      </c>
      <c r="K93" s="65">
        <v>0.20999999999999999</v>
      </c>
      <c r="L93" s="66">
        <v>0</v>
      </c>
      <c r="M93" s="12"/>
      <c r="N93" s="2"/>
      <c r="O93" s="2"/>
      <c r="P93" s="2"/>
      <c r="Q93" s="43">
        <f>IF(ISNUMBER(K93),IF(H93&gt;0,IF(I93&gt;0,J93,0),0),0)</f>
        <v>0</v>
      </c>
      <c r="R93" s="27">
        <f>IF(ISNUMBER(K93)=FALSE,J93,0)</f>
        <v>0</v>
      </c>
    </row>
    <row r="94">
      <c r="A94" s="9"/>
      <c r="B94" s="58" t="s">
        <v>83</v>
      </c>
      <c r="C94" s="1"/>
      <c r="D94" s="1"/>
      <c r="E94" s="59" t="s">
        <v>474</v>
      </c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>
      <c r="A95" s="9"/>
      <c r="B95" s="58" t="s">
        <v>85</v>
      </c>
      <c r="C95" s="1"/>
      <c r="D95" s="1"/>
      <c r="E95" s="59" t="s">
        <v>475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 thickBot="1">
      <c r="A96" s="9"/>
      <c r="B96" s="60" t="s">
        <v>87</v>
      </c>
      <c r="C96" s="31"/>
      <c r="D96" s="31"/>
      <c r="E96" s="61" t="s">
        <v>88</v>
      </c>
      <c r="F96" s="31"/>
      <c r="G96" s="31"/>
      <c r="H96" s="62"/>
      <c r="I96" s="31"/>
      <c r="J96" s="62"/>
      <c r="K96" s="31"/>
      <c r="L96" s="31"/>
      <c r="M96" s="12"/>
      <c r="N96" s="2"/>
      <c r="O96" s="2"/>
      <c r="P96" s="2"/>
      <c r="Q96" s="2"/>
    </row>
    <row r="97" thickTop="1">
      <c r="A97" s="9"/>
      <c r="B97" s="51">
        <v>17</v>
      </c>
      <c r="C97" s="52" t="s">
        <v>182</v>
      </c>
      <c r="D97" s="52"/>
      <c r="E97" s="52" t="s">
        <v>183</v>
      </c>
      <c r="F97" s="52" t="s">
        <v>10</v>
      </c>
      <c r="G97" s="53" t="s">
        <v>158</v>
      </c>
      <c r="H97" s="63">
        <v>241</v>
      </c>
      <c r="I97" s="37">
        <v>0</v>
      </c>
      <c r="J97" s="64">
        <v>0</v>
      </c>
      <c r="K97" s="65">
        <v>0.20999999999999999</v>
      </c>
      <c r="L97" s="66">
        <v>0</v>
      </c>
      <c r="M97" s="12"/>
      <c r="N97" s="2"/>
      <c r="O97" s="2"/>
      <c r="P97" s="2"/>
      <c r="Q97" s="43">
        <f>IF(ISNUMBER(K97),IF(H97&gt;0,IF(I97&gt;0,J97,0),0),0)</f>
        <v>0</v>
      </c>
      <c r="R97" s="27">
        <f>IF(ISNUMBER(K97)=FALSE,J97,0)</f>
        <v>0</v>
      </c>
    </row>
    <row r="98">
      <c r="A98" s="9"/>
      <c r="B98" s="58" t="s">
        <v>83</v>
      </c>
      <c r="C98" s="1"/>
      <c r="D98" s="1"/>
      <c r="E98" s="59" t="s">
        <v>10</v>
      </c>
      <c r="F98" s="1"/>
      <c r="G98" s="1"/>
      <c r="H98" s="50"/>
      <c r="I98" s="1"/>
      <c r="J98" s="50"/>
      <c r="K98" s="1"/>
      <c r="L98" s="1"/>
      <c r="M98" s="12"/>
      <c r="N98" s="2"/>
      <c r="O98" s="2"/>
      <c r="P98" s="2"/>
      <c r="Q98" s="2"/>
    </row>
    <row r="99">
      <c r="A99" s="9"/>
      <c r="B99" s="58" t="s">
        <v>85</v>
      </c>
      <c r="C99" s="1"/>
      <c r="D99" s="1"/>
      <c r="E99" s="59" t="s">
        <v>476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 thickBot="1">
      <c r="A100" s="9"/>
      <c r="B100" s="60" t="s">
        <v>87</v>
      </c>
      <c r="C100" s="31"/>
      <c r="D100" s="31"/>
      <c r="E100" s="61" t="s">
        <v>88</v>
      </c>
      <c r="F100" s="31"/>
      <c r="G100" s="31"/>
      <c r="H100" s="62"/>
      <c r="I100" s="31"/>
      <c r="J100" s="62"/>
      <c r="K100" s="31"/>
      <c r="L100" s="31"/>
      <c r="M100" s="12"/>
      <c r="N100" s="2"/>
      <c r="O100" s="2"/>
      <c r="P100" s="2"/>
      <c r="Q100" s="2"/>
    </row>
    <row r="101" thickTop="1">
      <c r="A101" s="9"/>
      <c r="B101" s="51">
        <v>18</v>
      </c>
      <c r="C101" s="52" t="s">
        <v>477</v>
      </c>
      <c r="D101" s="52"/>
      <c r="E101" s="52" t="s">
        <v>478</v>
      </c>
      <c r="F101" s="52" t="s">
        <v>10</v>
      </c>
      <c r="G101" s="53" t="s">
        <v>158</v>
      </c>
      <c r="H101" s="63">
        <v>241</v>
      </c>
      <c r="I101" s="37">
        <v>0</v>
      </c>
      <c r="J101" s="64">
        <v>0</v>
      </c>
      <c r="K101" s="65">
        <v>0.20999999999999999</v>
      </c>
      <c r="L101" s="66">
        <v>0</v>
      </c>
      <c r="M101" s="12"/>
      <c r="N101" s="2"/>
      <c r="O101" s="2"/>
      <c r="P101" s="2"/>
      <c r="Q101" s="43">
        <f>IF(ISNUMBER(K101),IF(H101&gt;0,IF(I101&gt;0,J101,0),0),0)</f>
        <v>0</v>
      </c>
      <c r="R101" s="27">
        <f>IF(ISNUMBER(K101)=FALSE,J101,0)</f>
        <v>0</v>
      </c>
    </row>
    <row r="102">
      <c r="A102" s="9"/>
      <c r="B102" s="58" t="s">
        <v>83</v>
      </c>
      <c r="C102" s="1"/>
      <c r="D102" s="1"/>
      <c r="E102" s="59" t="s">
        <v>10</v>
      </c>
      <c r="F102" s="1"/>
      <c r="G102" s="1"/>
      <c r="H102" s="50"/>
      <c r="I102" s="1"/>
      <c r="J102" s="50"/>
      <c r="K102" s="1"/>
      <c r="L102" s="1"/>
      <c r="M102" s="12"/>
      <c r="N102" s="2"/>
      <c r="O102" s="2"/>
      <c r="P102" s="2"/>
      <c r="Q102" s="2"/>
    </row>
    <row r="103">
      <c r="A103" s="9"/>
      <c r="B103" s="58" t="s">
        <v>85</v>
      </c>
      <c r="C103" s="1"/>
      <c r="D103" s="1"/>
      <c r="E103" s="59" t="s">
        <v>476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 thickBot="1">
      <c r="A104" s="9"/>
      <c r="B104" s="60" t="s">
        <v>87</v>
      </c>
      <c r="C104" s="31"/>
      <c r="D104" s="31"/>
      <c r="E104" s="61" t="s">
        <v>88</v>
      </c>
      <c r="F104" s="31"/>
      <c r="G104" s="31"/>
      <c r="H104" s="62"/>
      <c r="I104" s="31"/>
      <c r="J104" s="62"/>
      <c r="K104" s="31"/>
      <c r="L104" s="31"/>
      <c r="M104" s="12"/>
      <c r="N104" s="2"/>
      <c r="O104" s="2"/>
      <c r="P104" s="2"/>
      <c r="Q104" s="2"/>
    </row>
    <row r="105" thickTop="1">
      <c r="A105" s="9"/>
      <c r="B105" s="51">
        <v>19</v>
      </c>
      <c r="C105" s="52" t="s">
        <v>187</v>
      </c>
      <c r="D105" s="52"/>
      <c r="E105" s="52" t="s">
        <v>188</v>
      </c>
      <c r="F105" s="52" t="s">
        <v>10</v>
      </c>
      <c r="G105" s="53" t="s">
        <v>158</v>
      </c>
      <c r="H105" s="63">
        <v>241</v>
      </c>
      <c r="I105" s="37">
        <v>0</v>
      </c>
      <c r="J105" s="64">
        <v>0</v>
      </c>
      <c r="K105" s="65">
        <v>0.20999999999999999</v>
      </c>
      <c r="L105" s="66">
        <v>0</v>
      </c>
      <c r="M105" s="12"/>
      <c r="N105" s="2"/>
      <c r="O105" s="2"/>
      <c r="P105" s="2"/>
      <c r="Q105" s="43">
        <f>IF(ISNUMBER(K105),IF(H105&gt;0,IF(I105&gt;0,J105,0),0),0)</f>
        <v>0</v>
      </c>
      <c r="R105" s="27">
        <f>IF(ISNUMBER(K105)=FALSE,J105,0)</f>
        <v>0</v>
      </c>
    </row>
    <row r="106">
      <c r="A106" s="9"/>
      <c r="B106" s="58" t="s">
        <v>83</v>
      </c>
      <c r="C106" s="1"/>
      <c r="D106" s="1"/>
      <c r="E106" s="59" t="s">
        <v>10</v>
      </c>
      <c r="F106" s="1"/>
      <c r="G106" s="1"/>
      <c r="H106" s="50"/>
      <c r="I106" s="1"/>
      <c r="J106" s="50"/>
      <c r="K106" s="1"/>
      <c r="L106" s="1"/>
      <c r="M106" s="12"/>
      <c r="N106" s="2"/>
      <c r="O106" s="2"/>
      <c r="P106" s="2"/>
      <c r="Q106" s="2"/>
    </row>
    <row r="107">
      <c r="A107" s="9"/>
      <c r="B107" s="58" t="s">
        <v>85</v>
      </c>
      <c r="C107" s="1"/>
      <c r="D107" s="1"/>
      <c r="E107" s="59" t="s">
        <v>476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 thickBot="1">
      <c r="A108" s="9"/>
      <c r="B108" s="60" t="s">
        <v>87</v>
      </c>
      <c r="C108" s="31"/>
      <c r="D108" s="31"/>
      <c r="E108" s="61" t="s">
        <v>88</v>
      </c>
      <c r="F108" s="31"/>
      <c r="G108" s="31"/>
      <c r="H108" s="62"/>
      <c r="I108" s="31"/>
      <c r="J108" s="62"/>
      <c r="K108" s="31"/>
      <c r="L108" s="31"/>
      <c r="M108" s="12"/>
      <c r="N108" s="2"/>
      <c r="O108" s="2"/>
      <c r="P108" s="2"/>
      <c r="Q108" s="2"/>
    </row>
    <row r="109" thickTop="1" thickBot="1" ht="25" customHeight="1">
      <c r="A109" s="9"/>
      <c r="B109" s="1"/>
      <c r="C109" s="67">
        <v>1</v>
      </c>
      <c r="D109" s="1"/>
      <c r="E109" s="68" t="s">
        <v>114</v>
      </c>
      <c r="F109" s="1"/>
      <c r="G109" s="69" t="s">
        <v>107</v>
      </c>
      <c r="H109" s="70">
        <v>0</v>
      </c>
      <c r="I109" s="69" t="s">
        <v>108</v>
      </c>
      <c r="J109" s="71">
        <f>(L109-H109)</f>
        <v>0</v>
      </c>
      <c r="K109" s="69" t="s">
        <v>109</v>
      </c>
      <c r="L109" s="72">
        <v>0</v>
      </c>
      <c r="M109" s="12"/>
      <c r="N109" s="2"/>
      <c r="O109" s="2"/>
      <c r="P109" s="2"/>
      <c r="Q109" s="43">
        <f>0+Q41+Q45+Q49+Q53+Q57+Q61+Q65+Q69+Q73+Q77+Q81+Q85+Q89+Q93+Q97+Q101+Q105</f>
        <v>0</v>
      </c>
      <c r="R109" s="27">
        <f>0+R41+R45+R49+R53+R57+R61+R65+R69+R73+R77+R81+R85+R89+R93+R97+R101+R105</f>
        <v>0</v>
      </c>
      <c r="S109" s="73">
        <f>Q109*(1+J109)+R109</f>
        <v>0</v>
      </c>
    </row>
    <row r="110" thickTop="1" thickBot="1" ht="25" customHeight="1">
      <c r="A110" s="9"/>
      <c r="B110" s="74"/>
      <c r="C110" s="74"/>
      <c r="D110" s="74"/>
      <c r="E110" s="74"/>
      <c r="F110" s="74"/>
      <c r="G110" s="75" t="s">
        <v>110</v>
      </c>
      <c r="H110" s="76">
        <v>0</v>
      </c>
      <c r="I110" s="75" t="s">
        <v>111</v>
      </c>
      <c r="J110" s="77">
        <v>0</v>
      </c>
      <c r="K110" s="75" t="s">
        <v>112</v>
      </c>
      <c r="L110" s="78">
        <v>0</v>
      </c>
      <c r="M110" s="12"/>
      <c r="N110" s="2"/>
      <c r="O110" s="2"/>
      <c r="P110" s="2"/>
      <c r="Q110" s="2"/>
    </row>
    <row r="111" ht="40" customHeight="1">
      <c r="A111" s="9"/>
      <c r="B111" s="83" t="s">
        <v>193</v>
      </c>
      <c r="C111" s="1"/>
      <c r="D111" s="1"/>
      <c r="E111" s="1"/>
      <c r="F111" s="1"/>
      <c r="G111" s="1"/>
      <c r="H111" s="50"/>
      <c r="I111" s="1"/>
      <c r="J111" s="50"/>
      <c r="K111" s="1"/>
      <c r="L111" s="1"/>
      <c r="M111" s="12"/>
      <c r="N111" s="2"/>
      <c r="O111" s="2"/>
      <c r="P111" s="2"/>
      <c r="Q111" s="2"/>
    </row>
    <row r="112">
      <c r="A112" s="9"/>
      <c r="B112" s="51">
        <v>20</v>
      </c>
      <c r="C112" s="52" t="s">
        <v>194</v>
      </c>
      <c r="D112" s="52"/>
      <c r="E112" s="52" t="s">
        <v>195</v>
      </c>
      <c r="F112" s="52" t="s">
        <v>10</v>
      </c>
      <c r="G112" s="53" t="s">
        <v>121</v>
      </c>
      <c r="H112" s="54">
        <v>132</v>
      </c>
      <c r="I112" s="25">
        <v>0</v>
      </c>
      <c r="J112" s="55">
        <v>0</v>
      </c>
      <c r="K112" s="56">
        <v>0.20999999999999999</v>
      </c>
      <c r="L112" s="57">
        <v>0</v>
      </c>
      <c r="M112" s="12"/>
      <c r="N112" s="2"/>
      <c r="O112" s="2"/>
      <c r="P112" s="2"/>
      <c r="Q112" s="43">
        <f>IF(ISNUMBER(K112),IF(H112&gt;0,IF(I112&gt;0,J112,0),0),0)</f>
        <v>0</v>
      </c>
      <c r="R112" s="27">
        <f>IF(ISNUMBER(K112)=FALSE,J112,0)</f>
        <v>0</v>
      </c>
    </row>
    <row r="113">
      <c r="A113" s="9"/>
      <c r="B113" s="58" t="s">
        <v>83</v>
      </c>
      <c r="C113" s="1"/>
      <c r="D113" s="1"/>
      <c r="E113" s="59" t="s">
        <v>474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>
      <c r="A114" s="9"/>
      <c r="B114" s="58" t="s">
        <v>85</v>
      </c>
      <c r="C114" s="1"/>
      <c r="D114" s="1"/>
      <c r="E114" s="59" t="s">
        <v>479</v>
      </c>
      <c r="F114" s="1"/>
      <c r="G114" s="1"/>
      <c r="H114" s="50"/>
      <c r="I114" s="1"/>
      <c r="J114" s="50"/>
      <c r="K114" s="1"/>
      <c r="L114" s="1"/>
      <c r="M114" s="12"/>
      <c r="N114" s="2"/>
      <c r="O114" s="2"/>
      <c r="P114" s="2"/>
      <c r="Q114" s="2"/>
    </row>
    <row r="115" thickBot="1">
      <c r="A115" s="9"/>
      <c r="B115" s="60" t="s">
        <v>87</v>
      </c>
      <c r="C115" s="31"/>
      <c r="D115" s="31"/>
      <c r="E115" s="61" t="s">
        <v>88</v>
      </c>
      <c r="F115" s="31"/>
      <c r="G115" s="31"/>
      <c r="H115" s="62"/>
      <c r="I115" s="31"/>
      <c r="J115" s="62"/>
      <c r="K115" s="31"/>
      <c r="L115" s="31"/>
      <c r="M115" s="12"/>
      <c r="N115" s="2"/>
      <c r="O115" s="2"/>
      <c r="P115" s="2"/>
      <c r="Q115" s="2"/>
    </row>
    <row r="116" thickTop="1">
      <c r="A116" s="9"/>
      <c r="B116" s="51">
        <v>21</v>
      </c>
      <c r="C116" s="52" t="s">
        <v>197</v>
      </c>
      <c r="D116" s="52"/>
      <c r="E116" s="52" t="s">
        <v>198</v>
      </c>
      <c r="F116" s="52" t="s">
        <v>10</v>
      </c>
      <c r="G116" s="53" t="s">
        <v>158</v>
      </c>
      <c r="H116" s="63">
        <v>26.100000000000001</v>
      </c>
      <c r="I116" s="37">
        <v>0</v>
      </c>
      <c r="J116" s="64">
        <v>0</v>
      </c>
      <c r="K116" s="65">
        <v>0.20999999999999999</v>
      </c>
      <c r="L116" s="66">
        <v>0</v>
      </c>
      <c r="M116" s="12"/>
      <c r="N116" s="2"/>
      <c r="O116" s="2"/>
      <c r="P116" s="2"/>
      <c r="Q116" s="43">
        <f>IF(ISNUMBER(K116),IF(H116&gt;0,IF(I116&gt;0,J116,0),0),0)</f>
        <v>0</v>
      </c>
      <c r="R116" s="27">
        <f>IF(ISNUMBER(K116)=FALSE,J116,0)</f>
        <v>0</v>
      </c>
    </row>
    <row r="117">
      <c r="A117" s="9"/>
      <c r="B117" s="58" t="s">
        <v>83</v>
      </c>
      <c r="C117" s="1"/>
      <c r="D117" s="1"/>
      <c r="E117" s="59" t="s">
        <v>199</v>
      </c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8" t="s">
        <v>85</v>
      </c>
      <c r="C118" s="1"/>
      <c r="D118" s="1"/>
      <c r="E118" s="59" t="s">
        <v>480</v>
      </c>
      <c r="F118" s="1"/>
      <c r="G118" s="1"/>
      <c r="H118" s="50"/>
      <c r="I118" s="1"/>
      <c r="J118" s="50"/>
      <c r="K118" s="1"/>
      <c r="L118" s="1"/>
      <c r="M118" s="12"/>
      <c r="N118" s="2"/>
      <c r="O118" s="2"/>
      <c r="P118" s="2"/>
      <c r="Q118" s="2"/>
    </row>
    <row r="119" thickBot="1">
      <c r="A119" s="9"/>
      <c r="B119" s="60" t="s">
        <v>87</v>
      </c>
      <c r="C119" s="31"/>
      <c r="D119" s="31"/>
      <c r="E119" s="61" t="s">
        <v>88</v>
      </c>
      <c r="F119" s="31"/>
      <c r="G119" s="31"/>
      <c r="H119" s="62"/>
      <c r="I119" s="31"/>
      <c r="J119" s="62"/>
      <c r="K119" s="31"/>
      <c r="L119" s="31"/>
      <c r="M119" s="12"/>
      <c r="N119" s="2"/>
      <c r="O119" s="2"/>
      <c r="P119" s="2"/>
      <c r="Q119" s="2"/>
    </row>
    <row r="120" thickTop="1">
      <c r="A120" s="9"/>
      <c r="B120" s="51">
        <v>22</v>
      </c>
      <c r="C120" s="52" t="s">
        <v>201</v>
      </c>
      <c r="D120" s="52"/>
      <c r="E120" s="52" t="s">
        <v>202</v>
      </c>
      <c r="F120" s="52" t="s">
        <v>10</v>
      </c>
      <c r="G120" s="53" t="s">
        <v>158</v>
      </c>
      <c r="H120" s="63">
        <v>2693.4079999999999</v>
      </c>
      <c r="I120" s="37">
        <v>0</v>
      </c>
      <c r="J120" s="64">
        <v>0</v>
      </c>
      <c r="K120" s="65">
        <v>0.20999999999999999</v>
      </c>
      <c r="L120" s="66">
        <v>0</v>
      </c>
      <c r="M120" s="12"/>
      <c r="N120" s="2"/>
      <c r="O120" s="2"/>
      <c r="P120" s="2"/>
      <c r="Q120" s="43">
        <f>IF(ISNUMBER(K120),IF(H120&gt;0,IF(I120&gt;0,J120,0),0),0)</f>
        <v>0</v>
      </c>
      <c r="R120" s="27">
        <f>IF(ISNUMBER(K120)=FALSE,J120,0)</f>
        <v>0</v>
      </c>
    </row>
    <row r="121">
      <c r="A121" s="9"/>
      <c r="B121" s="58" t="s">
        <v>83</v>
      </c>
      <c r="C121" s="1"/>
      <c r="D121" s="1"/>
      <c r="E121" s="59" t="s">
        <v>203</v>
      </c>
      <c r="F121" s="1"/>
      <c r="G121" s="1"/>
      <c r="H121" s="50"/>
      <c r="I121" s="1"/>
      <c r="J121" s="50"/>
      <c r="K121" s="1"/>
      <c r="L121" s="1"/>
      <c r="M121" s="12"/>
      <c r="N121" s="2"/>
      <c r="O121" s="2"/>
      <c r="P121" s="2"/>
      <c r="Q121" s="2"/>
    </row>
    <row r="122">
      <c r="A122" s="9"/>
      <c r="B122" s="58" t="s">
        <v>85</v>
      </c>
      <c r="C122" s="1"/>
      <c r="D122" s="1"/>
      <c r="E122" s="59" t="s">
        <v>481</v>
      </c>
      <c r="F122" s="1"/>
      <c r="G122" s="1"/>
      <c r="H122" s="50"/>
      <c r="I122" s="1"/>
      <c r="J122" s="50"/>
      <c r="K122" s="1"/>
      <c r="L122" s="1"/>
      <c r="M122" s="12"/>
      <c r="N122" s="2"/>
      <c r="O122" s="2"/>
      <c r="P122" s="2"/>
      <c r="Q122" s="2"/>
    </row>
    <row r="123" thickBot="1">
      <c r="A123" s="9"/>
      <c r="B123" s="60" t="s">
        <v>87</v>
      </c>
      <c r="C123" s="31"/>
      <c r="D123" s="31"/>
      <c r="E123" s="61" t="s">
        <v>88</v>
      </c>
      <c r="F123" s="31"/>
      <c r="G123" s="31"/>
      <c r="H123" s="62"/>
      <c r="I123" s="31"/>
      <c r="J123" s="62"/>
      <c r="K123" s="31"/>
      <c r="L123" s="31"/>
      <c r="M123" s="12"/>
      <c r="N123" s="2"/>
      <c r="O123" s="2"/>
      <c r="P123" s="2"/>
      <c r="Q123" s="2"/>
    </row>
    <row r="124" thickTop="1">
      <c r="A124" s="9"/>
      <c r="B124" s="51">
        <v>23</v>
      </c>
      <c r="C124" s="52" t="s">
        <v>205</v>
      </c>
      <c r="D124" s="52"/>
      <c r="E124" s="52" t="s">
        <v>206</v>
      </c>
      <c r="F124" s="52" t="s">
        <v>10</v>
      </c>
      <c r="G124" s="53" t="s">
        <v>158</v>
      </c>
      <c r="H124" s="63">
        <v>172.09999999999999</v>
      </c>
      <c r="I124" s="37">
        <v>0</v>
      </c>
      <c r="J124" s="64">
        <v>0</v>
      </c>
      <c r="K124" s="65">
        <v>0.20999999999999999</v>
      </c>
      <c r="L124" s="66">
        <v>0</v>
      </c>
      <c r="M124" s="12"/>
      <c r="N124" s="2"/>
      <c r="O124" s="2"/>
      <c r="P124" s="2"/>
      <c r="Q124" s="43">
        <f>IF(ISNUMBER(K124),IF(H124&gt;0,IF(I124&gt;0,J124,0),0),0)</f>
        <v>0</v>
      </c>
      <c r="R124" s="27">
        <f>IF(ISNUMBER(K124)=FALSE,J124,0)</f>
        <v>0</v>
      </c>
    </row>
    <row r="125">
      <c r="A125" s="9"/>
      <c r="B125" s="58" t="s">
        <v>83</v>
      </c>
      <c r="C125" s="1"/>
      <c r="D125" s="1"/>
      <c r="E125" s="59" t="s">
        <v>10</v>
      </c>
      <c r="F125" s="1"/>
      <c r="G125" s="1"/>
      <c r="H125" s="50"/>
      <c r="I125" s="1"/>
      <c r="J125" s="50"/>
      <c r="K125" s="1"/>
      <c r="L125" s="1"/>
      <c r="M125" s="12"/>
      <c r="N125" s="2"/>
      <c r="O125" s="2"/>
      <c r="P125" s="2"/>
      <c r="Q125" s="2"/>
    </row>
    <row r="126">
      <c r="A126" s="9"/>
      <c r="B126" s="58" t="s">
        <v>85</v>
      </c>
      <c r="C126" s="1"/>
      <c r="D126" s="1"/>
      <c r="E126" s="59" t="s">
        <v>482</v>
      </c>
      <c r="F126" s="1"/>
      <c r="G126" s="1"/>
      <c r="H126" s="50"/>
      <c r="I126" s="1"/>
      <c r="J126" s="50"/>
      <c r="K126" s="1"/>
      <c r="L126" s="1"/>
      <c r="M126" s="12"/>
      <c r="N126" s="2"/>
      <c r="O126" s="2"/>
      <c r="P126" s="2"/>
      <c r="Q126" s="2"/>
    </row>
    <row r="127" thickBot="1">
      <c r="A127" s="9"/>
      <c r="B127" s="60" t="s">
        <v>87</v>
      </c>
      <c r="C127" s="31"/>
      <c r="D127" s="31"/>
      <c r="E127" s="61" t="s">
        <v>88</v>
      </c>
      <c r="F127" s="31"/>
      <c r="G127" s="31"/>
      <c r="H127" s="62"/>
      <c r="I127" s="31"/>
      <c r="J127" s="62"/>
      <c r="K127" s="31"/>
      <c r="L127" s="31"/>
      <c r="M127" s="12"/>
      <c r="N127" s="2"/>
      <c r="O127" s="2"/>
      <c r="P127" s="2"/>
      <c r="Q127" s="2"/>
    </row>
    <row r="128" thickTop="1">
      <c r="A128" s="9"/>
      <c r="B128" s="51">
        <v>24</v>
      </c>
      <c r="C128" s="52" t="s">
        <v>483</v>
      </c>
      <c r="D128" s="52"/>
      <c r="E128" s="52" t="s">
        <v>484</v>
      </c>
      <c r="F128" s="52" t="s">
        <v>10</v>
      </c>
      <c r="G128" s="53" t="s">
        <v>158</v>
      </c>
      <c r="H128" s="63">
        <v>10</v>
      </c>
      <c r="I128" s="37">
        <v>0</v>
      </c>
      <c r="J128" s="64">
        <v>0</v>
      </c>
      <c r="K128" s="65">
        <v>0.20999999999999999</v>
      </c>
      <c r="L128" s="66">
        <v>0</v>
      </c>
      <c r="M128" s="12"/>
      <c r="N128" s="2"/>
      <c r="O128" s="2"/>
      <c r="P128" s="2"/>
      <c r="Q128" s="43">
        <f>IF(ISNUMBER(K128),IF(H128&gt;0,IF(I128&gt;0,J128,0),0),0)</f>
        <v>0</v>
      </c>
      <c r="R128" s="27">
        <f>IF(ISNUMBER(K128)=FALSE,J128,0)</f>
        <v>0</v>
      </c>
    </row>
    <row r="129">
      <c r="A129" s="9"/>
      <c r="B129" s="58" t="s">
        <v>83</v>
      </c>
      <c r="C129" s="1"/>
      <c r="D129" s="1"/>
      <c r="E129" s="59" t="s">
        <v>485</v>
      </c>
      <c r="F129" s="1"/>
      <c r="G129" s="1"/>
      <c r="H129" s="50"/>
      <c r="I129" s="1"/>
      <c r="J129" s="50"/>
      <c r="K129" s="1"/>
      <c r="L129" s="1"/>
      <c r="M129" s="12"/>
      <c r="N129" s="2"/>
      <c r="O129" s="2"/>
      <c r="P129" s="2"/>
      <c r="Q129" s="2"/>
    </row>
    <row r="130">
      <c r="A130" s="9"/>
      <c r="B130" s="58" t="s">
        <v>85</v>
      </c>
      <c r="C130" s="1"/>
      <c r="D130" s="1"/>
      <c r="E130" s="59" t="s">
        <v>393</v>
      </c>
      <c r="F130" s="1"/>
      <c r="G130" s="1"/>
      <c r="H130" s="50"/>
      <c r="I130" s="1"/>
      <c r="J130" s="50"/>
      <c r="K130" s="1"/>
      <c r="L130" s="1"/>
      <c r="M130" s="12"/>
      <c r="N130" s="2"/>
      <c r="O130" s="2"/>
      <c r="P130" s="2"/>
      <c r="Q130" s="2"/>
    </row>
    <row r="131" thickBot="1">
      <c r="A131" s="9"/>
      <c r="B131" s="60" t="s">
        <v>87</v>
      </c>
      <c r="C131" s="31"/>
      <c r="D131" s="31"/>
      <c r="E131" s="61" t="s">
        <v>88</v>
      </c>
      <c r="F131" s="31"/>
      <c r="G131" s="31"/>
      <c r="H131" s="62"/>
      <c r="I131" s="31"/>
      <c r="J131" s="62"/>
      <c r="K131" s="31"/>
      <c r="L131" s="31"/>
      <c r="M131" s="12"/>
      <c r="N131" s="2"/>
      <c r="O131" s="2"/>
      <c r="P131" s="2"/>
      <c r="Q131" s="2"/>
    </row>
    <row r="132" thickTop="1">
      <c r="A132" s="9"/>
      <c r="B132" s="51">
        <v>25</v>
      </c>
      <c r="C132" s="52" t="s">
        <v>486</v>
      </c>
      <c r="D132" s="52"/>
      <c r="E132" s="52" t="s">
        <v>487</v>
      </c>
      <c r="F132" s="52" t="s">
        <v>10</v>
      </c>
      <c r="G132" s="53" t="s">
        <v>158</v>
      </c>
      <c r="H132" s="63">
        <v>8</v>
      </c>
      <c r="I132" s="37">
        <v>0</v>
      </c>
      <c r="J132" s="64">
        <v>0</v>
      </c>
      <c r="K132" s="65">
        <v>0.20999999999999999</v>
      </c>
      <c r="L132" s="66">
        <v>0</v>
      </c>
      <c r="M132" s="12"/>
      <c r="N132" s="2"/>
      <c r="O132" s="2"/>
      <c r="P132" s="2"/>
      <c r="Q132" s="43">
        <f>IF(ISNUMBER(K132),IF(H132&gt;0,IF(I132&gt;0,J132,0),0),0)</f>
        <v>0</v>
      </c>
      <c r="R132" s="27">
        <f>IF(ISNUMBER(K132)=FALSE,J132,0)</f>
        <v>0</v>
      </c>
    </row>
    <row r="133">
      <c r="A133" s="9"/>
      <c r="B133" s="58" t="s">
        <v>83</v>
      </c>
      <c r="C133" s="1"/>
      <c r="D133" s="1"/>
      <c r="E133" s="59" t="s">
        <v>488</v>
      </c>
      <c r="F133" s="1"/>
      <c r="G133" s="1"/>
      <c r="H133" s="50"/>
      <c r="I133" s="1"/>
      <c r="J133" s="50"/>
      <c r="K133" s="1"/>
      <c r="L133" s="1"/>
      <c r="M133" s="12"/>
      <c r="N133" s="2"/>
      <c r="O133" s="2"/>
      <c r="P133" s="2"/>
      <c r="Q133" s="2"/>
    </row>
    <row r="134">
      <c r="A134" s="9"/>
      <c r="B134" s="58" t="s">
        <v>85</v>
      </c>
      <c r="C134" s="1"/>
      <c r="D134" s="1"/>
      <c r="E134" s="59" t="s">
        <v>489</v>
      </c>
      <c r="F134" s="1"/>
      <c r="G134" s="1"/>
      <c r="H134" s="50"/>
      <c r="I134" s="1"/>
      <c r="J134" s="50"/>
      <c r="K134" s="1"/>
      <c r="L134" s="1"/>
      <c r="M134" s="12"/>
      <c r="N134" s="2"/>
      <c r="O134" s="2"/>
      <c r="P134" s="2"/>
      <c r="Q134" s="2"/>
    </row>
    <row r="135" thickBot="1">
      <c r="A135" s="9"/>
      <c r="B135" s="60" t="s">
        <v>87</v>
      </c>
      <c r="C135" s="31"/>
      <c r="D135" s="31"/>
      <c r="E135" s="61" t="s">
        <v>88</v>
      </c>
      <c r="F135" s="31"/>
      <c r="G135" s="31"/>
      <c r="H135" s="62"/>
      <c r="I135" s="31"/>
      <c r="J135" s="62"/>
      <c r="K135" s="31"/>
      <c r="L135" s="31"/>
      <c r="M135" s="12"/>
      <c r="N135" s="2"/>
      <c r="O135" s="2"/>
      <c r="P135" s="2"/>
      <c r="Q135" s="2"/>
    </row>
    <row r="136" thickTop="1" thickBot="1" ht="25" customHeight="1">
      <c r="A136" s="9"/>
      <c r="B136" s="1"/>
      <c r="C136" s="67">
        <v>5</v>
      </c>
      <c r="D136" s="1"/>
      <c r="E136" s="68" t="s">
        <v>116</v>
      </c>
      <c r="F136" s="1"/>
      <c r="G136" s="69" t="s">
        <v>107</v>
      </c>
      <c r="H136" s="70">
        <v>0</v>
      </c>
      <c r="I136" s="69" t="s">
        <v>108</v>
      </c>
      <c r="J136" s="71">
        <f>(L136-H136)</f>
        <v>0</v>
      </c>
      <c r="K136" s="69" t="s">
        <v>109</v>
      </c>
      <c r="L136" s="72">
        <v>0</v>
      </c>
      <c r="M136" s="12"/>
      <c r="N136" s="2"/>
      <c r="O136" s="2"/>
      <c r="P136" s="2"/>
      <c r="Q136" s="43">
        <f>0+Q112+Q116+Q120+Q124+Q128+Q132</f>
        <v>0</v>
      </c>
      <c r="R136" s="27">
        <f>0+R112+R116+R120+R124+R128+R132</f>
        <v>0</v>
      </c>
      <c r="S136" s="73">
        <f>Q136*(1+J136)+R136</f>
        <v>0</v>
      </c>
    </row>
    <row r="137" thickTop="1" thickBot="1" ht="25" customHeight="1">
      <c r="A137" s="9"/>
      <c r="B137" s="74"/>
      <c r="C137" s="74"/>
      <c r="D137" s="74"/>
      <c r="E137" s="74"/>
      <c r="F137" s="74"/>
      <c r="G137" s="75" t="s">
        <v>110</v>
      </c>
      <c r="H137" s="76">
        <v>0</v>
      </c>
      <c r="I137" s="75" t="s">
        <v>111</v>
      </c>
      <c r="J137" s="77">
        <v>0</v>
      </c>
      <c r="K137" s="75" t="s">
        <v>112</v>
      </c>
      <c r="L137" s="78">
        <v>0</v>
      </c>
      <c r="M137" s="12"/>
      <c r="N137" s="2"/>
      <c r="O137" s="2"/>
      <c r="P137" s="2"/>
      <c r="Q137" s="2"/>
    </row>
    <row r="138" ht="40" customHeight="1">
      <c r="A138" s="9"/>
      <c r="B138" s="83" t="s">
        <v>212</v>
      </c>
      <c r="C138" s="1"/>
      <c r="D138" s="1"/>
      <c r="E138" s="1"/>
      <c r="F138" s="1"/>
      <c r="G138" s="1"/>
      <c r="H138" s="50"/>
      <c r="I138" s="1"/>
      <c r="J138" s="50"/>
      <c r="K138" s="1"/>
      <c r="L138" s="1"/>
      <c r="M138" s="12"/>
      <c r="N138" s="2"/>
      <c r="O138" s="2"/>
      <c r="P138" s="2"/>
      <c r="Q138" s="2"/>
    </row>
    <row r="139">
      <c r="A139" s="9"/>
      <c r="B139" s="51">
        <v>26</v>
      </c>
      <c r="C139" s="52" t="s">
        <v>237</v>
      </c>
      <c r="D139" s="52"/>
      <c r="E139" s="52" t="s">
        <v>238</v>
      </c>
      <c r="F139" s="52" t="s">
        <v>10</v>
      </c>
      <c r="G139" s="53" t="s">
        <v>131</v>
      </c>
      <c r="H139" s="54">
        <v>7</v>
      </c>
      <c r="I139" s="25">
        <v>0</v>
      </c>
      <c r="J139" s="55">
        <v>0</v>
      </c>
      <c r="K139" s="56">
        <v>0.20999999999999999</v>
      </c>
      <c r="L139" s="57">
        <v>0</v>
      </c>
      <c r="M139" s="12"/>
      <c r="N139" s="2"/>
      <c r="O139" s="2"/>
      <c r="P139" s="2"/>
      <c r="Q139" s="43">
        <f>IF(ISNUMBER(K139),IF(H139&gt;0,IF(I139&gt;0,J139,0),0),0)</f>
        <v>0</v>
      </c>
      <c r="R139" s="27">
        <f>IF(ISNUMBER(K139)=FALSE,J139,0)</f>
        <v>0</v>
      </c>
    </row>
    <row r="140">
      <c r="A140" s="9"/>
      <c r="B140" s="58" t="s">
        <v>83</v>
      </c>
      <c r="C140" s="1"/>
      <c r="D140" s="1"/>
      <c r="E140" s="59" t="s">
        <v>239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>
      <c r="A141" s="9"/>
      <c r="B141" s="58" t="s">
        <v>85</v>
      </c>
      <c r="C141" s="1"/>
      <c r="D141" s="1"/>
      <c r="E141" s="59" t="s">
        <v>490</v>
      </c>
      <c r="F141" s="1"/>
      <c r="G141" s="1"/>
      <c r="H141" s="50"/>
      <c r="I141" s="1"/>
      <c r="J141" s="50"/>
      <c r="K141" s="1"/>
      <c r="L141" s="1"/>
      <c r="M141" s="12"/>
      <c r="N141" s="2"/>
      <c r="O141" s="2"/>
      <c r="P141" s="2"/>
      <c r="Q141" s="2"/>
    </row>
    <row r="142" thickBot="1">
      <c r="A142" s="9"/>
      <c r="B142" s="60" t="s">
        <v>87</v>
      </c>
      <c r="C142" s="31"/>
      <c r="D142" s="31"/>
      <c r="E142" s="61" t="s">
        <v>88</v>
      </c>
      <c r="F142" s="31"/>
      <c r="G142" s="31"/>
      <c r="H142" s="62"/>
      <c r="I142" s="31"/>
      <c r="J142" s="62"/>
      <c r="K142" s="31"/>
      <c r="L142" s="31"/>
      <c r="M142" s="12"/>
      <c r="N142" s="2"/>
      <c r="O142" s="2"/>
      <c r="P142" s="2"/>
      <c r="Q142" s="2"/>
    </row>
    <row r="143" thickTop="1">
      <c r="A143" s="9"/>
      <c r="B143" s="51">
        <v>27</v>
      </c>
      <c r="C143" s="52" t="s">
        <v>491</v>
      </c>
      <c r="D143" s="52"/>
      <c r="E143" s="52" t="s">
        <v>492</v>
      </c>
      <c r="F143" s="52" t="s">
        <v>10</v>
      </c>
      <c r="G143" s="53" t="s">
        <v>131</v>
      </c>
      <c r="H143" s="63">
        <v>1</v>
      </c>
      <c r="I143" s="37">
        <v>0</v>
      </c>
      <c r="J143" s="64">
        <v>0</v>
      </c>
      <c r="K143" s="65">
        <v>0.20999999999999999</v>
      </c>
      <c r="L143" s="66">
        <v>0</v>
      </c>
      <c r="M143" s="12"/>
      <c r="N143" s="2"/>
      <c r="O143" s="2"/>
      <c r="P143" s="2"/>
      <c r="Q143" s="43">
        <f>IF(ISNUMBER(K143),IF(H143&gt;0,IF(I143&gt;0,J143,0),0),0)</f>
        <v>0</v>
      </c>
      <c r="R143" s="27">
        <f>IF(ISNUMBER(K143)=FALSE,J143,0)</f>
        <v>0</v>
      </c>
    </row>
    <row r="144">
      <c r="A144" s="9"/>
      <c r="B144" s="58" t="s">
        <v>83</v>
      </c>
      <c r="C144" s="1"/>
      <c r="D144" s="1"/>
      <c r="E144" s="59" t="s">
        <v>10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>
      <c r="A145" s="9"/>
      <c r="B145" s="58" t="s">
        <v>85</v>
      </c>
      <c r="C145" s="1"/>
      <c r="D145" s="1"/>
      <c r="E145" s="59" t="s">
        <v>137</v>
      </c>
      <c r="F145" s="1"/>
      <c r="G145" s="1"/>
      <c r="H145" s="50"/>
      <c r="I145" s="1"/>
      <c r="J145" s="50"/>
      <c r="K145" s="1"/>
      <c r="L145" s="1"/>
      <c r="M145" s="12"/>
      <c r="N145" s="2"/>
      <c r="O145" s="2"/>
      <c r="P145" s="2"/>
      <c r="Q145" s="2"/>
    </row>
    <row r="146" thickBot="1">
      <c r="A146" s="9"/>
      <c r="B146" s="60" t="s">
        <v>87</v>
      </c>
      <c r="C146" s="31"/>
      <c r="D146" s="31"/>
      <c r="E146" s="61" t="s">
        <v>88</v>
      </c>
      <c r="F146" s="31"/>
      <c r="G146" s="31"/>
      <c r="H146" s="62"/>
      <c r="I146" s="31"/>
      <c r="J146" s="62"/>
      <c r="K146" s="31"/>
      <c r="L146" s="31"/>
      <c r="M146" s="12"/>
      <c r="N146" s="2"/>
      <c r="O146" s="2"/>
      <c r="P146" s="2"/>
      <c r="Q146" s="2"/>
    </row>
    <row r="147" thickTop="1">
      <c r="A147" s="9"/>
      <c r="B147" s="51">
        <v>28</v>
      </c>
      <c r="C147" s="52" t="s">
        <v>493</v>
      </c>
      <c r="D147" s="52"/>
      <c r="E147" s="52" t="s">
        <v>494</v>
      </c>
      <c r="F147" s="52" t="s">
        <v>10</v>
      </c>
      <c r="G147" s="53" t="s">
        <v>131</v>
      </c>
      <c r="H147" s="63">
        <v>1</v>
      </c>
      <c r="I147" s="37">
        <v>0</v>
      </c>
      <c r="J147" s="64">
        <v>0</v>
      </c>
      <c r="K147" s="65">
        <v>0.20999999999999999</v>
      </c>
      <c r="L147" s="66">
        <v>0</v>
      </c>
      <c r="M147" s="12"/>
      <c r="N147" s="2"/>
      <c r="O147" s="2"/>
      <c r="P147" s="2"/>
      <c r="Q147" s="43">
        <f>IF(ISNUMBER(K147),IF(H147&gt;0,IF(I147&gt;0,J147,0),0),0)</f>
        <v>0</v>
      </c>
      <c r="R147" s="27">
        <f>IF(ISNUMBER(K147)=FALSE,J147,0)</f>
        <v>0</v>
      </c>
    </row>
    <row r="148">
      <c r="A148" s="9"/>
      <c r="B148" s="58" t="s">
        <v>83</v>
      </c>
      <c r="C148" s="1"/>
      <c r="D148" s="1"/>
      <c r="E148" s="59" t="s">
        <v>10</v>
      </c>
      <c r="F148" s="1"/>
      <c r="G148" s="1"/>
      <c r="H148" s="50"/>
      <c r="I148" s="1"/>
      <c r="J148" s="50"/>
      <c r="K148" s="1"/>
      <c r="L148" s="1"/>
      <c r="M148" s="12"/>
      <c r="N148" s="2"/>
      <c r="O148" s="2"/>
      <c r="P148" s="2"/>
      <c r="Q148" s="2"/>
    </row>
    <row r="149">
      <c r="A149" s="9"/>
      <c r="B149" s="58" t="s">
        <v>85</v>
      </c>
      <c r="C149" s="1"/>
      <c r="D149" s="1"/>
      <c r="E149" s="59" t="s">
        <v>495</v>
      </c>
      <c r="F149" s="1"/>
      <c r="G149" s="1"/>
      <c r="H149" s="50"/>
      <c r="I149" s="1"/>
      <c r="J149" s="50"/>
      <c r="K149" s="1"/>
      <c r="L149" s="1"/>
      <c r="M149" s="12"/>
      <c r="N149" s="2"/>
      <c r="O149" s="2"/>
      <c r="P149" s="2"/>
      <c r="Q149" s="2"/>
    </row>
    <row r="150" thickBot="1">
      <c r="A150" s="9"/>
      <c r="B150" s="60" t="s">
        <v>87</v>
      </c>
      <c r="C150" s="31"/>
      <c r="D150" s="31"/>
      <c r="E150" s="61" t="s">
        <v>88</v>
      </c>
      <c r="F150" s="31"/>
      <c r="G150" s="31"/>
      <c r="H150" s="62"/>
      <c r="I150" s="31"/>
      <c r="J150" s="62"/>
      <c r="K150" s="31"/>
      <c r="L150" s="31"/>
      <c r="M150" s="12"/>
      <c r="N150" s="2"/>
      <c r="O150" s="2"/>
      <c r="P150" s="2"/>
      <c r="Q150" s="2"/>
    </row>
    <row r="151" thickTop="1">
      <c r="A151" s="9"/>
      <c r="B151" s="51">
        <v>29</v>
      </c>
      <c r="C151" s="52" t="s">
        <v>357</v>
      </c>
      <c r="D151" s="52"/>
      <c r="E151" s="52" t="s">
        <v>358</v>
      </c>
      <c r="F151" s="52" t="s">
        <v>10</v>
      </c>
      <c r="G151" s="53" t="s">
        <v>131</v>
      </c>
      <c r="H151" s="63">
        <v>5</v>
      </c>
      <c r="I151" s="37">
        <v>0</v>
      </c>
      <c r="J151" s="64">
        <v>0</v>
      </c>
      <c r="K151" s="65">
        <v>0.20999999999999999</v>
      </c>
      <c r="L151" s="66">
        <v>0</v>
      </c>
      <c r="M151" s="12"/>
      <c r="N151" s="2"/>
      <c r="O151" s="2"/>
      <c r="P151" s="2"/>
      <c r="Q151" s="43">
        <f>IF(ISNUMBER(K151),IF(H151&gt;0,IF(I151&gt;0,J151,0),0),0)</f>
        <v>0</v>
      </c>
      <c r="R151" s="27">
        <f>IF(ISNUMBER(K151)=FALSE,J151,0)</f>
        <v>0</v>
      </c>
    </row>
    <row r="152">
      <c r="A152" s="9"/>
      <c r="B152" s="58" t="s">
        <v>83</v>
      </c>
      <c r="C152" s="1"/>
      <c r="D152" s="1"/>
      <c r="E152" s="59" t="s">
        <v>10</v>
      </c>
      <c r="F152" s="1"/>
      <c r="G152" s="1"/>
      <c r="H152" s="50"/>
      <c r="I152" s="1"/>
      <c r="J152" s="50"/>
      <c r="K152" s="1"/>
      <c r="L152" s="1"/>
      <c r="M152" s="12"/>
      <c r="N152" s="2"/>
      <c r="O152" s="2"/>
      <c r="P152" s="2"/>
      <c r="Q152" s="2"/>
    </row>
    <row r="153">
      <c r="A153" s="9"/>
      <c r="B153" s="58" t="s">
        <v>85</v>
      </c>
      <c r="C153" s="1"/>
      <c r="D153" s="1"/>
      <c r="E153" s="59" t="s">
        <v>496</v>
      </c>
      <c r="F153" s="1"/>
      <c r="G153" s="1"/>
      <c r="H153" s="50"/>
      <c r="I153" s="1"/>
      <c r="J153" s="50"/>
      <c r="K153" s="1"/>
      <c r="L153" s="1"/>
      <c r="M153" s="12"/>
      <c r="N153" s="2"/>
      <c r="O153" s="2"/>
      <c r="P153" s="2"/>
      <c r="Q153" s="2"/>
    </row>
    <row r="154" thickBot="1">
      <c r="A154" s="9"/>
      <c r="B154" s="60" t="s">
        <v>87</v>
      </c>
      <c r="C154" s="31"/>
      <c r="D154" s="31"/>
      <c r="E154" s="61" t="s">
        <v>88</v>
      </c>
      <c r="F154" s="31"/>
      <c r="G154" s="31"/>
      <c r="H154" s="62"/>
      <c r="I154" s="31"/>
      <c r="J154" s="62"/>
      <c r="K154" s="31"/>
      <c r="L154" s="31"/>
      <c r="M154" s="12"/>
      <c r="N154" s="2"/>
      <c r="O154" s="2"/>
      <c r="P154" s="2"/>
      <c r="Q154" s="2"/>
    </row>
    <row r="155" thickTop="1" thickBot="1" ht="25" customHeight="1">
      <c r="A155" s="9"/>
      <c r="B155" s="1"/>
      <c r="C155" s="67">
        <v>8</v>
      </c>
      <c r="D155" s="1"/>
      <c r="E155" s="68" t="s">
        <v>117</v>
      </c>
      <c r="F155" s="1"/>
      <c r="G155" s="69" t="s">
        <v>107</v>
      </c>
      <c r="H155" s="70">
        <v>0</v>
      </c>
      <c r="I155" s="69" t="s">
        <v>108</v>
      </c>
      <c r="J155" s="71">
        <f>(L155-H155)</f>
        <v>0</v>
      </c>
      <c r="K155" s="69" t="s">
        <v>109</v>
      </c>
      <c r="L155" s="72">
        <v>0</v>
      </c>
      <c r="M155" s="12"/>
      <c r="N155" s="2"/>
      <c r="O155" s="2"/>
      <c r="P155" s="2"/>
      <c r="Q155" s="43">
        <f>0+Q139+Q143+Q147+Q151</f>
        <v>0</v>
      </c>
      <c r="R155" s="27">
        <f>0+R139+R143+R147+R151</f>
        <v>0</v>
      </c>
      <c r="S155" s="73">
        <f>Q155*(1+J155)+R155</f>
        <v>0</v>
      </c>
    </row>
    <row r="156" thickTop="1" thickBot="1" ht="25" customHeight="1">
      <c r="A156" s="9"/>
      <c r="B156" s="74"/>
      <c r="C156" s="74"/>
      <c r="D156" s="74"/>
      <c r="E156" s="74"/>
      <c r="F156" s="74"/>
      <c r="G156" s="75" t="s">
        <v>110</v>
      </c>
      <c r="H156" s="76">
        <v>0</v>
      </c>
      <c r="I156" s="75" t="s">
        <v>111</v>
      </c>
      <c r="J156" s="77">
        <v>0</v>
      </c>
      <c r="K156" s="75" t="s">
        <v>112</v>
      </c>
      <c r="L156" s="78">
        <v>0</v>
      </c>
      <c r="M156" s="12"/>
      <c r="N156" s="2"/>
      <c r="O156" s="2"/>
      <c r="P156" s="2"/>
      <c r="Q156" s="2"/>
    </row>
    <row r="157" ht="40" customHeight="1">
      <c r="A157" s="9"/>
      <c r="B157" s="83" t="s">
        <v>244</v>
      </c>
      <c r="C157" s="1"/>
      <c r="D157" s="1"/>
      <c r="E157" s="1"/>
      <c r="F157" s="1"/>
      <c r="G157" s="1"/>
      <c r="H157" s="50"/>
      <c r="I157" s="1"/>
      <c r="J157" s="50"/>
      <c r="K157" s="1"/>
      <c r="L157" s="1"/>
      <c r="M157" s="12"/>
      <c r="N157" s="2"/>
      <c r="O157" s="2"/>
      <c r="P157" s="2"/>
      <c r="Q157" s="2"/>
    </row>
    <row r="158">
      <c r="A158" s="9"/>
      <c r="B158" s="51">
        <v>30</v>
      </c>
      <c r="C158" s="52" t="s">
        <v>249</v>
      </c>
      <c r="D158" s="52"/>
      <c r="E158" s="52" t="s">
        <v>250</v>
      </c>
      <c r="F158" s="52" t="s">
        <v>10</v>
      </c>
      <c r="G158" s="53" t="s">
        <v>131</v>
      </c>
      <c r="H158" s="54">
        <v>4</v>
      </c>
      <c r="I158" s="25">
        <v>0</v>
      </c>
      <c r="J158" s="55">
        <v>0</v>
      </c>
      <c r="K158" s="56">
        <v>0.20999999999999999</v>
      </c>
      <c r="L158" s="57">
        <v>0</v>
      </c>
      <c r="M158" s="12"/>
      <c r="N158" s="2"/>
      <c r="O158" s="2"/>
      <c r="P158" s="2"/>
      <c r="Q158" s="43">
        <f>IF(ISNUMBER(K158),IF(H158&gt;0,IF(I158&gt;0,J158,0),0),0)</f>
        <v>0</v>
      </c>
      <c r="R158" s="27">
        <f>IF(ISNUMBER(K158)=FALSE,J158,0)</f>
        <v>0</v>
      </c>
    </row>
    <row r="159">
      <c r="A159" s="9"/>
      <c r="B159" s="58" t="s">
        <v>83</v>
      </c>
      <c r="C159" s="1"/>
      <c r="D159" s="1"/>
      <c r="E159" s="59" t="s">
        <v>497</v>
      </c>
      <c r="F159" s="1"/>
      <c r="G159" s="1"/>
      <c r="H159" s="50"/>
      <c r="I159" s="1"/>
      <c r="J159" s="50"/>
      <c r="K159" s="1"/>
      <c r="L159" s="1"/>
      <c r="M159" s="12"/>
      <c r="N159" s="2"/>
      <c r="O159" s="2"/>
      <c r="P159" s="2"/>
      <c r="Q159" s="2"/>
    </row>
    <row r="160">
      <c r="A160" s="9"/>
      <c r="B160" s="58" t="s">
        <v>85</v>
      </c>
      <c r="C160" s="1"/>
      <c r="D160" s="1"/>
      <c r="E160" s="59" t="s">
        <v>498</v>
      </c>
      <c r="F160" s="1"/>
      <c r="G160" s="1"/>
      <c r="H160" s="50"/>
      <c r="I160" s="1"/>
      <c r="J160" s="50"/>
      <c r="K160" s="1"/>
      <c r="L160" s="1"/>
      <c r="M160" s="12"/>
      <c r="N160" s="2"/>
      <c r="O160" s="2"/>
      <c r="P160" s="2"/>
      <c r="Q160" s="2"/>
    </row>
    <row r="161" thickBot="1">
      <c r="A161" s="9"/>
      <c r="B161" s="60" t="s">
        <v>87</v>
      </c>
      <c r="C161" s="31"/>
      <c r="D161" s="31"/>
      <c r="E161" s="61" t="s">
        <v>88</v>
      </c>
      <c r="F161" s="31"/>
      <c r="G161" s="31"/>
      <c r="H161" s="62"/>
      <c r="I161" s="31"/>
      <c r="J161" s="62"/>
      <c r="K161" s="31"/>
      <c r="L161" s="31"/>
      <c r="M161" s="12"/>
      <c r="N161" s="2"/>
      <c r="O161" s="2"/>
      <c r="P161" s="2"/>
      <c r="Q161" s="2"/>
    </row>
    <row r="162" thickTop="1">
      <c r="A162" s="9"/>
      <c r="B162" s="51">
        <v>31</v>
      </c>
      <c r="C162" s="52" t="s">
        <v>253</v>
      </c>
      <c r="D162" s="52"/>
      <c r="E162" s="52" t="s">
        <v>254</v>
      </c>
      <c r="F162" s="52" t="s">
        <v>10</v>
      </c>
      <c r="G162" s="53" t="s">
        <v>131</v>
      </c>
      <c r="H162" s="63">
        <v>4</v>
      </c>
      <c r="I162" s="37">
        <v>0</v>
      </c>
      <c r="J162" s="64">
        <v>0</v>
      </c>
      <c r="K162" s="65">
        <v>0.20999999999999999</v>
      </c>
      <c r="L162" s="66">
        <v>0</v>
      </c>
      <c r="M162" s="12"/>
      <c r="N162" s="2"/>
      <c r="O162" s="2"/>
      <c r="P162" s="2"/>
      <c r="Q162" s="43">
        <f>IF(ISNUMBER(K162),IF(H162&gt;0,IF(I162&gt;0,J162,0),0),0)</f>
        <v>0</v>
      </c>
      <c r="R162" s="27">
        <f>IF(ISNUMBER(K162)=FALSE,J162,0)</f>
        <v>0</v>
      </c>
    </row>
    <row r="163">
      <c r="A163" s="9"/>
      <c r="B163" s="58" t="s">
        <v>83</v>
      </c>
      <c r="C163" s="1"/>
      <c r="D163" s="1"/>
      <c r="E163" s="59" t="s">
        <v>497</v>
      </c>
      <c r="F163" s="1"/>
      <c r="G163" s="1"/>
      <c r="H163" s="50"/>
      <c r="I163" s="1"/>
      <c r="J163" s="50"/>
      <c r="K163" s="1"/>
      <c r="L163" s="1"/>
      <c r="M163" s="12"/>
      <c r="N163" s="2"/>
      <c r="O163" s="2"/>
      <c r="P163" s="2"/>
      <c r="Q163" s="2"/>
    </row>
    <row r="164">
      <c r="A164" s="9"/>
      <c r="B164" s="58" t="s">
        <v>85</v>
      </c>
      <c r="C164" s="1"/>
      <c r="D164" s="1"/>
      <c r="E164" s="59" t="s">
        <v>498</v>
      </c>
      <c r="F164" s="1"/>
      <c r="G164" s="1"/>
      <c r="H164" s="50"/>
      <c r="I164" s="1"/>
      <c r="J164" s="50"/>
      <c r="K164" s="1"/>
      <c r="L164" s="1"/>
      <c r="M164" s="12"/>
      <c r="N164" s="2"/>
      <c r="O164" s="2"/>
      <c r="P164" s="2"/>
      <c r="Q164" s="2"/>
    </row>
    <row r="165" thickBot="1">
      <c r="A165" s="9"/>
      <c r="B165" s="60" t="s">
        <v>87</v>
      </c>
      <c r="C165" s="31"/>
      <c r="D165" s="31"/>
      <c r="E165" s="61" t="s">
        <v>88</v>
      </c>
      <c r="F165" s="31"/>
      <c r="G165" s="31"/>
      <c r="H165" s="62"/>
      <c r="I165" s="31"/>
      <c r="J165" s="62"/>
      <c r="K165" s="31"/>
      <c r="L165" s="31"/>
      <c r="M165" s="12"/>
      <c r="N165" s="2"/>
      <c r="O165" s="2"/>
      <c r="P165" s="2"/>
      <c r="Q165" s="2"/>
    </row>
    <row r="166" thickTop="1">
      <c r="A166" s="9"/>
      <c r="B166" s="51">
        <v>32</v>
      </c>
      <c r="C166" s="52" t="s">
        <v>261</v>
      </c>
      <c r="D166" s="52"/>
      <c r="E166" s="52" t="s">
        <v>262</v>
      </c>
      <c r="F166" s="52" t="s">
        <v>10</v>
      </c>
      <c r="G166" s="53" t="s">
        <v>158</v>
      </c>
      <c r="H166" s="63">
        <v>96.528999999999996</v>
      </c>
      <c r="I166" s="37">
        <v>0</v>
      </c>
      <c r="J166" s="64">
        <v>0</v>
      </c>
      <c r="K166" s="65">
        <v>0.20999999999999999</v>
      </c>
      <c r="L166" s="66">
        <v>0</v>
      </c>
      <c r="M166" s="12"/>
      <c r="N166" s="2"/>
      <c r="O166" s="2"/>
      <c r="P166" s="2"/>
      <c r="Q166" s="43">
        <f>IF(ISNUMBER(K166),IF(H166&gt;0,IF(I166&gt;0,J166,0),0),0)</f>
        <v>0</v>
      </c>
      <c r="R166" s="27">
        <f>IF(ISNUMBER(K166)=FALSE,J166,0)</f>
        <v>0</v>
      </c>
    </row>
    <row r="167">
      <c r="A167" s="9"/>
      <c r="B167" s="58" t="s">
        <v>83</v>
      </c>
      <c r="C167" s="1"/>
      <c r="D167" s="1"/>
      <c r="E167" s="59" t="s">
        <v>499</v>
      </c>
      <c r="F167" s="1"/>
      <c r="G167" s="1"/>
      <c r="H167" s="50"/>
      <c r="I167" s="1"/>
      <c r="J167" s="50"/>
      <c r="K167" s="1"/>
      <c r="L167" s="1"/>
      <c r="M167" s="12"/>
      <c r="N167" s="2"/>
      <c r="O167" s="2"/>
      <c r="P167" s="2"/>
      <c r="Q167" s="2"/>
    </row>
    <row r="168">
      <c r="A168" s="9"/>
      <c r="B168" s="58" t="s">
        <v>85</v>
      </c>
      <c r="C168" s="1"/>
      <c r="D168" s="1"/>
      <c r="E168" s="59" t="s">
        <v>500</v>
      </c>
      <c r="F168" s="1"/>
      <c r="G168" s="1"/>
      <c r="H168" s="50"/>
      <c r="I168" s="1"/>
      <c r="J168" s="50"/>
      <c r="K168" s="1"/>
      <c r="L168" s="1"/>
      <c r="M168" s="12"/>
      <c r="N168" s="2"/>
      <c r="O168" s="2"/>
      <c r="P168" s="2"/>
      <c r="Q168" s="2"/>
    </row>
    <row r="169" thickBot="1">
      <c r="A169" s="9"/>
      <c r="B169" s="60" t="s">
        <v>87</v>
      </c>
      <c r="C169" s="31"/>
      <c r="D169" s="31"/>
      <c r="E169" s="61" t="s">
        <v>88</v>
      </c>
      <c r="F169" s="31"/>
      <c r="G169" s="31"/>
      <c r="H169" s="62"/>
      <c r="I169" s="31"/>
      <c r="J169" s="62"/>
      <c r="K169" s="31"/>
      <c r="L169" s="31"/>
      <c r="M169" s="12"/>
      <c r="N169" s="2"/>
      <c r="O169" s="2"/>
      <c r="P169" s="2"/>
      <c r="Q169" s="2"/>
    </row>
    <row r="170" thickTop="1">
      <c r="A170" s="9"/>
      <c r="B170" s="51">
        <v>33</v>
      </c>
      <c r="C170" s="52" t="s">
        <v>265</v>
      </c>
      <c r="D170" s="52"/>
      <c r="E170" s="52" t="s">
        <v>266</v>
      </c>
      <c r="F170" s="52" t="s">
        <v>10</v>
      </c>
      <c r="G170" s="53" t="s">
        <v>158</v>
      </c>
      <c r="H170" s="63">
        <v>96.528999999999996</v>
      </c>
      <c r="I170" s="37">
        <v>0</v>
      </c>
      <c r="J170" s="64">
        <v>0</v>
      </c>
      <c r="K170" s="65">
        <v>0.20999999999999999</v>
      </c>
      <c r="L170" s="66">
        <v>0</v>
      </c>
      <c r="M170" s="12"/>
      <c r="N170" s="2"/>
      <c r="O170" s="2"/>
      <c r="P170" s="2"/>
      <c r="Q170" s="43">
        <f>IF(ISNUMBER(K170),IF(H170&gt;0,IF(I170&gt;0,J170,0),0),0)</f>
        <v>0</v>
      </c>
      <c r="R170" s="27">
        <f>IF(ISNUMBER(K170)=FALSE,J170,0)</f>
        <v>0</v>
      </c>
    </row>
    <row r="171">
      <c r="A171" s="9"/>
      <c r="B171" s="58" t="s">
        <v>83</v>
      </c>
      <c r="C171" s="1"/>
      <c r="D171" s="1"/>
      <c r="E171" s="59" t="s">
        <v>499</v>
      </c>
      <c r="F171" s="1"/>
      <c r="G171" s="1"/>
      <c r="H171" s="50"/>
      <c r="I171" s="1"/>
      <c r="J171" s="50"/>
      <c r="K171" s="1"/>
      <c r="L171" s="1"/>
      <c r="M171" s="12"/>
      <c r="N171" s="2"/>
      <c r="O171" s="2"/>
      <c r="P171" s="2"/>
      <c r="Q171" s="2"/>
    </row>
    <row r="172">
      <c r="A172" s="9"/>
      <c r="B172" s="58" t="s">
        <v>85</v>
      </c>
      <c r="C172" s="1"/>
      <c r="D172" s="1"/>
      <c r="E172" s="59" t="s">
        <v>500</v>
      </c>
      <c r="F172" s="1"/>
      <c r="G172" s="1"/>
      <c r="H172" s="50"/>
      <c r="I172" s="1"/>
      <c r="J172" s="50"/>
      <c r="K172" s="1"/>
      <c r="L172" s="1"/>
      <c r="M172" s="12"/>
      <c r="N172" s="2"/>
      <c r="O172" s="2"/>
      <c r="P172" s="2"/>
      <c r="Q172" s="2"/>
    </row>
    <row r="173" thickBot="1">
      <c r="A173" s="9"/>
      <c r="B173" s="60" t="s">
        <v>87</v>
      </c>
      <c r="C173" s="31"/>
      <c r="D173" s="31"/>
      <c r="E173" s="61" t="s">
        <v>88</v>
      </c>
      <c r="F173" s="31"/>
      <c r="G173" s="31"/>
      <c r="H173" s="62"/>
      <c r="I173" s="31"/>
      <c r="J173" s="62"/>
      <c r="K173" s="31"/>
      <c r="L173" s="31"/>
      <c r="M173" s="12"/>
      <c r="N173" s="2"/>
      <c r="O173" s="2"/>
      <c r="P173" s="2"/>
      <c r="Q173" s="2"/>
    </row>
    <row r="174" thickTop="1">
      <c r="A174" s="9"/>
      <c r="B174" s="51">
        <v>34</v>
      </c>
      <c r="C174" s="52" t="s">
        <v>267</v>
      </c>
      <c r="D174" s="52"/>
      <c r="E174" s="52" t="s">
        <v>268</v>
      </c>
      <c r="F174" s="52" t="s">
        <v>10</v>
      </c>
      <c r="G174" s="53" t="s">
        <v>151</v>
      </c>
      <c r="H174" s="63">
        <v>81</v>
      </c>
      <c r="I174" s="37">
        <v>0</v>
      </c>
      <c r="J174" s="64">
        <v>0</v>
      </c>
      <c r="K174" s="65">
        <v>0.20999999999999999</v>
      </c>
      <c r="L174" s="66">
        <v>0</v>
      </c>
      <c r="M174" s="12"/>
      <c r="N174" s="2"/>
      <c r="O174" s="2"/>
      <c r="P174" s="2"/>
      <c r="Q174" s="43">
        <f>IF(ISNUMBER(K174),IF(H174&gt;0,IF(I174&gt;0,J174,0),0),0)</f>
        <v>0</v>
      </c>
      <c r="R174" s="27">
        <f>IF(ISNUMBER(K174)=FALSE,J174,0)</f>
        <v>0</v>
      </c>
    </row>
    <row r="175">
      <c r="A175" s="9"/>
      <c r="B175" s="58" t="s">
        <v>83</v>
      </c>
      <c r="C175" s="1"/>
      <c r="D175" s="1"/>
      <c r="E175" s="59" t="s">
        <v>10</v>
      </c>
      <c r="F175" s="1"/>
      <c r="G175" s="1"/>
      <c r="H175" s="50"/>
      <c r="I175" s="1"/>
      <c r="J175" s="50"/>
      <c r="K175" s="1"/>
      <c r="L175" s="1"/>
      <c r="M175" s="12"/>
      <c r="N175" s="2"/>
      <c r="O175" s="2"/>
      <c r="P175" s="2"/>
      <c r="Q175" s="2"/>
    </row>
    <row r="176">
      <c r="A176" s="9"/>
      <c r="B176" s="58" t="s">
        <v>85</v>
      </c>
      <c r="C176" s="1"/>
      <c r="D176" s="1"/>
      <c r="E176" s="59" t="s">
        <v>501</v>
      </c>
      <c r="F176" s="1"/>
      <c r="G176" s="1"/>
      <c r="H176" s="50"/>
      <c r="I176" s="1"/>
      <c r="J176" s="50"/>
      <c r="K176" s="1"/>
      <c r="L176" s="1"/>
      <c r="M176" s="12"/>
      <c r="N176" s="2"/>
      <c r="O176" s="2"/>
      <c r="P176" s="2"/>
      <c r="Q176" s="2"/>
    </row>
    <row r="177" thickBot="1">
      <c r="A177" s="9"/>
      <c r="B177" s="60" t="s">
        <v>87</v>
      </c>
      <c r="C177" s="31"/>
      <c r="D177" s="31"/>
      <c r="E177" s="61" t="s">
        <v>88</v>
      </c>
      <c r="F177" s="31"/>
      <c r="G177" s="31"/>
      <c r="H177" s="62"/>
      <c r="I177" s="31"/>
      <c r="J177" s="62"/>
      <c r="K177" s="31"/>
      <c r="L177" s="31"/>
      <c r="M177" s="12"/>
      <c r="N177" s="2"/>
      <c r="O177" s="2"/>
      <c r="P177" s="2"/>
      <c r="Q177" s="2"/>
    </row>
    <row r="178" thickTop="1">
      <c r="A178" s="9"/>
      <c r="B178" s="51">
        <v>35</v>
      </c>
      <c r="C178" s="52" t="s">
        <v>270</v>
      </c>
      <c r="D178" s="52"/>
      <c r="E178" s="52" t="s">
        <v>271</v>
      </c>
      <c r="F178" s="52" t="s">
        <v>10</v>
      </c>
      <c r="G178" s="53" t="s">
        <v>151</v>
      </c>
      <c r="H178" s="63">
        <v>82.400000000000006</v>
      </c>
      <c r="I178" s="37">
        <v>0</v>
      </c>
      <c r="J178" s="64">
        <v>0</v>
      </c>
      <c r="K178" s="65">
        <v>0.20999999999999999</v>
      </c>
      <c r="L178" s="66">
        <v>0</v>
      </c>
      <c r="M178" s="12"/>
      <c r="N178" s="2"/>
      <c r="O178" s="2"/>
      <c r="P178" s="2"/>
      <c r="Q178" s="43">
        <f>IF(ISNUMBER(K178),IF(H178&gt;0,IF(I178&gt;0,J178,0),0),0)</f>
        <v>0</v>
      </c>
      <c r="R178" s="27">
        <f>IF(ISNUMBER(K178)=FALSE,J178,0)</f>
        <v>0</v>
      </c>
    </row>
    <row r="179">
      <c r="A179" s="9"/>
      <c r="B179" s="58" t="s">
        <v>83</v>
      </c>
      <c r="C179" s="1"/>
      <c r="D179" s="1"/>
      <c r="E179" s="59" t="s">
        <v>10</v>
      </c>
      <c r="F179" s="1"/>
      <c r="G179" s="1"/>
      <c r="H179" s="50"/>
      <c r="I179" s="1"/>
      <c r="J179" s="50"/>
      <c r="K179" s="1"/>
      <c r="L179" s="1"/>
      <c r="M179" s="12"/>
      <c r="N179" s="2"/>
      <c r="O179" s="2"/>
      <c r="P179" s="2"/>
      <c r="Q179" s="2"/>
    </row>
    <row r="180">
      <c r="A180" s="9"/>
      <c r="B180" s="58" t="s">
        <v>85</v>
      </c>
      <c r="C180" s="1"/>
      <c r="D180" s="1"/>
      <c r="E180" s="59" t="s">
        <v>457</v>
      </c>
      <c r="F180" s="1"/>
      <c r="G180" s="1"/>
      <c r="H180" s="50"/>
      <c r="I180" s="1"/>
      <c r="J180" s="50"/>
      <c r="K180" s="1"/>
      <c r="L180" s="1"/>
      <c r="M180" s="12"/>
      <c r="N180" s="2"/>
      <c r="O180" s="2"/>
      <c r="P180" s="2"/>
      <c r="Q180" s="2"/>
    </row>
    <row r="181" thickBot="1">
      <c r="A181" s="9"/>
      <c r="B181" s="60" t="s">
        <v>87</v>
      </c>
      <c r="C181" s="31"/>
      <c r="D181" s="31"/>
      <c r="E181" s="61" t="s">
        <v>88</v>
      </c>
      <c r="F181" s="31"/>
      <c r="G181" s="31"/>
      <c r="H181" s="62"/>
      <c r="I181" s="31"/>
      <c r="J181" s="62"/>
      <c r="K181" s="31"/>
      <c r="L181" s="31"/>
      <c r="M181" s="12"/>
      <c r="N181" s="2"/>
      <c r="O181" s="2"/>
      <c r="P181" s="2"/>
      <c r="Q181" s="2"/>
    </row>
    <row r="182" thickTop="1">
      <c r="A182" s="9"/>
      <c r="B182" s="51">
        <v>36</v>
      </c>
      <c r="C182" s="52" t="s">
        <v>502</v>
      </c>
      <c r="D182" s="52"/>
      <c r="E182" s="52" t="s">
        <v>503</v>
      </c>
      <c r="F182" s="52" t="s">
        <v>10</v>
      </c>
      <c r="G182" s="53" t="s">
        <v>151</v>
      </c>
      <c r="H182" s="63">
        <v>14</v>
      </c>
      <c r="I182" s="37">
        <v>0</v>
      </c>
      <c r="J182" s="64">
        <v>0</v>
      </c>
      <c r="K182" s="65">
        <v>0.20999999999999999</v>
      </c>
      <c r="L182" s="66">
        <v>0</v>
      </c>
      <c r="M182" s="12"/>
      <c r="N182" s="2"/>
      <c r="O182" s="2"/>
      <c r="P182" s="2"/>
      <c r="Q182" s="43">
        <f>IF(ISNUMBER(K182),IF(H182&gt;0,IF(I182&gt;0,J182,0),0),0)</f>
        <v>0</v>
      </c>
      <c r="R182" s="27">
        <f>IF(ISNUMBER(K182)=FALSE,J182,0)</f>
        <v>0</v>
      </c>
    </row>
    <row r="183">
      <c r="A183" s="9"/>
      <c r="B183" s="58" t="s">
        <v>83</v>
      </c>
      <c r="C183" s="1"/>
      <c r="D183" s="1"/>
      <c r="E183" s="59" t="s">
        <v>10</v>
      </c>
      <c r="F183" s="1"/>
      <c r="G183" s="1"/>
      <c r="H183" s="50"/>
      <c r="I183" s="1"/>
      <c r="J183" s="50"/>
      <c r="K183" s="1"/>
      <c r="L183" s="1"/>
      <c r="M183" s="12"/>
      <c r="N183" s="2"/>
      <c r="O183" s="2"/>
      <c r="P183" s="2"/>
      <c r="Q183" s="2"/>
    </row>
    <row r="184">
      <c r="A184" s="9"/>
      <c r="B184" s="58" t="s">
        <v>85</v>
      </c>
      <c r="C184" s="1"/>
      <c r="D184" s="1"/>
      <c r="E184" s="59" t="s">
        <v>504</v>
      </c>
      <c r="F184" s="1"/>
      <c r="G184" s="1"/>
      <c r="H184" s="50"/>
      <c r="I184" s="1"/>
      <c r="J184" s="50"/>
      <c r="K184" s="1"/>
      <c r="L184" s="1"/>
      <c r="M184" s="12"/>
      <c r="N184" s="2"/>
      <c r="O184" s="2"/>
      <c r="P184" s="2"/>
      <c r="Q184" s="2"/>
    </row>
    <row r="185" thickBot="1">
      <c r="A185" s="9"/>
      <c r="B185" s="60" t="s">
        <v>87</v>
      </c>
      <c r="C185" s="31"/>
      <c r="D185" s="31"/>
      <c r="E185" s="61" t="s">
        <v>88</v>
      </c>
      <c r="F185" s="31"/>
      <c r="G185" s="31"/>
      <c r="H185" s="62"/>
      <c r="I185" s="31"/>
      <c r="J185" s="62"/>
      <c r="K185" s="31"/>
      <c r="L185" s="31"/>
      <c r="M185" s="12"/>
      <c r="N185" s="2"/>
      <c r="O185" s="2"/>
      <c r="P185" s="2"/>
      <c r="Q185" s="2"/>
    </row>
    <row r="186" thickTop="1">
      <c r="A186" s="9"/>
      <c r="B186" s="51">
        <v>37</v>
      </c>
      <c r="C186" s="52" t="s">
        <v>275</v>
      </c>
      <c r="D186" s="52"/>
      <c r="E186" s="52" t="s">
        <v>276</v>
      </c>
      <c r="F186" s="52" t="s">
        <v>10</v>
      </c>
      <c r="G186" s="53" t="s">
        <v>121</v>
      </c>
      <c r="H186" s="63">
        <v>4.875</v>
      </c>
      <c r="I186" s="37">
        <v>0</v>
      </c>
      <c r="J186" s="64">
        <v>0</v>
      </c>
      <c r="K186" s="65">
        <v>0.20999999999999999</v>
      </c>
      <c r="L186" s="66">
        <v>0</v>
      </c>
      <c r="M186" s="12"/>
      <c r="N186" s="2"/>
      <c r="O186" s="2"/>
      <c r="P186" s="2"/>
      <c r="Q186" s="43">
        <f>IF(ISNUMBER(K186),IF(H186&gt;0,IF(I186&gt;0,J186,0),0),0)</f>
        <v>0</v>
      </c>
      <c r="R186" s="27">
        <f>IF(ISNUMBER(K186)=FALSE,J186,0)</f>
        <v>0</v>
      </c>
    </row>
    <row r="187">
      <c r="A187" s="9"/>
      <c r="B187" s="58" t="s">
        <v>83</v>
      </c>
      <c r="C187" s="1"/>
      <c r="D187" s="1"/>
      <c r="E187" s="59" t="s">
        <v>505</v>
      </c>
      <c r="F187" s="1"/>
      <c r="G187" s="1"/>
      <c r="H187" s="50"/>
      <c r="I187" s="1"/>
      <c r="J187" s="50"/>
      <c r="K187" s="1"/>
      <c r="L187" s="1"/>
      <c r="M187" s="12"/>
      <c r="N187" s="2"/>
      <c r="O187" s="2"/>
      <c r="P187" s="2"/>
      <c r="Q187" s="2"/>
    </row>
    <row r="188">
      <c r="A188" s="9"/>
      <c r="B188" s="58" t="s">
        <v>85</v>
      </c>
      <c r="C188" s="1"/>
      <c r="D188" s="1"/>
      <c r="E188" s="59" t="s">
        <v>506</v>
      </c>
      <c r="F188" s="1"/>
      <c r="G188" s="1"/>
      <c r="H188" s="50"/>
      <c r="I188" s="1"/>
      <c r="J188" s="50"/>
      <c r="K188" s="1"/>
      <c r="L188" s="1"/>
      <c r="M188" s="12"/>
      <c r="N188" s="2"/>
      <c r="O188" s="2"/>
      <c r="P188" s="2"/>
      <c r="Q188" s="2"/>
    </row>
    <row r="189" thickBot="1">
      <c r="A189" s="9"/>
      <c r="B189" s="60" t="s">
        <v>87</v>
      </c>
      <c r="C189" s="31"/>
      <c r="D189" s="31"/>
      <c r="E189" s="61" t="s">
        <v>88</v>
      </c>
      <c r="F189" s="31"/>
      <c r="G189" s="31"/>
      <c r="H189" s="62"/>
      <c r="I189" s="31"/>
      <c r="J189" s="62"/>
      <c r="K189" s="31"/>
      <c r="L189" s="31"/>
      <c r="M189" s="12"/>
      <c r="N189" s="2"/>
      <c r="O189" s="2"/>
      <c r="P189" s="2"/>
      <c r="Q189" s="2"/>
    </row>
    <row r="190" thickTop="1">
      <c r="A190" s="9"/>
      <c r="B190" s="51">
        <v>38</v>
      </c>
      <c r="C190" s="52" t="s">
        <v>507</v>
      </c>
      <c r="D190" s="52"/>
      <c r="E190" s="52" t="s">
        <v>508</v>
      </c>
      <c r="F190" s="52" t="s">
        <v>10</v>
      </c>
      <c r="G190" s="53" t="s">
        <v>151</v>
      </c>
      <c r="H190" s="63">
        <v>11.5</v>
      </c>
      <c r="I190" s="37">
        <v>0</v>
      </c>
      <c r="J190" s="64">
        <v>0</v>
      </c>
      <c r="K190" s="65">
        <v>0.20999999999999999</v>
      </c>
      <c r="L190" s="66">
        <v>0</v>
      </c>
      <c r="M190" s="12"/>
      <c r="N190" s="2"/>
      <c r="O190" s="2"/>
      <c r="P190" s="2"/>
      <c r="Q190" s="43">
        <f>IF(ISNUMBER(K190),IF(H190&gt;0,IF(I190&gt;0,J190,0),0),0)</f>
        <v>0</v>
      </c>
      <c r="R190" s="27">
        <f>IF(ISNUMBER(K190)=FALSE,J190,0)</f>
        <v>0</v>
      </c>
    </row>
    <row r="191">
      <c r="A191" s="9"/>
      <c r="B191" s="58" t="s">
        <v>83</v>
      </c>
      <c r="C191" s="1"/>
      <c r="D191" s="1"/>
      <c r="E191" s="59" t="s">
        <v>509</v>
      </c>
      <c r="F191" s="1"/>
      <c r="G191" s="1"/>
      <c r="H191" s="50"/>
      <c r="I191" s="1"/>
      <c r="J191" s="50"/>
      <c r="K191" s="1"/>
      <c r="L191" s="1"/>
      <c r="M191" s="12"/>
      <c r="N191" s="2"/>
      <c r="O191" s="2"/>
      <c r="P191" s="2"/>
      <c r="Q191" s="2"/>
    </row>
    <row r="192">
      <c r="A192" s="9"/>
      <c r="B192" s="58" t="s">
        <v>85</v>
      </c>
      <c r="C192" s="1"/>
      <c r="D192" s="1"/>
      <c r="E192" s="59" t="s">
        <v>435</v>
      </c>
      <c r="F192" s="1"/>
      <c r="G192" s="1"/>
      <c r="H192" s="50"/>
      <c r="I192" s="1"/>
      <c r="J192" s="50"/>
      <c r="K192" s="1"/>
      <c r="L192" s="1"/>
      <c r="M192" s="12"/>
      <c r="N192" s="2"/>
      <c r="O192" s="2"/>
      <c r="P192" s="2"/>
      <c r="Q192" s="2"/>
    </row>
    <row r="193" thickBot="1">
      <c r="A193" s="9"/>
      <c r="B193" s="60" t="s">
        <v>87</v>
      </c>
      <c r="C193" s="31"/>
      <c r="D193" s="31"/>
      <c r="E193" s="61" t="s">
        <v>88</v>
      </c>
      <c r="F193" s="31"/>
      <c r="G193" s="31"/>
      <c r="H193" s="62"/>
      <c r="I193" s="31"/>
      <c r="J193" s="62"/>
      <c r="K193" s="31"/>
      <c r="L193" s="31"/>
      <c r="M193" s="12"/>
      <c r="N193" s="2"/>
      <c r="O193" s="2"/>
      <c r="P193" s="2"/>
      <c r="Q193" s="2"/>
    </row>
    <row r="194" thickTop="1" thickBot="1" ht="25" customHeight="1">
      <c r="A194" s="9"/>
      <c r="B194" s="1"/>
      <c r="C194" s="67">
        <v>9</v>
      </c>
      <c r="D194" s="1"/>
      <c r="E194" s="68" t="s">
        <v>118</v>
      </c>
      <c r="F194" s="1"/>
      <c r="G194" s="69" t="s">
        <v>107</v>
      </c>
      <c r="H194" s="70">
        <v>0</v>
      </c>
      <c r="I194" s="69" t="s">
        <v>108</v>
      </c>
      <c r="J194" s="71">
        <f>(L194-H194)</f>
        <v>0</v>
      </c>
      <c r="K194" s="69" t="s">
        <v>109</v>
      </c>
      <c r="L194" s="72">
        <v>0</v>
      </c>
      <c r="M194" s="12"/>
      <c r="N194" s="2"/>
      <c r="O194" s="2"/>
      <c r="P194" s="2"/>
      <c r="Q194" s="43">
        <f>0+Q158+Q162+Q166+Q170+Q174+Q178+Q182+Q186+Q190</f>
        <v>0</v>
      </c>
      <c r="R194" s="27">
        <f>0+R158+R162+R166+R170+R174+R178+R182+R186+R190</f>
        <v>0</v>
      </c>
      <c r="S194" s="73">
        <f>Q194*(1+J194)+R194</f>
        <v>0</v>
      </c>
    </row>
    <row r="195" thickTop="1" thickBot="1" ht="25" customHeight="1">
      <c r="A195" s="9"/>
      <c r="B195" s="74"/>
      <c r="C195" s="74"/>
      <c r="D195" s="74"/>
      <c r="E195" s="74"/>
      <c r="F195" s="74"/>
      <c r="G195" s="75" t="s">
        <v>110</v>
      </c>
      <c r="H195" s="76">
        <v>0</v>
      </c>
      <c r="I195" s="75" t="s">
        <v>111</v>
      </c>
      <c r="J195" s="77">
        <v>0</v>
      </c>
      <c r="K195" s="75" t="s">
        <v>112</v>
      </c>
      <c r="L195" s="78">
        <v>0</v>
      </c>
      <c r="M195" s="12"/>
      <c r="N195" s="2"/>
      <c r="O195" s="2"/>
      <c r="P195" s="2"/>
      <c r="Q195" s="2"/>
    </row>
    <row r="196">
      <c r="A196" s="13"/>
      <c r="B196" s="4"/>
      <c r="C196" s="4"/>
      <c r="D196" s="4"/>
      <c r="E196" s="4"/>
      <c r="F196" s="4"/>
      <c r="G196" s="4"/>
      <c r="H196" s="79"/>
      <c r="I196" s="4"/>
      <c r="J196" s="79"/>
      <c r="K196" s="4"/>
      <c r="L196" s="4"/>
      <c r="M196" s="14"/>
      <c r="N196" s="2"/>
      <c r="O196" s="2"/>
      <c r="P196" s="2"/>
      <c r="Q196" s="2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2"/>
    </row>
  </sheetData>
  <mergeCells count="137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6:C27"/>
    <mergeCell ref="B29:L29"/>
    <mergeCell ref="B31:D31"/>
    <mergeCell ref="B32:D32"/>
    <mergeCell ref="B33:D33"/>
    <mergeCell ref="B35:D35"/>
    <mergeCell ref="B36:D36"/>
    <mergeCell ref="B37:D37"/>
    <mergeCell ref="B21:D21"/>
    <mergeCell ref="B22:D22"/>
    <mergeCell ref="B23:D23"/>
    <mergeCell ref="B24:D24"/>
    <mergeCell ref="B70:D70"/>
    <mergeCell ref="B71:D71"/>
    <mergeCell ref="B72:D72"/>
    <mergeCell ref="B74:D74"/>
    <mergeCell ref="B75:D75"/>
    <mergeCell ref="B76:D76"/>
    <mergeCell ref="B78:D78"/>
    <mergeCell ref="B79:D79"/>
    <mergeCell ref="B80:D80"/>
    <mergeCell ref="B82:D82"/>
    <mergeCell ref="B83:D83"/>
    <mergeCell ref="B84:D84"/>
    <mergeCell ref="B86:D86"/>
    <mergeCell ref="B87:D87"/>
    <mergeCell ref="B88:D88"/>
    <mergeCell ref="B90:D90"/>
    <mergeCell ref="B91:D91"/>
    <mergeCell ref="B92:D92"/>
    <mergeCell ref="B94:D94"/>
    <mergeCell ref="B95:D95"/>
    <mergeCell ref="B96:D96"/>
    <mergeCell ref="B98:D98"/>
    <mergeCell ref="B99:D99"/>
    <mergeCell ref="B100:D100"/>
    <mergeCell ref="B102:D102"/>
    <mergeCell ref="B103:D103"/>
    <mergeCell ref="B104:D104"/>
    <mergeCell ref="B106:D106"/>
    <mergeCell ref="B107:D107"/>
    <mergeCell ref="B108:D108"/>
    <mergeCell ref="B42:D42"/>
    <mergeCell ref="B43:D43"/>
    <mergeCell ref="B44:D44"/>
    <mergeCell ref="B46:D46"/>
    <mergeCell ref="B47:D47"/>
    <mergeCell ref="B48:D48"/>
    <mergeCell ref="B50:D50"/>
    <mergeCell ref="B51:D51"/>
    <mergeCell ref="B52:D52"/>
    <mergeCell ref="B54:D54"/>
    <mergeCell ref="B55:D55"/>
    <mergeCell ref="B56:D56"/>
    <mergeCell ref="B58:D58"/>
    <mergeCell ref="B59:D59"/>
    <mergeCell ref="B60:D60"/>
    <mergeCell ref="B62:D62"/>
    <mergeCell ref="B63:D63"/>
    <mergeCell ref="B64:D64"/>
    <mergeCell ref="B66:D66"/>
    <mergeCell ref="B67:D67"/>
    <mergeCell ref="B68:D68"/>
    <mergeCell ref="B40:L40"/>
    <mergeCell ref="B111:L111"/>
    <mergeCell ref="B113:D113"/>
    <mergeCell ref="B114:D114"/>
    <mergeCell ref="B115:D115"/>
    <mergeCell ref="B117:D117"/>
    <mergeCell ref="B118:D118"/>
    <mergeCell ref="B119:D119"/>
    <mergeCell ref="B121:D121"/>
    <mergeCell ref="B122:D122"/>
    <mergeCell ref="B123:D123"/>
    <mergeCell ref="B125:D125"/>
    <mergeCell ref="B126:D126"/>
    <mergeCell ref="B127:D127"/>
    <mergeCell ref="B129:D129"/>
    <mergeCell ref="B130:D130"/>
    <mergeCell ref="B131:D131"/>
    <mergeCell ref="B133:D133"/>
    <mergeCell ref="B134:D134"/>
    <mergeCell ref="B135:D135"/>
    <mergeCell ref="B138:L138"/>
    <mergeCell ref="B140:D140"/>
    <mergeCell ref="B141:D141"/>
    <mergeCell ref="B142:D142"/>
    <mergeCell ref="B144:D144"/>
    <mergeCell ref="B145:D145"/>
    <mergeCell ref="B146:D146"/>
    <mergeCell ref="B148:D148"/>
    <mergeCell ref="B149:D149"/>
    <mergeCell ref="B150:D150"/>
    <mergeCell ref="B152:D152"/>
    <mergeCell ref="B153:D153"/>
    <mergeCell ref="B154:D154"/>
    <mergeCell ref="B159:D159"/>
    <mergeCell ref="B160:D160"/>
    <mergeCell ref="B161:D161"/>
    <mergeCell ref="B163:D163"/>
    <mergeCell ref="B164:D164"/>
    <mergeCell ref="B165:D165"/>
    <mergeCell ref="B167:D167"/>
    <mergeCell ref="B168:D168"/>
    <mergeCell ref="B169:D169"/>
    <mergeCell ref="B171:D171"/>
    <mergeCell ref="B172:D172"/>
    <mergeCell ref="B173:D173"/>
    <mergeCell ref="B175:D175"/>
    <mergeCell ref="B176:D176"/>
    <mergeCell ref="B177:D177"/>
    <mergeCell ref="B179:D179"/>
    <mergeCell ref="B180:D180"/>
    <mergeCell ref="B181:D181"/>
    <mergeCell ref="B183:D183"/>
    <mergeCell ref="B184:D184"/>
    <mergeCell ref="B185:D185"/>
    <mergeCell ref="B187:D187"/>
    <mergeCell ref="B188:D188"/>
    <mergeCell ref="B189:D189"/>
    <mergeCell ref="B191:D191"/>
    <mergeCell ref="B192:D192"/>
    <mergeCell ref="B193:D193"/>
    <mergeCell ref="B157:L157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 codeName="____SO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510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IF(SUM(K20)&gt;0,ROUND(SUM(S20)/SUM(K20)-1,8),0)</f>
        <v>0</v>
      </c>
      <c r="R11" s="27">
        <f>AVERAGE(J42)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5</v>
      </c>
      <c r="C20" s="1"/>
      <c r="D20" s="1"/>
      <c r="E20" s="47" t="s">
        <v>116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S42</f>
        <v>0</v>
      </c>
    </row>
    <row r="21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4"/>
      <c r="N21" s="2"/>
      <c r="O21" s="2"/>
      <c r="P21" s="2"/>
      <c r="Q21" s="2"/>
    </row>
    <row r="22" ht="14" customHeight="1">
      <c r="A22" s="4"/>
      <c r="B22" s="38" t="s">
        <v>71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  <c r="Q22" s="2"/>
    </row>
    <row r="23" ht="18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2"/>
      <c r="O23" s="2"/>
      <c r="P23" s="2"/>
      <c r="Q23" s="2"/>
    </row>
    <row r="24" ht="18" customHeight="1">
      <c r="A24" s="9"/>
      <c r="B24" s="44" t="s">
        <v>72</v>
      </c>
      <c r="C24" s="44" t="s">
        <v>68</v>
      </c>
      <c r="D24" s="44" t="s">
        <v>73</v>
      </c>
      <c r="E24" s="44" t="s">
        <v>69</v>
      </c>
      <c r="F24" s="44" t="s">
        <v>74</v>
      </c>
      <c r="G24" s="45" t="s">
        <v>75</v>
      </c>
      <c r="H24" s="22" t="s">
        <v>76</v>
      </c>
      <c r="I24" s="22" t="s">
        <v>77</v>
      </c>
      <c r="J24" s="22" t="s">
        <v>18</v>
      </c>
      <c r="K24" s="45" t="s">
        <v>78</v>
      </c>
      <c r="L24" s="22" t="s">
        <v>19</v>
      </c>
      <c r="M24" s="12"/>
      <c r="N24" s="2"/>
      <c r="O24" s="2"/>
      <c r="P24" s="2"/>
      <c r="Q24" s="2"/>
    </row>
    <row r="25" ht="40" customHeight="1">
      <c r="A25" s="9"/>
      <c r="B25" s="49" t="s">
        <v>193</v>
      </c>
      <c r="C25" s="1"/>
      <c r="D25" s="1"/>
      <c r="E25" s="1"/>
      <c r="F25" s="1"/>
      <c r="G25" s="1"/>
      <c r="H25" s="50"/>
      <c r="I25" s="1"/>
      <c r="J25" s="50"/>
      <c r="K25" s="1"/>
      <c r="L25" s="1"/>
      <c r="M25" s="12"/>
      <c r="N25" s="2"/>
      <c r="O25" s="2"/>
      <c r="P25" s="2"/>
      <c r="Q25" s="2"/>
    </row>
    <row r="26">
      <c r="A26" s="9"/>
      <c r="B26" s="51">
        <v>1</v>
      </c>
      <c r="C26" s="52" t="s">
        <v>290</v>
      </c>
      <c r="D26" s="52"/>
      <c r="E26" s="52" t="s">
        <v>291</v>
      </c>
      <c r="F26" s="52" t="s">
        <v>10</v>
      </c>
      <c r="G26" s="53" t="s">
        <v>158</v>
      </c>
      <c r="H26" s="54">
        <v>2565.1199999999999</v>
      </c>
      <c r="I26" s="25">
        <v>0</v>
      </c>
      <c r="J26" s="55">
        <v>0</v>
      </c>
      <c r="K26" s="56">
        <v>0.20999999999999999</v>
      </c>
      <c r="L26" s="57">
        <v>0</v>
      </c>
      <c r="M26" s="12"/>
      <c r="N26" s="2"/>
      <c r="O26" s="2"/>
      <c r="P26" s="2"/>
      <c r="Q26" s="43">
        <f>IF(ISNUMBER(K26),IF(H26&gt;0,IF(I26&gt;0,J26,0),0),0)</f>
        <v>0</v>
      </c>
      <c r="R26" s="27">
        <f>IF(ISNUMBER(K26)=FALSE,J26,0)</f>
        <v>0</v>
      </c>
    </row>
    <row r="27">
      <c r="A27" s="9"/>
      <c r="B27" s="58" t="s">
        <v>83</v>
      </c>
      <c r="C27" s="1"/>
      <c r="D27" s="1"/>
      <c r="E27" s="59" t="s">
        <v>10</v>
      </c>
      <c r="F27" s="1"/>
      <c r="G27" s="1"/>
      <c r="H27" s="50"/>
      <c r="I27" s="1"/>
      <c r="J27" s="50"/>
      <c r="K27" s="1"/>
      <c r="L27" s="1"/>
      <c r="M27" s="12"/>
      <c r="N27" s="2"/>
      <c r="O27" s="2"/>
      <c r="P27" s="2"/>
      <c r="Q27" s="2"/>
    </row>
    <row r="28">
      <c r="A28" s="9"/>
      <c r="B28" s="58" t="s">
        <v>85</v>
      </c>
      <c r="C28" s="1"/>
      <c r="D28" s="1"/>
      <c r="E28" s="59" t="s">
        <v>511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 thickBot="1">
      <c r="A29" s="9"/>
      <c r="B29" s="60" t="s">
        <v>87</v>
      </c>
      <c r="C29" s="31"/>
      <c r="D29" s="31"/>
      <c r="E29" s="61" t="s">
        <v>88</v>
      </c>
      <c r="F29" s="31"/>
      <c r="G29" s="31"/>
      <c r="H29" s="62"/>
      <c r="I29" s="31"/>
      <c r="J29" s="62"/>
      <c r="K29" s="31"/>
      <c r="L29" s="31"/>
      <c r="M29" s="12"/>
      <c r="N29" s="2"/>
      <c r="O29" s="2"/>
      <c r="P29" s="2"/>
      <c r="Q29" s="2"/>
    </row>
    <row r="30" thickTop="1">
      <c r="A30" s="9"/>
      <c r="B30" s="51">
        <v>2</v>
      </c>
      <c r="C30" s="52" t="s">
        <v>293</v>
      </c>
      <c r="D30" s="52"/>
      <c r="E30" s="52" t="s">
        <v>294</v>
      </c>
      <c r="F30" s="52" t="s">
        <v>10</v>
      </c>
      <c r="G30" s="53" t="s">
        <v>158</v>
      </c>
      <c r="H30" s="63">
        <v>2443</v>
      </c>
      <c r="I30" s="37">
        <v>0</v>
      </c>
      <c r="J30" s="64">
        <v>0</v>
      </c>
      <c r="K30" s="65">
        <v>0.20999999999999999</v>
      </c>
      <c r="L30" s="66">
        <v>0</v>
      </c>
      <c r="M30" s="12"/>
      <c r="N30" s="2"/>
      <c r="O30" s="2"/>
      <c r="P30" s="2"/>
      <c r="Q30" s="43">
        <f>IF(ISNUMBER(K30),IF(H30&gt;0,IF(I30&gt;0,J30,0),0),0)</f>
        <v>0</v>
      </c>
      <c r="R30" s="27">
        <f>IF(ISNUMBER(K30)=FALSE,J30,0)</f>
        <v>0</v>
      </c>
    </row>
    <row r="31">
      <c r="A31" s="9"/>
      <c r="B31" s="58" t="s">
        <v>83</v>
      </c>
      <c r="C31" s="1"/>
      <c r="D31" s="1"/>
      <c r="E31" s="59" t="s">
        <v>295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>
      <c r="A32" s="9"/>
      <c r="B32" s="58" t="s">
        <v>85</v>
      </c>
      <c r="C32" s="1"/>
      <c r="D32" s="1"/>
      <c r="E32" s="59" t="s">
        <v>512</v>
      </c>
      <c r="F32" s="1"/>
      <c r="G32" s="1"/>
      <c r="H32" s="50"/>
      <c r="I32" s="1"/>
      <c r="J32" s="50"/>
      <c r="K32" s="1"/>
      <c r="L32" s="1"/>
      <c r="M32" s="12"/>
      <c r="N32" s="2"/>
      <c r="O32" s="2"/>
      <c r="P32" s="2"/>
      <c r="Q32" s="2"/>
    </row>
    <row r="33" thickBot="1">
      <c r="A33" s="9"/>
      <c r="B33" s="60" t="s">
        <v>87</v>
      </c>
      <c r="C33" s="31"/>
      <c r="D33" s="31"/>
      <c r="E33" s="61" t="s">
        <v>88</v>
      </c>
      <c r="F33" s="31"/>
      <c r="G33" s="31"/>
      <c r="H33" s="62"/>
      <c r="I33" s="31"/>
      <c r="J33" s="62"/>
      <c r="K33" s="31"/>
      <c r="L33" s="31"/>
      <c r="M33" s="12"/>
      <c r="N33" s="2"/>
      <c r="O33" s="2"/>
      <c r="P33" s="2"/>
      <c r="Q33" s="2"/>
    </row>
    <row r="34" thickTop="1">
      <c r="A34" s="9"/>
      <c r="B34" s="51">
        <v>3</v>
      </c>
      <c r="C34" s="52" t="s">
        <v>297</v>
      </c>
      <c r="D34" s="52"/>
      <c r="E34" s="52" t="s">
        <v>298</v>
      </c>
      <c r="F34" s="52" t="s">
        <v>10</v>
      </c>
      <c r="G34" s="53" t="s">
        <v>158</v>
      </c>
      <c r="H34" s="63">
        <v>2443</v>
      </c>
      <c r="I34" s="37">
        <v>0</v>
      </c>
      <c r="J34" s="64">
        <v>0</v>
      </c>
      <c r="K34" s="65">
        <v>0.20999999999999999</v>
      </c>
      <c r="L34" s="66">
        <v>0</v>
      </c>
      <c r="M34" s="12"/>
      <c r="N34" s="2"/>
      <c r="O34" s="2"/>
      <c r="P34" s="2"/>
      <c r="Q34" s="43">
        <f>IF(ISNUMBER(K34),IF(H34&gt;0,IF(I34&gt;0,J34,0),0),0)</f>
        <v>0</v>
      </c>
      <c r="R34" s="27">
        <f>IF(ISNUMBER(K34)=FALSE,J34,0)</f>
        <v>0</v>
      </c>
    </row>
    <row r="35">
      <c r="A35" s="9"/>
      <c r="B35" s="58" t="s">
        <v>83</v>
      </c>
      <c r="C35" s="1"/>
      <c r="D35" s="1"/>
      <c r="E35" s="59" t="s">
        <v>10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85</v>
      </c>
      <c r="C36" s="1"/>
      <c r="D36" s="1"/>
      <c r="E36" s="59" t="s">
        <v>513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 thickBot="1">
      <c r="A37" s="9"/>
      <c r="B37" s="60" t="s">
        <v>87</v>
      </c>
      <c r="C37" s="31"/>
      <c r="D37" s="31"/>
      <c r="E37" s="61" t="s">
        <v>88</v>
      </c>
      <c r="F37" s="31"/>
      <c r="G37" s="31"/>
      <c r="H37" s="62"/>
      <c r="I37" s="31"/>
      <c r="J37" s="62"/>
      <c r="K37" s="31"/>
      <c r="L37" s="31"/>
      <c r="M37" s="12"/>
      <c r="N37" s="2"/>
      <c r="O37" s="2"/>
      <c r="P37" s="2"/>
      <c r="Q37" s="2"/>
    </row>
    <row r="38" thickTop="1">
      <c r="A38" s="9"/>
      <c r="B38" s="51">
        <v>4</v>
      </c>
      <c r="C38" s="52" t="s">
        <v>299</v>
      </c>
      <c r="D38" s="52"/>
      <c r="E38" s="52" t="s">
        <v>300</v>
      </c>
      <c r="F38" s="52" t="s">
        <v>10</v>
      </c>
      <c r="G38" s="53" t="s">
        <v>158</v>
      </c>
      <c r="H38" s="63">
        <v>2565.1500000000001</v>
      </c>
      <c r="I38" s="37">
        <v>0</v>
      </c>
      <c r="J38" s="64">
        <v>0</v>
      </c>
      <c r="K38" s="65">
        <v>0.20999999999999999</v>
      </c>
      <c r="L38" s="66">
        <v>0</v>
      </c>
      <c r="M38" s="12"/>
      <c r="N38" s="2"/>
      <c r="O38" s="2"/>
      <c r="P38" s="2"/>
      <c r="Q38" s="43">
        <f>IF(ISNUMBER(K38),IF(H38&gt;0,IF(I38&gt;0,J38,0),0),0)</f>
        <v>0</v>
      </c>
      <c r="R38" s="27">
        <f>IF(ISNUMBER(K38)=FALSE,J38,0)</f>
        <v>0</v>
      </c>
    </row>
    <row r="39">
      <c r="A39" s="9"/>
      <c r="B39" s="58" t="s">
        <v>83</v>
      </c>
      <c r="C39" s="1"/>
      <c r="D39" s="1"/>
      <c r="E39" s="59" t="s">
        <v>10</v>
      </c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8" t="s">
        <v>85</v>
      </c>
      <c r="C40" s="1"/>
      <c r="D40" s="1"/>
      <c r="E40" s="59" t="s">
        <v>514</v>
      </c>
      <c r="F40" s="1"/>
      <c r="G40" s="1"/>
      <c r="H40" s="50"/>
      <c r="I40" s="1"/>
      <c r="J40" s="50"/>
      <c r="K40" s="1"/>
      <c r="L40" s="1"/>
      <c r="M40" s="12"/>
      <c r="N40" s="2"/>
      <c r="O40" s="2"/>
      <c r="P40" s="2"/>
      <c r="Q40" s="2"/>
    </row>
    <row r="41" thickBot="1">
      <c r="A41" s="9"/>
      <c r="B41" s="60" t="s">
        <v>87</v>
      </c>
      <c r="C41" s="31"/>
      <c r="D41" s="31"/>
      <c r="E41" s="61" t="s">
        <v>88</v>
      </c>
      <c r="F41" s="31"/>
      <c r="G41" s="31"/>
      <c r="H41" s="62"/>
      <c r="I41" s="31"/>
      <c r="J41" s="62"/>
      <c r="K41" s="31"/>
      <c r="L41" s="31"/>
      <c r="M41" s="12"/>
      <c r="N41" s="2"/>
      <c r="O41" s="2"/>
      <c r="P41" s="2"/>
      <c r="Q41" s="2"/>
    </row>
    <row r="42" thickTop="1" thickBot="1" ht="25" customHeight="1">
      <c r="A42" s="9"/>
      <c r="B42" s="1"/>
      <c r="C42" s="67">
        <v>5</v>
      </c>
      <c r="D42" s="1"/>
      <c r="E42" s="68" t="s">
        <v>116</v>
      </c>
      <c r="F42" s="1"/>
      <c r="G42" s="69" t="s">
        <v>107</v>
      </c>
      <c r="H42" s="70">
        <v>0</v>
      </c>
      <c r="I42" s="69" t="s">
        <v>108</v>
      </c>
      <c r="J42" s="71">
        <f>(L42-H42)</f>
        <v>0</v>
      </c>
      <c r="K42" s="69" t="s">
        <v>109</v>
      </c>
      <c r="L42" s="72">
        <v>0</v>
      </c>
      <c r="M42" s="12"/>
      <c r="N42" s="2"/>
      <c r="O42" s="2"/>
      <c r="P42" s="2"/>
      <c r="Q42" s="43">
        <f>0+Q26+Q30+Q34+Q38</f>
        <v>0</v>
      </c>
      <c r="R42" s="27">
        <f>0+R26+R30+R34+R38</f>
        <v>0</v>
      </c>
      <c r="S42" s="73">
        <f>Q42*(1+J42)+R42</f>
        <v>0</v>
      </c>
    </row>
    <row r="43" thickTop="1" thickBot="1" ht="25" customHeight="1">
      <c r="A43" s="9"/>
      <c r="B43" s="74"/>
      <c r="C43" s="74"/>
      <c r="D43" s="74"/>
      <c r="E43" s="74"/>
      <c r="F43" s="74"/>
      <c r="G43" s="75" t="s">
        <v>110</v>
      </c>
      <c r="H43" s="76">
        <v>0</v>
      </c>
      <c r="I43" s="75" t="s">
        <v>111</v>
      </c>
      <c r="J43" s="77">
        <v>0</v>
      </c>
      <c r="K43" s="75" t="s">
        <v>112</v>
      </c>
      <c r="L43" s="78">
        <v>0</v>
      </c>
      <c r="M43" s="12"/>
      <c r="N43" s="2"/>
      <c r="O43" s="2"/>
      <c r="P43" s="2"/>
      <c r="Q43" s="2"/>
    </row>
    <row r="44">
      <c r="A44" s="13"/>
      <c r="B44" s="4"/>
      <c r="C44" s="4"/>
      <c r="D44" s="4"/>
      <c r="E44" s="4"/>
      <c r="F44" s="4"/>
      <c r="G44" s="4"/>
      <c r="H44" s="79"/>
      <c r="I44" s="4"/>
      <c r="J44" s="79"/>
      <c r="K44" s="4"/>
      <c r="L44" s="4"/>
      <c r="M44" s="14"/>
      <c r="N44" s="2"/>
      <c r="O44" s="2"/>
      <c r="P44" s="2"/>
      <c r="Q44" s="2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</row>
  </sheetData>
  <mergeCells count="27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29:D29"/>
    <mergeCell ref="B31:D31"/>
    <mergeCell ref="B32:D32"/>
    <mergeCell ref="B33:D33"/>
    <mergeCell ref="B35:D35"/>
    <mergeCell ref="B36:D36"/>
    <mergeCell ref="B37:D37"/>
    <mergeCell ref="B39:D39"/>
    <mergeCell ref="B40:D40"/>
    <mergeCell ref="B41:D41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 codeName="__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515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IF(SUM(K20:K21)&gt;0,ROUND(SUM(S20:S21)/SUM(K20:K21)-1,8),0)</f>
        <v>0</v>
      </c>
      <c r="R11" s="27">
        <f>AVERAGE(J31,J38)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S31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S38</f>
        <v>0</v>
      </c>
    </row>
    <row r="22">
      <c r="A22" s="1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4"/>
      <c r="N22" s="2"/>
      <c r="O22" s="2"/>
      <c r="P22" s="2"/>
      <c r="Q22" s="2"/>
    </row>
    <row r="23" ht="14" customHeight="1">
      <c r="A23" s="4"/>
      <c r="B23" s="38" t="s">
        <v>71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"/>
      <c r="O23" s="2"/>
      <c r="P23" s="2"/>
      <c r="Q23" s="2"/>
    </row>
    <row r="24" ht="18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2"/>
      <c r="O24" s="2"/>
      <c r="P24" s="2"/>
      <c r="Q24" s="2"/>
    </row>
    <row r="25" ht="18" customHeight="1">
      <c r="A25" s="9"/>
      <c r="B25" s="44" t="s">
        <v>72</v>
      </c>
      <c r="C25" s="44" t="s">
        <v>68</v>
      </c>
      <c r="D25" s="44" t="s">
        <v>73</v>
      </c>
      <c r="E25" s="44" t="s">
        <v>69</v>
      </c>
      <c r="F25" s="44" t="s">
        <v>74</v>
      </c>
      <c r="G25" s="45" t="s">
        <v>75</v>
      </c>
      <c r="H25" s="22" t="s">
        <v>76</v>
      </c>
      <c r="I25" s="22" t="s">
        <v>77</v>
      </c>
      <c r="J25" s="22" t="s">
        <v>18</v>
      </c>
      <c r="K25" s="45" t="s">
        <v>78</v>
      </c>
      <c r="L25" s="22" t="s">
        <v>19</v>
      </c>
      <c r="M25" s="80"/>
      <c r="N25" s="2"/>
      <c r="O25" s="2"/>
      <c r="P25" s="2"/>
      <c r="Q25" s="2"/>
    </row>
    <row r="26" ht="40" customHeight="1">
      <c r="A26" s="9"/>
      <c r="B26" s="49" t="s">
        <v>79</v>
      </c>
      <c r="C26" s="1"/>
      <c r="D26" s="1"/>
      <c r="E26" s="1"/>
      <c r="F26" s="1"/>
      <c r="G26" s="1"/>
      <c r="H26" s="50"/>
      <c r="I26" s="1"/>
      <c r="J26" s="50"/>
      <c r="K26" s="1"/>
      <c r="L26" s="1"/>
      <c r="M26" s="12"/>
      <c r="N26" s="2"/>
      <c r="O26" s="2"/>
      <c r="P26" s="2"/>
      <c r="Q26" s="2"/>
    </row>
    <row r="27">
      <c r="A27" s="9"/>
      <c r="B27" s="51">
        <v>1</v>
      </c>
      <c r="C27" s="52" t="s">
        <v>305</v>
      </c>
      <c r="D27" s="52"/>
      <c r="E27" s="52" t="s">
        <v>120</v>
      </c>
      <c r="F27" s="52" t="s">
        <v>10</v>
      </c>
      <c r="G27" s="53" t="s">
        <v>306</v>
      </c>
      <c r="H27" s="54">
        <v>74.75</v>
      </c>
      <c r="I27" s="25">
        <v>0</v>
      </c>
      <c r="J27" s="55">
        <v>0</v>
      </c>
      <c r="K27" s="56">
        <v>0.20999999999999999</v>
      </c>
      <c r="L27" s="57">
        <v>0</v>
      </c>
      <c r="M27" s="12"/>
      <c r="N27" s="2"/>
      <c r="O27" s="2"/>
      <c r="P27" s="2"/>
      <c r="Q27" s="43">
        <f>IF(ISNUMBER(K27),IF(H27&gt;0,IF(I27&gt;0,J27,0),0),0)</f>
        <v>0</v>
      </c>
      <c r="R27" s="27">
        <f>IF(ISNUMBER(K27)=FALSE,J27,0)</f>
        <v>0</v>
      </c>
    </row>
    <row r="28">
      <c r="A28" s="9"/>
      <c r="B28" s="58" t="s">
        <v>83</v>
      </c>
      <c r="C28" s="1"/>
      <c r="D28" s="1"/>
      <c r="E28" s="59" t="s">
        <v>516</v>
      </c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8" t="s">
        <v>85</v>
      </c>
      <c r="C29" s="1"/>
      <c r="D29" s="1"/>
      <c r="E29" s="59" t="s">
        <v>517</v>
      </c>
      <c r="F29" s="1"/>
      <c r="G29" s="1"/>
      <c r="H29" s="50"/>
      <c r="I29" s="1"/>
      <c r="J29" s="50"/>
      <c r="K29" s="1"/>
      <c r="L29" s="1"/>
      <c r="M29" s="12"/>
      <c r="N29" s="2"/>
      <c r="O29" s="2"/>
      <c r="P29" s="2"/>
      <c r="Q29" s="2"/>
    </row>
    <row r="30" thickBot="1">
      <c r="A30" s="9"/>
      <c r="B30" s="60" t="s">
        <v>87</v>
      </c>
      <c r="C30" s="31"/>
      <c r="D30" s="31"/>
      <c r="E30" s="61" t="s">
        <v>88</v>
      </c>
      <c r="F30" s="31"/>
      <c r="G30" s="31"/>
      <c r="H30" s="62"/>
      <c r="I30" s="31"/>
      <c r="J30" s="62"/>
      <c r="K30" s="31"/>
      <c r="L30" s="31"/>
      <c r="M30" s="12"/>
      <c r="N30" s="2"/>
      <c r="O30" s="2"/>
      <c r="P30" s="2"/>
      <c r="Q30" s="2"/>
    </row>
    <row r="31" thickTop="1" thickBot="1" ht="25" customHeight="1">
      <c r="A31" s="9"/>
      <c r="B31" s="1"/>
      <c r="C31" s="67">
        <v>0</v>
      </c>
      <c r="D31" s="1"/>
      <c r="E31" s="68" t="s">
        <v>70</v>
      </c>
      <c r="F31" s="1"/>
      <c r="G31" s="69" t="s">
        <v>107</v>
      </c>
      <c r="H31" s="70">
        <v>0</v>
      </c>
      <c r="I31" s="69" t="s">
        <v>108</v>
      </c>
      <c r="J31" s="71">
        <f>(L31-H31)</f>
        <v>0</v>
      </c>
      <c r="K31" s="69" t="s">
        <v>109</v>
      </c>
      <c r="L31" s="72">
        <v>0</v>
      </c>
      <c r="M31" s="12"/>
      <c r="N31" s="2"/>
      <c r="O31" s="2"/>
      <c r="P31" s="2"/>
      <c r="Q31" s="43">
        <f>0+Q27</f>
        <v>0</v>
      </c>
      <c r="R31" s="27">
        <f>0+R27</f>
        <v>0</v>
      </c>
      <c r="S31" s="73">
        <f>Q31*(1+J31)+R31</f>
        <v>0</v>
      </c>
    </row>
    <row r="32" thickTop="1" thickBot="1" ht="25" customHeight="1">
      <c r="A32" s="9"/>
      <c r="B32" s="74"/>
      <c r="C32" s="74"/>
      <c r="D32" s="74"/>
      <c r="E32" s="74"/>
      <c r="F32" s="74"/>
      <c r="G32" s="75" t="s">
        <v>110</v>
      </c>
      <c r="H32" s="76">
        <v>0</v>
      </c>
      <c r="I32" s="75" t="s">
        <v>111</v>
      </c>
      <c r="J32" s="77">
        <v>0</v>
      </c>
      <c r="K32" s="75" t="s">
        <v>112</v>
      </c>
      <c r="L32" s="78">
        <v>0</v>
      </c>
      <c r="M32" s="12"/>
      <c r="N32" s="2"/>
      <c r="O32" s="2"/>
      <c r="P32" s="2"/>
      <c r="Q32" s="2"/>
    </row>
    <row r="33" ht="40" customHeight="1">
      <c r="A33" s="9"/>
      <c r="B33" s="83" t="s">
        <v>128</v>
      </c>
      <c r="C33" s="1"/>
      <c r="D33" s="1"/>
      <c r="E33" s="1"/>
      <c r="F33" s="1"/>
      <c r="G33" s="1"/>
      <c r="H33" s="50"/>
      <c r="I33" s="1"/>
      <c r="J33" s="50"/>
      <c r="K33" s="1"/>
      <c r="L33" s="1"/>
      <c r="M33" s="12"/>
      <c r="N33" s="2"/>
      <c r="O33" s="2"/>
      <c r="P33" s="2"/>
      <c r="Q33" s="2"/>
    </row>
    <row r="34">
      <c r="A34" s="9"/>
      <c r="B34" s="51">
        <v>2</v>
      </c>
      <c r="C34" s="52" t="s">
        <v>518</v>
      </c>
      <c r="D34" s="52"/>
      <c r="E34" s="52" t="s">
        <v>519</v>
      </c>
      <c r="F34" s="52" t="s">
        <v>10</v>
      </c>
      <c r="G34" s="53" t="s">
        <v>121</v>
      </c>
      <c r="H34" s="54">
        <v>37.375</v>
      </c>
      <c r="I34" s="25">
        <v>0</v>
      </c>
      <c r="J34" s="55">
        <v>0</v>
      </c>
      <c r="K34" s="56">
        <v>0.20999999999999999</v>
      </c>
      <c r="L34" s="57">
        <v>0</v>
      </c>
      <c r="M34" s="12"/>
      <c r="N34" s="2"/>
      <c r="O34" s="2"/>
      <c r="P34" s="2"/>
      <c r="Q34" s="43">
        <f>IF(ISNUMBER(K34),IF(H34&gt;0,IF(I34&gt;0,J34,0),0),0)</f>
        <v>0</v>
      </c>
      <c r="R34" s="27">
        <f>IF(ISNUMBER(K34)=FALSE,J34,0)</f>
        <v>0</v>
      </c>
    </row>
    <row r="35">
      <c r="A35" s="9"/>
      <c r="B35" s="58" t="s">
        <v>83</v>
      </c>
      <c r="C35" s="1"/>
      <c r="D35" s="1"/>
      <c r="E35" s="59" t="s">
        <v>10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>
      <c r="A36" s="9"/>
      <c r="B36" s="58" t="s">
        <v>85</v>
      </c>
      <c r="C36" s="1"/>
      <c r="D36" s="1"/>
      <c r="E36" s="59" t="s">
        <v>520</v>
      </c>
      <c r="F36" s="1"/>
      <c r="G36" s="1"/>
      <c r="H36" s="50"/>
      <c r="I36" s="1"/>
      <c r="J36" s="50"/>
      <c r="K36" s="1"/>
      <c r="L36" s="1"/>
      <c r="M36" s="12"/>
      <c r="N36" s="2"/>
      <c r="O36" s="2"/>
      <c r="P36" s="2"/>
      <c r="Q36" s="2"/>
    </row>
    <row r="37" thickBot="1">
      <c r="A37" s="9"/>
      <c r="B37" s="60" t="s">
        <v>87</v>
      </c>
      <c r="C37" s="31"/>
      <c r="D37" s="31"/>
      <c r="E37" s="61" t="s">
        <v>88</v>
      </c>
      <c r="F37" s="31"/>
      <c r="G37" s="31"/>
      <c r="H37" s="62"/>
      <c r="I37" s="31"/>
      <c r="J37" s="62"/>
      <c r="K37" s="31"/>
      <c r="L37" s="31"/>
      <c r="M37" s="12"/>
      <c r="N37" s="2"/>
      <c r="O37" s="2"/>
      <c r="P37" s="2"/>
      <c r="Q37" s="2"/>
    </row>
    <row r="38" thickTop="1" thickBot="1" ht="25" customHeight="1">
      <c r="A38" s="9"/>
      <c r="B38" s="1"/>
      <c r="C38" s="67">
        <v>1</v>
      </c>
      <c r="D38" s="1"/>
      <c r="E38" s="68" t="s">
        <v>114</v>
      </c>
      <c r="F38" s="1"/>
      <c r="G38" s="69" t="s">
        <v>107</v>
      </c>
      <c r="H38" s="70">
        <v>0</v>
      </c>
      <c r="I38" s="69" t="s">
        <v>108</v>
      </c>
      <c r="J38" s="71">
        <f>(L38-H38)</f>
        <v>0</v>
      </c>
      <c r="K38" s="69" t="s">
        <v>109</v>
      </c>
      <c r="L38" s="72">
        <v>0</v>
      </c>
      <c r="M38" s="12"/>
      <c r="N38" s="2"/>
      <c r="O38" s="2"/>
      <c r="P38" s="2"/>
      <c r="Q38" s="43">
        <f>0+Q34</f>
        <v>0</v>
      </c>
      <c r="R38" s="27">
        <f>0+R34</f>
        <v>0</v>
      </c>
      <c r="S38" s="73">
        <f>Q38*(1+J38)+R38</f>
        <v>0</v>
      </c>
    </row>
    <row r="39" thickTop="1" thickBot="1" ht="25" customHeight="1">
      <c r="A39" s="9"/>
      <c r="B39" s="74"/>
      <c r="C39" s="74"/>
      <c r="D39" s="74"/>
      <c r="E39" s="74"/>
      <c r="F39" s="74"/>
      <c r="G39" s="75" t="s">
        <v>110</v>
      </c>
      <c r="H39" s="76">
        <v>0</v>
      </c>
      <c r="I39" s="75" t="s">
        <v>111</v>
      </c>
      <c r="J39" s="77">
        <v>0</v>
      </c>
      <c r="K39" s="75" t="s">
        <v>112</v>
      </c>
      <c r="L39" s="78">
        <v>0</v>
      </c>
      <c r="M39" s="12"/>
      <c r="N39" s="2"/>
      <c r="O39" s="2"/>
      <c r="P39" s="2"/>
      <c r="Q39" s="2"/>
    </row>
    <row r="40">
      <c r="A40" s="13"/>
      <c r="B40" s="4"/>
      <c r="C40" s="4"/>
      <c r="D40" s="4"/>
      <c r="E40" s="4"/>
      <c r="F40" s="4"/>
      <c r="G40" s="4"/>
      <c r="H40" s="79"/>
      <c r="I40" s="4"/>
      <c r="J40" s="79"/>
      <c r="K40" s="4"/>
      <c r="L40" s="4"/>
      <c r="M40" s="14"/>
      <c r="N40" s="2"/>
      <c r="O40" s="2"/>
      <c r="P40" s="2"/>
      <c r="Q40" s="2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</row>
  </sheetData>
  <mergeCells count="23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3:C24"/>
    <mergeCell ref="B28:D28"/>
    <mergeCell ref="B29:D29"/>
    <mergeCell ref="B30:D30"/>
    <mergeCell ref="B26:L26"/>
    <mergeCell ref="B20:D20"/>
    <mergeCell ref="B35:D35"/>
    <mergeCell ref="B36:D36"/>
    <mergeCell ref="B37:D37"/>
    <mergeCell ref="B33:L33"/>
    <mergeCell ref="B21:D21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 codeName="__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521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IF(SUM(K20:K23)&gt;0,ROUND(SUM(S20:S23)/SUM(K20:K23)-1,8),0)</f>
        <v>0</v>
      </c>
      <c r="R11" s="27">
        <f>AVERAGE(J37,J92,J115,J146)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S37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S92</f>
        <v>0</v>
      </c>
    </row>
    <row r="22">
      <c r="A22" s="9"/>
      <c r="B22" s="46">
        <v>4</v>
      </c>
      <c r="C22" s="1"/>
      <c r="D22" s="1"/>
      <c r="E22" s="47" t="s">
        <v>115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S115</f>
        <v>0</v>
      </c>
    </row>
    <row r="23">
      <c r="A23" s="9"/>
      <c r="B23" s="46">
        <v>8</v>
      </c>
      <c r="C23" s="1"/>
      <c r="D23" s="1"/>
      <c r="E23" s="47" t="s">
        <v>117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S146</f>
        <v>0</v>
      </c>
    </row>
    <row r="24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4"/>
      <c r="N24" s="2"/>
      <c r="O24" s="2"/>
      <c r="P24" s="2"/>
      <c r="Q24" s="2"/>
    </row>
    <row r="25" ht="14" customHeight="1">
      <c r="A25" s="4"/>
      <c r="B25" s="38" t="s">
        <v>71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</row>
    <row r="26" ht="18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2"/>
      <c r="N26" s="2"/>
      <c r="O26" s="2"/>
      <c r="P26" s="2"/>
      <c r="Q26" s="2"/>
    </row>
    <row r="27" ht="18" customHeight="1">
      <c r="A27" s="9"/>
      <c r="B27" s="44" t="s">
        <v>72</v>
      </c>
      <c r="C27" s="44" t="s">
        <v>68</v>
      </c>
      <c r="D27" s="44" t="s">
        <v>73</v>
      </c>
      <c r="E27" s="44" t="s">
        <v>69</v>
      </c>
      <c r="F27" s="44" t="s">
        <v>74</v>
      </c>
      <c r="G27" s="45" t="s">
        <v>75</v>
      </c>
      <c r="H27" s="22" t="s">
        <v>76</v>
      </c>
      <c r="I27" s="22" t="s">
        <v>77</v>
      </c>
      <c r="J27" s="22" t="s">
        <v>18</v>
      </c>
      <c r="K27" s="45" t="s">
        <v>78</v>
      </c>
      <c r="L27" s="22" t="s">
        <v>19</v>
      </c>
      <c r="M27" s="80"/>
      <c r="N27" s="2"/>
      <c r="O27" s="2"/>
      <c r="P27" s="2"/>
      <c r="Q27" s="2"/>
    </row>
    <row r="28" ht="40" customHeight="1">
      <c r="A28" s="9"/>
      <c r="B28" s="49" t="s">
        <v>79</v>
      </c>
      <c r="C28" s="1"/>
      <c r="D28" s="1"/>
      <c r="E28" s="1"/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1">
        <v>1</v>
      </c>
      <c r="C29" s="52" t="s">
        <v>305</v>
      </c>
      <c r="D29" s="52"/>
      <c r="E29" s="52" t="s">
        <v>120</v>
      </c>
      <c r="F29" s="52" t="s">
        <v>10</v>
      </c>
      <c r="G29" s="53" t="s">
        <v>306</v>
      </c>
      <c r="H29" s="54">
        <v>787.13</v>
      </c>
      <c r="I29" s="25">
        <v>0</v>
      </c>
      <c r="J29" s="55">
        <v>0</v>
      </c>
      <c r="K29" s="56">
        <v>0.20999999999999999</v>
      </c>
      <c r="L29" s="57">
        <v>0</v>
      </c>
      <c r="M29" s="12"/>
      <c r="N29" s="2"/>
      <c r="O29" s="2"/>
      <c r="P29" s="2"/>
      <c r="Q29" s="43">
        <f>IF(ISNUMBER(K29),IF(H29&gt;0,IF(I29&gt;0,J29,0),0),0)</f>
        <v>0</v>
      </c>
      <c r="R29" s="27">
        <f>IF(ISNUMBER(K29)=FALSE,J29,0)</f>
        <v>0</v>
      </c>
    </row>
    <row r="30">
      <c r="A30" s="9"/>
      <c r="B30" s="58" t="s">
        <v>83</v>
      </c>
      <c r="C30" s="1"/>
      <c r="D30" s="1"/>
      <c r="E30" s="59" t="s">
        <v>522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85</v>
      </c>
      <c r="C31" s="1"/>
      <c r="D31" s="1"/>
      <c r="E31" s="59" t="s">
        <v>523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 thickBot="1">
      <c r="A32" s="9"/>
      <c r="B32" s="60" t="s">
        <v>87</v>
      </c>
      <c r="C32" s="31"/>
      <c r="D32" s="31"/>
      <c r="E32" s="61" t="s">
        <v>88</v>
      </c>
      <c r="F32" s="31"/>
      <c r="G32" s="31"/>
      <c r="H32" s="62"/>
      <c r="I32" s="31"/>
      <c r="J32" s="62"/>
      <c r="K32" s="31"/>
      <c r="L32" s="31"/>
      <c r="M32" s="12"/>
      <c r="N32" s="2"/>
      <c r="O32" s="2"/>
      <c r="P32" s="2"/>
      <c r="Q32" s="2"/>
    </row>
    <row r="33" thickTop="1">
      <c r="A33" s="9"/>
      <c r="B33" s="51">
        <v>2</v>
      </c>
      <c r="C33" s="52" t="s">
        <v>524</v>
      </c>
      <c r="D33" s="52"/>
      <c r="E33" s="52" t="s">
        <v>125</v>
      </c>
      <c r="F33" s="52" t="s">
        <v>10</v>
      </c>
      <c r="G33" s="53" t="s">
        <v>306</v>
      </c>
      <c r="H33" s="63">
        <v>71.194000000000003</v>
      </c>
      <c r="I33" s="37">
        <v>0</v>
      </c>
      <c r="J33" s="64">
        <v>0</v>
      </c>
      <c r="K33" s="65">
        <v>0.20999999999999999</v>
      </c>
      <c r="L33" s="66">
        <v>0</v>
      </c>
      <c r="M33" s="12"/>
      <c r="N33" s="2"/>
      <c r="O33" s="2"/>
      <c r="P33" s="2"/>
      <c r="Q33" s="43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83</v>
      </c>
      <c r="C34" s="1"/>
      <c r="D34" s="1"/>
      <c r="E34" s="59" t="s">
        <v>525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85</v>
      </c>
      <c r="C35" s="1"/>
      <c r="D35" s="1"/>
      <c r="E35" s="59" t="s">
        <v>526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87</v>
      </c>
      <c r="C36" s="31"/>
      <c r="D36" s="31"/>
      <c r="E36" s="61" t="s">
        <v>88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 thickBot="1" ht="25" customHeight="1">
      <c r="A37" s="9"/>
      <c r="B37" s="1"/>
      <c r="C37" s="67">
        <v>0</v>
      </c>
      <c r="D37" s="1"/>
      <c r="E37" s="68" t="s">
        <v>70</v>
      </c>
      <c r="F37" s="1"/>
      <c r="G37" s="69" t="s">
        <v>107</v>
      </c>
      <c r="H37" s="70">
        <v>0</v>
      </c>
      <c r="I37" s="69" t="s">
        <v>108</v>
      </c>
      <c r="J37" s="71">
        <f>(L37-H37)</f>
        <v>0</v>
      </c>
      <c r="K37" s="69" t="s">
        <v>109</v>
      </c>
      <c r="L37" s="72">
        <v>0</v>
      </c>
      <c r="M37" s="12"/>
      <c r="N37" s="2"/>
      <c r="O37" s="2"/>
      <c r="P37" s="2"/>
      <c r="Q37" s="43">
        <f>0+Q29+Q33</f>
        <v>0</v>
      </c>
      <c r="R37" s="27">
        <f>0+R29+R33</f>
        <v>0</v>
      </c>
      <c r="S37" s="73">
        <f>Q37*(1+J37)+R37</f>
        <v>0</v>
      </c>
    </row>
    <row r="38" thickTop="1" thickBot="1" ht="25" customHeight="1">
      <c r="A38" s="9"/>
      <c r="B38" s="74"/>
      <c r="C38" s="74"/>
      <c r="D38" s="74"/>
      <c r="E38" s="74"/>
      <c r="F38" s="74"/>
      <c r="G38" s="75" t="s">
        <v>110</v>
      </c>
      <c r="H38" s="76">
        <v>0</v>
      </c>
      <c r="I38" s="75" t="s">
        <v>111</v>
      </c>
      <c r="J38" s="77">
        <v>0</v>
      </c>
      <c r="K38" s="75" t="s">
        <v>112</v>
      </c>
      <c r="L38" s="78">
        <v>0</v>
      </c>
      <c r="M38" s="12"/>
      <c r="N38" s="2"/>
      <c r="O38" s="2"/>
      <c r="P38" s="2"/>
      <c r="Q38" s="2"/>
    </row>
    <row r="39" ht="40" customHeight="1">
      <c r="A39" s="9"/>
      <c r="B39" s="83" t="s">
        <v>128</v>
      </c>
      <c r="C39" s="1"/>
      <c r="D39" s="1"/>
      <c r="E39" s="1"/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1">
        <v>3</v>
      </c>
      <c r="C40" s="52" t="s">
        <v>142</v>
      </c>
      <c r="D40" s="52"/>
      <c r="E40" s="52" t="s">
        <v>143</v>
      </c>
      <c r="F40" s="52" t="s">
        <v>10</v>
      </c>
      <c r="G40" s="53" t="s">
        <v>121</v>
      </c>
      <c r="H40" s="54">
        <v>59.328000000000003</v>
      </c>
      <c r="I40" s="25">
        <v>0</v>
      </c>
      <c r="J40" s="55">
        <v>0</v>
      </c>
      <c r="K40" s="56">
        <v>0.20999999999999999</v>
      </c>
      <c r="L40" s="57">
        <v>0</v>
      </c>
      <c r="M40" s="12"/>
      <c r="N40" s="2"/>
      <c r="O40" s="2"/>
      <c r="P40" s="2"/>
      <c r="Q40" s="43">
        <f>IF(ISNUMBER(K40),IF(H40&gt;0,IF(I40&gt;0,J40,0),0),0)</f>
        <v>0</v>
      </c>
      <c r="R40" s="27">
        <f>IF(ISNUMBER(K40)=FALSE,J40,0)</f>
        <v>0</v>
      </c>
    </row>
    <row r="41">
      <c r="A41" s="9"/>
      <c r="B41" s="58" t="s">
        <v>83</v>
      </c>
      <c r="C41" s="1"/>
      <c r="D41" s="1"/>
      <c r="E41" s="59" t="s">
        <v>10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85</v>
      </c>
      <c r="C42" s="1"/>
      <c r="D42" s="1"/>
      <c r="E42" s="59" t="s">
        <v>527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 thickBot="1">
      <c r="A43" s="9"/>
      <c r="B43" s="60" t="s">
        <v>87</v>
      </c>
      <c r="C43" s="31"/>
      <c r="D43" s="31"/>
      <c r="E43" s="61" t="s">
        <v>88</v>
      </c>
      <c r="F43" s="31"/>
      <c r="G43" s="31"/>
      <c r="H43" s="62"/>
      <c r="I43" s="31"/>
      <c r="J43" s="62"/>
      <c r="K43" s="31"/>
      <c r="L43" s="31"/>
      <c r="M43" s="12"/>
      <c r="N43" s="2"/>
      <c r="O43" s="2"/>
      <c r="P43" s="2"/>
      <c r="Q43" s="2"/>
    </row>
    <row r="44" thickTop="1">
      <c r="A44" s="9"/>
      <c r="B44" s="51">
        <v>4</v>
      </c>
      <c r="C44" s="52" t="s">
        <v>528</v>
      </c>
      <c r="D44" s="52"/>
      <c r="E44" s="52" t="s">
        <v>529</v>
      </c>
      <c r="F44" s="52" t="s">
        <v>10</v>
      </c>
      <c r="G44" s="53" t="s">
        <v>121</v>
      </c>
      <c r="H44" s="63">
        <v>29.664000000000001</v>
      </c>
      <c r="I44" s="37">
        <v>0</v>
      </c>
      <c r="J44" s="64">
        <v>0</v>
      </c>
      <c r="K44" s="65">
        <v>0.20999999999999999</v>
      </c>
      <c r="L44" s="66">
        <v>0</v>
      </c>
      <c r="M44" s="12"/>
      <c r="N44" s="2"/>
      <c r="O44" s="2"/>
      <c r="P44" s="2"/>
      <c r="Q44" s="43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83</v>
      </c>
      <c r="C45" s="1"/>
      <c r="D45" s="1"/>
      <c r="E45" s="59" t="s">
        <v>10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85</v>
      </c>
      <c r="C46" s="1"/>
      <c r="D46" s="1"/>
      <c r="E46" s="59" t="s">
        <v>530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87</v>
      </c>
      <c r="C47" s="31"/>
      <c r="D47" s="31"/>
      <c r="E47" s="61" t="s">
        <v>88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5</v>
      </c>
      <c r="C48" s="52" t="s">
        <v>531</v>
      </c>
      <c r="D48" s="52"/>
      <c r="E48" s="52" t="s">
        <v>532</v>
      </c>
      <c r="F48" s="52" t="s">
        <v>10</v>
      </c>
      <c r="G48" s="53" t="s">
        <v>158</v>
      </c>
      <c r="H48" s="63">
        <v>197.75999999999999</v>
      </c>
      <c r="I48" s="37">
        <v>0</v>
      </c>
      <c r="J48" s="64">
        <v>0</v>
      </c>
      <c r="K48" s="65">
        <v>0.20999999999999999</v>
      </c>
      <c r="L48" s="66">
        <v>0</v>
      </c>
      <c r="M48" s="12"/>
      <c r="N48" s="2"/>
      <c r="O48" s="2"/>
      <c r="P48" s="2"/>
      <c r="Q48" s="43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83</v>
      </c>
      <c r="C49" s="1"/>
      <c r="D49" s="1"/>
      <c r="E49" s="59" t="s">
        <v>533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85</v>
      </c>
      <c r="C50" s="1"/>
      <c r="D50" s="1"/>
      <c r="E50" s="59" t="s">
        <v>534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87</v>
      </c>
      <c r="C51" s="31"/>
      <c r="D51" s="31"/>
      <c r="E51" s="61" t="s">
        <v>88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6</v>
      </c>
      <c r="C52" s="52" t="s">
        <v>535</v>
      </c>
      <c r="D52" s="52"/>
      <c r="E52" s="52" t="s">
        <v>536</v>
      </c>
      <c r="F52" s="52" t="s">
        <v>10</v>
      </c>
      <c r="G52" s="53" t="s">
        <v>121</v>
      </c>
      <c r="H52" s="63">
        <v>10.4</v>
      </c>
      <c r="I52" s="37">
        <v>0</v>
      </c>
      <c r="J52" s="64">
        <v>0</v>
      </c>
      <c r="K52" s="65">
        <v>0.20999999999999999</v>
      </c>
      <c r="L52" s="66">
        <v>0</v>
      </c>
      <c r="M52" s="12"/>
      <c r="N52" s="2"/>
      <c r="O52" s="2"/>
      <c r="P52" s="2"/>
      <c r="Q52" s="43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83</v>
      </c>
      <c r="C53" s="1"/>
      <c r="D53" s="1"/>
      <c r="E53" s="59" t="s">
        <v>10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85</v>
      </c>
      <c r="C54" s="1"/>
      <c r="D54" s="1"/>
      <c r="E54" s="59" t="s">
        <v>537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87</v>
      </c>
      <c r="C55" s="31"/>
      <c r="D55" s="31"/>
      <c r="E55" s="61" t="s">
        <v>88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153</v>
      </c>
      <c r="D56" s="52"/>
      <c r="E56" s="52" t="s">
        <v>154</v>
      </c>
      <c r="F56" s="52" t="s">
        <v>10</v>
      </c>
      <c r="G56" s="53" t="s">
        <v>121</v>
      </c>
      <c r="H56" s="63">
        <v>3.1200000000000001</v>
      </c>
      <c r="I56" s="37">
        <v>0</v>
      </c>
      <c r="J56" s="64">
        <v>0</v>
      </c>
      <c r="K56" s="65">
        <v>0.20999999999999999</v>
      </c>
      <c r="L56" s="66">
        <v>0</v>
      </c>
      <c r="M56" s="12"/>
      <c r="N56" s="2"/>
      <c r="O56" s="2"/>
      <c r="P56" s="2"/>
      <c r="Q56" s="43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83</v>
      </c>
      <c r="C57" s="1"/>
      <c r="D57" s="1"/>
      <c r="E57" s="59" t="s">
        <v>538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85</v>
      </c>
      <c r="C58" s="1"/>
      <c r="D58" s="1"/>
      <c r="E58" s="59" t="s">
        <v>539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87</v>
      </c>
      <c r="C59" s="31"/>
      <c r="D59" s="31"/>
      <c r="E59" s="61" t="s">
        <v>88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8</v>
      </c>
      <c r="C60" s="52" t="s">
        <v>540</v>
      </c>
      <c r="D60" s="52"/>
      <c r="E60" s="52" t="s">
        <v>541</v>
      </c>
      <c r="F60" s="52" t="s">
        <v>10</v>
      </c>
      <c r="G60" s="53" t="s">
        <v>151</v>
      </c>
      <c r="H60" s="63">
        <v>146</v>
      </c>
      <c r="I60" s="37">
        <v>0</v>
      </c>
      <c r="J60" s="64">
        <v>0</v>
      </c>
      <c r="K60" s="65">
        <v>0.20999999999999999</v>
      </c>
      <c r="L60" s="66">
        <v>0</v>
      </c>
      <c r="M60" s="12"/>
      <c r="N60" s="2"/>
      <c r="O60" s="2"/>
      <c r="P60" s="2"/>
      <c r="Q60" s="43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83</v>
      </c>
      <c r="C61" s="1"/>
      <c r="D61" s="1"/>
      <c r="E61" s="59" t="s">
        <v>10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85</v>
      </c>
      <c r="C62" s="1"/>
      <c r="D62" s="1"/>
      <c r="E62" s="59" t="s">
        <v>542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87</v>
      </c>
      <c r="C63" s="31"/>
      <c r="D63" s="31"/>
      <c r="E63" s="61" t="s">
        <v>88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9</v>
      </c>
      <c r="C64" s="52" t="s">
        <v>164</v>
      </c>
      <c r="D64" s="52"/>
      <c r="E64" s="52" t="s">
        <v>165</v>
      </c>
      <c r="F64" s="52" t="s">
        <v>10</v>
      </c>
      <c r="G64" s="53" t="s">
        <v>121</v>
      </c>
      <c r="H64" s="63">
        <v>321.774</v>
      </c>
      <c r="I64" s="37">
        <v>0</v>
      </c>
      <c r="J64" s="64">
        <v>0</v>
      </c>
      <c r="K64" s="65">
        <v>0.20999999999999999</v>
      </c>
      <c r="L64" s="66">
        <v>0</v>
      </c>
      <c r="M64" s="12"/>
      <c r="N64" s="2"/>
      <c r="O64" s="2"/>
      <c r="P64" s="2"/>
      <c r="Q64" s="43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83</v>
      </c>
      <c r="C65" s="1"/>
      <c r="D65" s="1"/>
      <c r="E65" s="59" t="s">
        <v>10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85</v>
      </c>
      <c r="C66" s="1"/>
      <c r="D66" s="1"/>
      <c r="E66" s="59" t="s">
        <v>543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 thickBot="1">
      <c r="A67" s="9"/>
      <c r="B67" s="60" t="s">
        <v>87</v>
      </c>
      <c r="C67" s="31"/>
      <c r="D67" s="31"/>
      <c r="E67" s="61" t="s">
        <v>88</v>
      </c>
      <c r="F67" s="31"/>
      <c r="G67" s="31"/>
      <c r="H67" s="62"/>
      <c r="I67" s="31"/>
      <c r="J67" s="62"/>
      <c r="K67" s="31"/>
      <c r="L67" s="31"/>
      <c r="M67" s="12"/>
      <c r="N67" s="2"/>
      <c r="O67" s="2"/>
      <c r="P67" s="2"/>
      <c r="Q67" s="2"/>
    </row>
    <row r="68" thickTop="1">
      <c r="A68" s="9"/>
      <c r="B68" s="51">
        <v>10</v>
      </c>
      <c r="C68" s="52" t="s">
        <v>167</v>
      </c>
      <c r="D68" s="52"/>
      <c r="E68" s="52" t="s">
        <v>168</v>
      </c>
      <c r="F68" s="52" t="s">
        <v>10</v>
      </c>
      <c r="G68" s="53" t="s">
        <v>121</v>
      </c>
      <c r="H68" s="63">
        <v>332.17399999999998</v>
      </c>
      <c r="I68" s="37">
        <v>0</v>
      </c>
      <c r="J68" s="64">
        <v>0</v>
      </c>
      <c r="K68" s="65">
        <v>0.20999999999999999</v>
      </c>
      <c r="L68" s="66">
        <v>0</v>
      </c>
      <c r="M68" s="12"/>
      <c r="N68" s="2"/>
      <c r="O68" s="2"/>
      <c r="P68" s="2"/>
      <c r="Q68" s="43">
        <f>IF(ISNUMBER(K68),IF(H68&gt;0,IF(I68&gt;0,J68,0),0),0)</f>
        <v>0</v>
      </c>
      <c r="R68" s="27">
        <f>IF(ISNUMBER(K68)=FALSE,J68,0)</f>
        <v>0</v>
      </c>
    </row>
    <row r="69">
      <c r="A69" s="9"/>
      <c r="B69" s="58" t="s">
        <v>83</v>
      </c>
      <c r="C69" s="1"/>
      <c r="D69" s="1"/>
      <c r="E69" s="59" t="s">
        <v>10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85</v>
      </c>
      <c r="C70" s="1"/>
      <c r="D70" s="1"/>
      <c r="E70" s="59" t="s">
        <v>544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87</v>
      </c>
      <c r="C71" s="31"/>
      <c r="D71" s="31"/>
      <c r="E71" s="61" t="s">
        <v>88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11</v>
      </c>
      <c r="C72" s="52" t="s">
        <v>545</v>
      </c>
      <c r="D72" s="52"/>
      <c r="E72" s="52" t="s">
        <v>546</v>
      </c>
      <c r="F72" s="52" t="s">
        <v>10</v>
      </c>
      <c r="G72" s="53" t="s">
        <v>121</v>
      </c>
      <c r="H72" s="63">
        <v>155.42400000000001</v>
      </c>
      <c r="I72" s="37">
        <v>0</v>
      </c>
      <c r="J72" s="64">
        <v>0</v>
      </c>
      <c r="K72" s="65">
        <v>0.20999999999999999</v>
      </c>
      <c r="L72" s="66">
        <v>0</v>
      </c>
      <c r="M72" s="12"/>
      <c r="N72" s="2"/>
      <c r="O72" s="2"/>
      <c r="P72" s="2"/>
      <c r="Q72" s="43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83</v>
      </c>
      <c r="C73" s="1"/>
      <c r="D73" s="1"/>
      <c r="E73" s="59" t="s">
        <v>547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85</v>
      </c>
      <c r="C74" s="1"/>
      <c r="D74" s="1"/>
      <c r="E74" s="59" t="s">
        <v>548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87</v>
      </c>
      <c r="C75" s="31"/>
      <c r="D75" s="31"/>
      <c r="E75" s="61" t="s">
        <v>88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>
      <c r="A76" s="9"/>
      <c r="B76" s="51">
        <v>12</v>
      </c>
      <c r="C76" s="52" t="s">
        <v>549</v>
      </c>
      <c r="D76" s="52"/>
      <c r="E76" s="52" t="s">
        <v>550</v>
      </c>
      <c r="F76" s="52" t="s">
        <v>10</v>
      </c>
      <c r="G76" s="53" t="s">
        <v>121</v>
      </c>
      <c r="H76" s="63">
        <v>123.59999999999999</v>
      </c>
      <c r="I76" s="37">
        <v>0</v>
      </c>
      <c r="J76" s="64">
        <v>0</v>
      </c>
      <c r="K76" s="65">
        <v>0.20999999999999999</v>
      </c>
      <c r="L76" s="66">
        <v>0</v>
      </c>
      <c r="M76" s="12"/>
      <c r="N76" s="2"/>
      <c r="O76" s="2"/>
      <c r="P76" s="2"/>
      <c r="Q76" s="43">
        <f>IF(ISNUMBER(K76),IF(H76&gt;0,IF(I76&gt;0,J76,0),0),0)</f>
        <v>0</v>
      </c>
      <c r="R76" s="27">
        <f>IF(ISNUMBER(K76)=FALSE,J76,0)</f>
        <v>0</v>
      </c>
    </row>
    <row r="77">
      <c r="A77" s="9"/>
      <c r="B77" s="58" t="s">
        <v>83</v>
      </c>
      <c r="C77" s="1"/>
      <c r="D77" s="1"/>
      <c r="E77" s="59" t="s">
        <v>551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85</v>
      </c>
      <c r="C78" s="1"/>
      <c r="D78" s="1"/>
      <c r="E78" s="59" t="s">
        <v>552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 thickBot="1">
      <c r="A79" s="9"/>
      <c r="B79" s="60" t="s">
        <v>87</v>
      </c>
      <c r="C79" s="31"/>
      <c r="D79" s="31"/>
      <c r="E79" s="61" t="s">
        <v>88</v>
      </c>
      <c r="F79" s="31"/>
      <c r="G79" s="31"/>
      <c r="H79" s="62"/>
      <c r="I79" s="31"/>
      <c r="J79" s="62"/>
      <c r="K79" s="31"/>
      <c r="L79" s="31"/>
      <c r="M79" s="12"/>
      <c r="N79" s="2"/>
      <c r="O79" s="2"/>
      <c r="P79" s="2"/>
      <c r="Q79" s="2"/>
    </row>
    <row r="80" thickTop="1">
      <c r="A80" s="9"/>
      <c r="B80" s="51">
        <v>13</v>
      </c>
      <c r="C80" s="52" t="s">
        <v>553</v>
      </c>
      <c r="D80" s="52"/>
      <c r="E80" s="52" t="s">
        <v>554</v>
      </c>
      <c r="F80" s="52" t="s">
        <v>10</v>
      </c>
      <c r="G80" s="53" t="s">
        <v>158</v>
      </c>
      <c r="H80" s="63">
        <v>15.6</v>
      </c>
      <c r="I80" s="37">
        <v>0</v>
      </c>
      <c r="J80" s="64">
        <v>0</v>
      </c>
      <c r="K80" s="65">
        <v>0.20999999999999999</v>
      </c>
      <c r="L80" s="66">
        <v>0</v>
      </c>
      <c r="M80" s="12"/>
      <c r="N80" s="2"/>
      <c r="O80" s="2"/>
      <c r="P80" s="2"/>
      <c r="Q80" s="43">
        <f>IF(ISNUMBER(K80),IF(H80&gt;0,IF(I80&gt;0,J80,0),0),0)</f>
        <v>0</v>
      </c>
      <c r="R80" s="27">
        <f>IF(ISNUMBER(K80)=FALSE,J80,0)</f>
        <v>0</v>
      </c>
    </row>
    <row r="81">
      <c r="A81" s="9"/>
      <c r="B81" s="58" t="s">
        <v>83</v>
      </c>
      <c r="C81" s="1"/>
      <c r="D81" s="1"/>
      <c r="E81" s="59" t="s">
        <v>10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85</v>
      </c>
      <c r="C82" s="1"/>
      <c r="D82" s="1"/>
      <c r="E82" s="59" t="s">
        <v>555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87</v>
      </c>
      <c r="C83" s="31"/>
      <c r="D83" s="31"/>
      <c r="E83" s="61" t="s">
        <v>88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14</v>
      </c>
      <c r="C84" s="52" t="s">
        <v>477</v>
      </c>
      <c r="D84" s="52"/>
      <c r="E84" s="52" t="s">
        <v>478</v>
      </c>
      <c r="F84" s="52" t="s">
        <v>10</v>
      </c>
      <c r="G84" s="53" t="s">
        <v>158</v>
      </c>
      <c r="H84" s="63">
        <v>15.6</v>
      </c>
      <c r="I84" s="37">
        <v>0</v>
      </c>
      <c r="J84" s="64">
        <v>0</v>
      </c>
      <c r="K84" s="65">
        <v>0.20999999999999999</v>
      </c>
      <c r="L84" s="66">
        <v>0</v>
      </c>
      <c r="M84" s="12"/>
      <c r="N84" s="2"/>
      <c r="O84" s="2"/>
      <c r="P84" s="2"/>
      <c r="Q84" s="43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83</v>
      </c>
      <c r="C85" s="1"/>
      <c r="D85" s="1"/>
      <c r="E85" s="59" t="s">
        <v>10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85</v>
      </c>
      <c r="C86" s="1"/>
      <c r="D86" s="1"/>
      <c r="E86" s="59" t="s">
        <v>556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 thickBot="1">
      <c r="A87" s="9"/>
      <c r="B87" s="60" t="s">
        <v>87</v>
      </c>
      <c r="C87" s="31"/>
      <c r="D87" s="31"/>
      <c r="E87" s="61" t="s">
        <v>88</v>
      </c>
      <c r="F87" s="31"/>
      <c r="G87" s="31"/>
      <c r="H87" s="62"/>
      <c r="I87" s="31"/>
      <c r="J87" s="62"/>
      <c r="K87" s="31"/>
      <c r="L87" s="31"/>
      <c r="M87" s="12"/>
      <c r="N87" s="2"/>
      <c r="O87" s="2"/>
      <c r="P87" s="2"/>
      <c r="Q87" s="2"/>
    </row>
    <row r="88" thickTop="1">
      <c r="A88" s="9"/>
      <c r="B88" s="51">
        <v>15</v>
      </c>
      <c r="C88" s="52" t="s">
        <v>187</v>
      </c>
      <c r="D88" s="52"/>
      <c r="E88" s="52" t="s">
        <v>188</v>
      </c>
      <c r="F88" s="52" t="s">
        <v>10</v>
      </c>
      <c r="G88" s="53" t="s">
        <v>158</v>
      </c>
      <c r="H88" s="63">
        <v>15.6</v>
      </c>
      <c r="I88" s="37">
        <v>0</v>
      </c>
      <c r="J88" s="64">
        <v>0</v>
      </c>
      <c r="K88" s="65">
        <v>0.20999999999999999</v>
      </c>
      <c r="L88" s="66">
        <v>0</v>
      </c>
      <c r="M88" s="12"/>
      <c r="N88" s="2"/>
      <c r="O88" s="2"/>
      <c r="P88" s="2"/>
      <c r="Q88" s="43">
        <f>IF(ISNUMBER(K88),IF(H88&gt;0,IF(I88&gt;0,J88,0),0),0)</f>
        <v>0</v>
      </c>
      <c r="R88" s="27">
        <f>IF(ISNUMBER(K88)=FALSE,J88,0)</f>
        <v>0</v>
      </c>
    </row>
    <row r="89">
      <c r="A89" s="9"/>
      <c r="B89" s="58" t="s">
        <v>83</v>
      </c>
      <c r="C89" s="1"/>
      <c r="D89" s="1"/>
      <c r="E89" s="59" t="s">
        <v>10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85</v>
      </c>
      <c r="C90" s="1"/>
      <c r="D90" s="1"/>
      <c r="E90" s="59" t="s">
        <v>556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 thickBot="1">
      <c r="A91" s="9"/>
      <c r="B91" s="60" t="s">
        <v>87</v>
      </c>
      <c r="C91" s="31"/>
      <c r="D91" s="31"/>
      <c r="E91" s="61" t="s">
        <v>88</v>
      </c>
      <c r="F91" s="31"/>
      <c r="G91" s="31"/>
      <c r="H91" s="62"/>
      <c r="I91" s="31"/>
      <c r="J91" s="62"/>
      <c r="K91" s="31"/>
      <c r="L91" s="31"/>
      <c r="M91" s="12"/>
      <c r="N91" s="2"/>
      <c r="O91" s="2"/>
      <c r="P91" s="2"/>
      <c r="Q91" s="2"/>
    </row>
    <row r="92" thickTop="1" thickBot="1" ht="25" customHeight="1">
      <c r="A92" s="9"/>
      <c r="B92" s="1"/>
      <c r="C92" s="67">
        <v>1</v>
      </c>
      <c r="D92" s="1"/>
      <c r="E92" s="68" t="s">
        <v>114</v>
      </c>
      <c r="F92" s="1"/>
      <c r="G92" s="69" t="s">
        <v>107</v>
      </c>
      <c r="H92" s="70">
        <v>0</v>
      </c>
      <c r="I92" s="69" t="s">
        <v>108</v>
      </c>
      <c r="J92" s="71">
        <f>(L92-H92)</f>
        <v>0</v>
      </c>
      <c r="K92" s="69" t="s">
        <v>109</v>
      </c>
      <c r="L92" s="72">
        <v>0</v>
      </c>
      <c r="M92" s="12"/>
      <c r="N92" s="2"/>
      <c r="O92" s="2"/>
      <c r="P92" s="2"/>
      <c r="Q92" s="43">
        <f>0+Q40+Q44+Q48+Q52+Q56+Q60+Q64+Q68+Q72+Q76+Q80+Q84+Q88</f>
        <v>0</v>
      </c>
      <c r="R92" s="27">
        <f>0+R40+R44+R48+R52+R56+R60+R64+R68+R72+R76+R80+R84+R88</f>
        <v>0</v>
      </c>
      <c r="S92" s="73">
        <f>Q92*(1+J92)+R92</f>
        <v>0</v>
      </c>
    </row>
    <row r="93" thickTop="1" thickBot="1" ht="25" customHeight="1">
      <c r="A93" s="9"/>
      <c r="B93" s="74"/>
      <c r="C93" s="74"/>
      <c r="D93" s="74"/>
      <c r="E93" s="74"/>
      <c r="F93" s="74"/>
      <c r="G93" s="75" t="s">
        <v>110</v>
      </c>
      <c r="H93" s="76">
        <v>0</v>
      </c>
      <c r="I93" s="75" t="s">
        <v>111</v>
      </c>
      <c r="J93" s="77">
        <v>0</v>
      </c>
      <c r="K93" s="75" t="s">
        <v>112</v>
      </c>
      <c r="L93" s="78">
        <v>0</v>
      </c>
      <c r="M93" s="12"/>
      <c r="N93" s="2"/>
      <c r="O93" s="2"/>
      <c r="P93" s="2"/>
      <c r="Q93" s="2"/>
    </row>
    <row r="94" ht="40" customHeight="1">
      <c r="A94" s="9"/>
      <c r="B94" s="83" t="s">
        <v>189</v>
      </c>
      <c r="C94" s="1"/>
      <c r="D94" s="1"/>
      <c r="E94" s="1"/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>
      <c r="A95" s="9"/>
      <c r="B95" s="51">
        <v>16</v>
      </c>
      <c r="C95" s="52" t="s">
        <v>557</v>
      </c>
      <c r="D95" s="52"/>
      <c r="E95" s="52" t="s">
        <v>558</v>
      </c>
      <c r="F95" s="52" t="s">
        <v>10</v>
      </c>
      <c r="G95" s="53" t="s">
        <v>121</v>
      </c>
      <c r="H95" s="54">
        <v>0.29999999999999999</v>
      </c>
      <c r="I95" s="25">
        <v>0</v>
      </c>
      <c r="J95" s="55">
        <v>0</v>
      </c>
      <c r="K95" s="56">
        <v>0.20999999999999999</v>
      </c>
      <c r="L95" s="57">
        <v>0</v>
      </c>
      <c r="M95" s="12"/>
      <c r="N95" s="2"/>
      <c r="O95" s="2"/>
      <c r="P95" s="2"/>
      <c r="Q95" s="43">
        <f>IF(ISNUMBER(K95),IF(H95&gt;0,IF(I95&gt;0,J95,0),0),0)</f>
        <v>0</v>
      </c>
      <c r="R95" s="27">
        <f>IF(ISNUMBER(K95)=FALSE,J95,0)</f>
        <v>0</v>
      </c>
    </row>
    <row r="96">
      <c r="A96" s="9"/>
      <c r="B96" s="58" t="s">
        <v>83</v>
      </c>
      <c r="C96" s="1"/>
      <c r="D96" s="1"/>
      <c r="E96" s="59" t="s">
        <v>559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85</v>
      </c>
      <c r="C97" s="1"/>
      <c r="D97" s="1"/>
      <c r="E97" s="59" t="s">
        <v>560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87</v>
      </c>
      <c r="C98" s="31"/>
      <c r="D98" s="31"/>
      <c r="E98" s="61" t="s">
        <v>88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>
      <c r="A99" s="9"/>
      <c r="B99" s="51">
        <v>17</v>
      </c>
      <c r="C99" s="52" t="s">
        <v>426</v>
      </c>
      <c r="D99" s="52"/>
      <c r="E99" s="52" t="s">
        <v>427</v>
      </c>
      <c r="F99" s="52" t="s">
        <v>10</v>
      </c>
      <c r="G99" s="53" t="s">
        <v>121</v>
      </c>
      <c r="H99" s="63">
        <v>32.423999999999999</v>
      </c>
      <c r="I99" s="37">
        <v>0</v>
      </c>
      <c r="J99" s="64">
        <v>0</v>
      </c>
      <c r="K99" s="65">
        <v>0.20999999999999999</v>
      </c>
      <c r="L99" s="66">
        <v>0</v>
      </c>
      <c r="M99" s="12"/>
      <c r="N99" s="2"/>
      <c r="O99" s="2"/>
      <c r="P99" s="2"/>
      <c r="Q99" s="43">
        <f>IF(ISNUMBER(K99),IF(H99&gt;0,IF(I99&gt;0,J99,0),0),0)</f>
        <v>0</v>
      </c>
      <c r="R99" s="27">
        <f>IF(ISNUMBER(K99)=FALSE,J99,0)</f>
        <v>0</v>
      </c>
    </row>
    <row r="100">
      <c r="A100" s="9"/>
      <c r="B100" s="58" t="s">
        <v>83</v>
      </c>
      <c r="C100" s="1"/>
      <c r="D100" s="1"/>
      <c r="E100" s="59" t="s">
        <v>10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85</v>
      </c>
      <c r="C101" s="1"/>
      <c r="D101" s="1"/>
      <c r="E101" s="59" t="s">
        <v>561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 thickBot="1">
      <c r="A102" s="9"/>
      <c r="B102" s="60" t="s">
        <v>87</v>
      </c>
      <c r="C102" s="31"/>
      <c r="D102" s="31"/>
      <c r="E102" s="61" t="s">
        <v>88</v>
      </c>
      <c r="F102" s="31"/>
      <c r="G102" s="31"/>
      <c r="H102" s="62"/>
      <c r="I102" s="31"/>
      <c r="J102" s="62"/>
      <c r="K102" s="31"/>
      <c r="L102" s="31"/>
      <c r="M102" s="12"/>
      <c r="N102" s="2"/>
      <c r="O102" s="2"/>
      <c r="P102" s="2"/>
      <c r="Q102" s="2"/>
    </row>
    <row r="103" thickTop="1">
      <c r="A103" s="9"/>
      <c r="B103" s="51">
        <v>18</v>
      </c>
      <c r="C103" s="52" t="s">
        <v>562</v>
      </c>
      <c r="D103" s="52"/>
      <c r="E103" s="52" t="s">
        <v>563</v>
      </c>
      <c r="F103" s="52" t="s">
        <v>10</v>
      </c>
      <c r="G103" s="53" t="s">
        <v>121</v>
      </c>
      <c r="H103" s="63">
        <v>0.75</v>
      </c>
      <c r="I103" s="37">
        <v>0</v>
      </c>
      <c r="J103" s="64">
        <v>0</v>
      </c>
      <c r="K103" s="65">
        <v>0.20999999999999999</v>
      </c>
      <c r="L103" s="66">
        <v>0</v>
      </c>
      <c r="M103" s="12"/>
      <c r="N103" s="2"/>
      <c r="O103" s="2"/>
      <c r="P103" s="2"/>
      <c r="Q103" s="43">
        <f>IF(ISNUMBER(K103),IF(H103&gt;0,IF(I103&gt;0,J103,0),0),0)</f>
        <v>0</v>
      </c>
      <c r="R103" s="27">
        <f>IF(ISNUMBER(K103)=FALSE,J103,0)</f>
        <v>0</v>
      </c>
    </row>
    <row r="104">
      <c r="A104" s="9"/>
      <c r="B104" s="58" t="s">
        <v>83</v>
      </c>
      <c r="C104" s="1"/>
      <c r="D104" s="1"/>
      <c r="E104" s="59" t="s">
        <v>10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85</v>
      </c>
      <c r="C105" s="1"/>
      <c r="D105" s="1"/>
      <c r="E105" s="59" t="s">
        <v>564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 thickBot="1">
      <c r="A106" s="9"/>
      <c r="B106" s="60" t="s">
        <v>87</v>
      </c>
      <c r="C106" s="31"/>
      <c r="D106" s="31"/>
      <c r="E106" s="61" t="s">
        <v>88</v>
      </c>
      <c r="F106" s="31"/>
      <c r="G106" s="31"/>
      <c r="H106" s="62"/>
      <c r="I106" s="31"/>
      <c r="J106" s="62"/>
      <c r="K106" s="31"/>
      <c r="L106" s="31"/>
      <c r="M106" s="12"/>
      <c r="N106" s="2"/>
      <c r="O106" s="2"/>
      <c r="P106" s="2"/>
      <c r="Q106" s="2"/>
    </row>
    <row r="107" thickTop="1">
      <c r="A107" s="9"/>
      <c r="B107" s="51">
        <v>19</v>
      </c>
      <c r="C107" s="52" t="s">
        <v>565</v>
      </c>
      <c r="D107" s="52"/>
      <c r="E107" s="52" t="s">
        <v>566</v>
      </c>
      <c r="F107" s="52" t="s">
        <v>10</v>
      </c>
      <c r="G107" s="53" t="s">
        <v>121</v>
      </c>
      <c r="H107" s="63">
        <v>0.34999999999999998</v>
      </c>
      <c r="I107" s="37">
        <v>0</v>
      </c>
      <c r="J107" s="64">
        <v>0</v>
      </c>
      <c r="K107" s="65">
        <v>0.20999999999999999</v>
      </c>
      <c r="L107" s="66">
        <v>0</v>
      </c>
      <c r="M107" s="12"/>
      <c r="N107" s="2"/>
      <c r="O107" s="2"/>
      <c r="P107" s="2"/>
      <c r="Q107" s="43">
        <f>IF(ISNUMBER(K107),IF(H107&gt;0,IF(I107&gt;0,J107,0),0),0)</f>
        <v>0</v>
      </c>
      <c r="R107" s="27">
        <f>IF(ISNUMBER(K107)=FALSE,J107,0)</f>
        <v>0</v>
      </c>
    </row>
    <row r="108">
      <c r="A108" s="9"/>
      <c r="B108" s="58" t="s">
        <v>83</v>
      </c>
      <c r="C108" s="1"/>
      <c r="D108" s="1"/>
      <c r="E108" s="59" t="s">
        <v>10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>
      <c r="A109" s="9"/>
      <c r="B109" s="58" t="s">
        <v>85</v>
      </c>
      <c r="C109" s="1"/>
      <c r="D109" s="1"/>
      <c r="E109" s="59" t="s">
        <v>567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 thickBot="1">
      <c r="A110" s="9"/>
      <c r="B110" s="60" t="s">
        <v>87</v>
      </c>
      <c r="C110" s="31"/>
      <c r="D110" s="31"/>
      <c r="E110" s="61" t="s">
        <v>88</v>
      </c>
      <c r="F110" s="31"/>
      <c r="G110" s="31"/>
      <c r="H110" s="62"/>
      <c r="I110" s="31"/>
      <c r="J110" s="62"/>
      <c r="K110" s="31"/>
      <c r="L110" s="31"/>
      <c r="M110" s="12"/>
      <c r="N110" s="2"/>
      <c r="O110" s="2"/>
      <c r="P110" s="2"/>
      <c r="Q110" s="2"/>
    </row>
    <row r="111" thickTop="1">
      <c r="A111" s="9"/>
      <c r="B111" s="51">
        <v>20</v>
      </c>
      <c r="C111" s="52" t="s">
        <v>190</v>
      </c>
      <c r="D111" s="52"/>
      <c r="E111" s="52" t="s">
        <v>191</v>
      </c>
      <c r="F111" s="52" t="s">
        <v>10</v>
      </c>
      <c r="G111" s="53" t="s">
        <v>121</v>
      </c>
      <c r="H111" s="63">
        <v>0.59999999999999998</v>
      </c>
      <c r="I111" s="37">
        <v>0</v>
      </c>
      <c r="J111" s="64">
        <v>0</v>
      </c>
      <c r="K111" s="65">
        <v>0.20999999999999999</v>
      </c>
      <c r="L111" s="66">
        <v>0</v>
      </c>
      <c r="M111" s="12"/>
      <c r="N111" s="2"/>
      <c r="O111" s="2"/>
      <c r="P111" s="2"/>
      <c r="Q111" s="43">
        <f>IF(ISNUMBER(K111),IF(H111&gt;0,IF(I111&gt;0,J111,0),0),0)</f>
        <v>0</v>
      </c>
      <c r="R111" s="27">
        <f>IF(ISNUMBER(K111)=FALSE,J111,0)</f>
        <v>0</v>
      </c>
    </row>
    <row r="112">
      <c r="A112" s="9"/>
      <c r="B112" s="58" t="s">
        <v>83</v>
      </c>
      <c r="C112" s="1"/>
      <c r="D112" s="1"/>
      <c r="E112" s="59" t="s">
        <v>10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>
      <c r="A113" s="9"/>
      <c r="B113" s="58" t="s">
        <v>85</v>
      </c>
      <c r="C113" s="1"/>
      <c r="D113" s="1"/>
      <c r="E113" s="59" t="s">
        <v>568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 thickBot="1">
      <c r="A114" s="9"/>
      <c r="B114" s="60" t="s">
        <v>87</v>
      </c>
      <c r="C114" s="31"/>
      <c r="D114" s="31"/>
      <c r="E114" s="61" t="s">
        <v>88</v>
      </c>
      <c r="F114" s="31"/>
      <c r="G114" s="31"/>
      <c r="H114" s="62"/>
      <c r="I114" s="31"/>
      <c r="J114" s="62"/>
      <c r="K114" s="31"/>
      <c r="L114" s="31"/>
      <c r="M114" s="12"/>
      <c r="N114" s="2"/>
      <c r="O114" s="2"/>
      <c r="P114" s="2"/>
      <c r="Q114" s="2"/>
    </row>
    <row r="115" thickTop="1" thickBot="1" ht="25" customHeight="1">
      <c r="A115" s="9"/>
      <c r="B115" s="1"/>
      <c r="C115" s="67">
        <v>4</v>
      </c>
      <c r="D115" s="1"/>
      <c r="E115" s="68" t="s">
        <v>115</v>
      </c>
      <c r="F115" s="1"/>
      <c r="G115" s="69" t="s">
        <v>107</v>
      </c>
      <c r="H115" s="70">
        <v>0</v>
      </c>
      <c r="I115" s="69" t="s">
        <v>108</v>
      </c>
      <c r="J115" s="71">
        <f>(L115-H115)</f>
        <v>0</v>
      </c>
      <c r="K115" s="69" t="s">
        <v>109</v>
      </c>
      <c r="L115" s="72">
        <v>0</v>
      </c>
      <c r="M115" s="12"/>
      <c r="N115" s="2"/>
      <c r="O115" s="2"/>
      <c r="P115" s="2"/>
      <c r="Q115" s="43">
        <f>0+Q95+Q99+Q103+Q107+Q111</f>
        <v>0</v>
      </c>
      <c r="R115" s="27">
        <f>0+R95+R99+R103+R107+R111</f>
        <v>0</v>
      </c>
      <c r="S115" s="73">
        <f>Q115*(1+J115)+R115</f>
        <v>0</v>
      </c>
    </row>
    <row r="116" thickTop="1" thickBot="1" ht="25" customHeight="1">
      <c r="A116" s="9"/>
      <c r="B116" s="74"/>
      <c r="C116" s="74"/>
      <c r="D116" s="74"/>
      <c r="E116" s="74"/>
      <c r="F116" s="74"/>
      <c r="G116" s="75" t="s">
        <v>110</v>
      </c>
      <c r="H116" s="76">
        <v>0</v>
      </c>
      <c r="I116" s="75" t="s">
        <v>111</v>
      </c>
      <c r="J116" s="77">
        <v>0</v>
      </c>
      <c r="K116" s="75" t="s">
        <v>112</v>
      </c>
      <c r="L116" s="78">
        <v>0</v>
      </c>
      <c r="M116" s="12"/>
      <c r="N116" s="2"/>
      <c r="O116" s="2"/>
      <c r="P116" s="2"/>
      <c r="Q116" s="2"/>
    </row>
    <row r="117" ht="40" customHeight="1">
      <c r="A117" s="9"/>
      <c r="B117" s="83" t="s">
        <v>212</v>
      </c>
      <c r="C117" s="1"/>
      <c r="D117" s="1"/>
      <c r="E117" s="1"/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1">
        <v>21</v>
      </c>
      <c r="C118" s="52" t="s">
        <v>569</v>
      </c>
      <c r="D118" s="52"/>
      <c r="E118" s="52" t="s">
        <v>570</v>
      </c>
      <c r="F118" s="52" t="s">
        <v>10</v>
      </c>
      <c r="G118" s="53" t="s">
        <v>151</v>
      </c>
      <c r="H118" s="54">
        <v>46.200000000000003</v>
      </c>
      <c r="I118" s="25">
        <v>0</v>
      </c>
      <c r="J118" s="55">
        <v>0</v>
      </c>
      <c r="K118" s="56">
        <v>0.20999999999999999</v>
      </c>
      <c r="L118" s="57">
        <v>0</v>
      </c>
      <c r="M118" s="12"/>
      <c r="N118" s="2"/>
      <c r="O118" s="2"/>
      <c r="P118" s="2"/>
      <c r="Q118" s="43">
        <f>IF(ISNUMBER(K118),IF(H118&gt;0,IF(I118&gt;0,J118,0),0),0)</f>
        <v>0</v>
      </c>
      <c r="R118" s="27">
        <f>IF(ISNUMBER(K118)=FALSE,J118,0)</f>
        <v>0</v>
      </c>
    </row>
    <row r="119">
      <c r="A119" s="9"/>
      <c r="B119" s="58" t="s">
        <v>83</v>
      </c>
      <c r="C119" s="1"/>
      <c r="D119" s="1"/>
      <c r="E119" s="59" t="s">
        <v>571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>
      <c r="A120" s="9"/>
      <c r="B120" s="58" t="s">
        <v>85</v>
      </c>
      <c r="C120" s="1"/>
      <c r="D120" s="1"/>
      <c r="E120" s="59" t="s">
        <v>572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 thickBot="1">
      <c r="A121" s="9"/>
      <c r="B121" s="60" t="s">
        <v>87</v>
      </c>
      <c r="C121" s="31"/>
      <c r="D121" s="31"/>
      <c r="E121" s="61" t="s">
        <v>88</v>
      </c>
      <c r="F121" s="31"/>
      <c r="G121" s="31"/>
      <c r="H121" s="62"/>
      <c r="I121" s="31"/>
      <c r="J121" s="62"/>
      <c r="K121" s="31"/>
      <c r="L121" s="31"/>
      <c r="M121" s="12"/>
      <c r="N121" s="2"/>
      <c r="O121" s="2"/>
      <c r="P121" s="2"/>
      <c r="Q121" s="2"/>
    </row>
    <row r="122" thickTop="1">
      <c r="A122" s="9"/>
      <c r="B122" s="51">
        <v>22</v>
      </c>
      <c r="C122" s="52" t="s">
        <v>573</v>
      </c>
      <c r="D122" s="52">
        <v>1</v>
      </c>
      <c r="E122" s="52" t="s">
        <v>574</v>
      </c>
      <c r="F122" s="52" t="s">
        <v>10</v>
      </c>
      <c r="G122" s="53" t="s">
        <v>151</v>
      </c>
      <c r="H122" s="63">
        <v>146</v>
      </c>
      <c r="I122" s="37">
        <v>0</v>
      </c>
      <c r="J122" s="64">
        <v>0</v>
      </c>
      <c r="K122" s="65">
        <v>0.20999999999999999</v>
      </c>
      <c r="L122" s="66">
        <v>0</v>
      </c>
      <c r="M122" s="12"/>
      <c r="N122" s="2"/>
      <c r="O122" s="2"/>
      <c r="P122" s="2"/>
      <c r="Q122" s="43">
        <f>IF(ISNUMBER(K122),IF(H122&gt;0,IF(I122&gt;0,J122,0),0),0)</f>
        <v>0</v>
      </c>
      <c r="R122" s="27">
        <f>IF(ISNUMBER(K122)=FALSE,J122,0)</f>
        <v>0</v>
      </c>
    </row>
    <row r="123">
      <c r="A123" s="9"/>
      <c r="B123" s="58" t="s">
        <v>83</v>
      </c>
      <c r="C123" s="1"/>
      <c r="D123" s="1"/>
      <c r="E123" s="59" t="s">
        <v>575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>
      <c r="A124" s="9"/>
      <c r="B124" s="58" t="s">
        <v>85</v>
      </c>
      <c r="C124" s="1"/>
      <c r="D124" s="1"/>
      <c r="E124" s="59" t="s">
        <v>576</v>
      </c>
      <c r="F124" s="1"/>
      <c r="G124" s="1"/>
      <c r="H124" s="50"/>
      <c r="I124" s="1"/>
      <c r="J124" s="50"/>
      <c r="K124" s="1"/>
      <c r="L124" s="1"/>
      <c r="M124" s="12"/>
      <c r="N124" s="2"/>
      <c r="O124" s="2"/>
      <c r="P124" s="2"/>
      <c r="Q124" s="2"/>
    </row>
    <row r="125" thickBot="1">
      <c r="A125" s="9"/>
      <c r="B125" s="60" t="s">
        <v>87</v>
      </c>
      <c r="C125" s="31"/>
      <c r="D125" s="31"/>
      <c r="E125" s="61" t="s">
        <v>577</v>
      </c>
      <c r="F125" s="31"/>
      <c r="G125" s="31"/>
      <c r="H125" s="62"/>
      <c r="I125" s="31"/>
      <c r="J125" s="62"/>
      <c r="K125" s="31"/>
      <c r="L125" s="31"/>
      <c r="M125" s="12"/>
      <c r="N125" s="2"/>
      <c r="O125" s="2"/>
      <c r="P125" s="2"/>
      <c r="Q125" s="2"/>
    </row>
    <row r="126" thickTop="1">
      <c r="A126" s="9"/>
      <c r="B126" s="51">
        <v>23</v>
      </c>
      <c r="C126" s="52" t="s">
        <v>578</v>
      </c>
      <c r="D126" s="52"/>
      <c r="E126" s="52" t="s">
        <v>579</v>
      </c>
      <c r="F126" s="52" t="s">
        <v>10</v>
      </c>
      <c r="G126" s="53" t="s">
        <v>131</v>
      </c>
      <c r="H126" s="63">
        <v>1</v>
      </c>
      <c r="I126" s="37">
        <v>0</v>
      </c>
      <c r="J126" s="64">
        <v>0</v>
      </c>
      <c r="K126" s="65">
        <v>0.20999999999999999</v>
      </c>
      <c r="L126" s="66">
        <v>0</v>
      </c>
      <c r="M126" s="12"/>
      <c r="N126" s="2"/>
      <c r="O126" s="2"/>
      <c r="P126" s="2"/>
      <c r="Q126" s="43">
        <f>IF(ISNUMBER(K126),IF(H126&gt;0,IF(I126&gt;0,J126,0),0),0)</f>
        <v>0</v>
      </c>
      <c r="R126" s="27">
        <f>IF(ISNUMBER(K126)=FALSE,J126,0)</f>
        <v>0</v>
      </c>
    </row>
    <row r="127">
      <c r="A127" s="9"/>
      <c r="B127" s="58" t="s">
        <v>83</v>
      </c>
      <c r="C127" s="1"/>
      <c r="D127" s="1"/>
      <c r="E127" s="59" t="s">
        <v>10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>
      <c r="A128" s="9"/>
      <c r="B128" s="58" t="s">
        <v>85</v>
      </c>
      <c r="C128" s="1"/>
      <c r="D128" s="1"/>
      <c r="E128" s="59" t="s">
        <v>86</v>
      </c>
      <c r="F128" s="1"/>
      <c r="G128" s="1"/>
      <c r="H128" s="50"/>
      <c r="I128" s="1"/>
      <c r="J128" s="50"/>
      <c r="K128" s="1"/>
      <c r="L128" s="1"/>
      <c r="M128" s="12"/>
      <c r="N128" s="2"/>
      <c r="O128" s="2"/>
      <c r="P128" s="2"/>
      <c r="Q128" s="2"/>
    </row>
    <row r="129" thickBot="1">
      <c r="A129" s="9"/>
      <c r="B129" s="60" t="s">
        <v>87</v>
      </c>
      <c r="C129" s="31"/>
      <c r="D129" s="31"/>
      <c r="E129" s="61" t="s">
        <v>88</v>
      </c>
      <c r="F129" s="31"/>
      <c r="G129" s="31"/>
      <c r="H129" s="62"/>
      <c r="I129" s="31"/>
      <c r="J129" s="62"/>
      <c r="K129" s="31"/>
      <c r="L129" s="31"/>
      <c r="M129" s="12"/>
      <c r="N129" s="2"/>
      <c r="O129" s="2"/>
      <c r="P129" s="2"/>
      <c r="Q129" s="2"/>
    </row>
    <row r="130" thickTop="1">
      <c r="A130" s="9"/>
      <c r="B130" s="51">
        <v>24</v>
      </c>
      <c r="C130" s="52" t="s">
        <v>580</v>
      </c>
      <c r="D130" s="52"/>
      <c r="E130" s="52" t="s">
        <v>581</v>
      </c>
      <c r="F130" s="52" t="s">
        <v>10</v>
      </c>
      <c r="G130" s="53" t="s">
        <v>131</v>
      </c>
      <c r="H130" s="63">
        <v>6</v>
      </c>
      <c r="I130" s="37">
        <v>0</v>
      </c>
      <c r="J130" s="64">
        <v>0</v>
      </c>
      <c r="K130" s="65">
        <v>0.20999999999999999</v>
      </c>
      <c r="L130" s="66">
        <v>0</v>
      </c>
      <c r="M130" s="12"/>
      <c r="N130" s="2"/>
      <c r="O130" s="2"/>
      <c r="P130" s="2"/>
      <c r="Q130" s="43">
        <f>IF(ISNUMBER(K130),IF(H130&gt;0,IF(I130&gt;0,J130,0),0),0)</f>
        <v>0</v>
      </c>
      <c r="R130" s="27">
        <f>IF(ISNUMBER(K130)=FALSE,J130,0)</f>
        <v>0</v>
      </c>
    </row>
    <row r="131">
      <c r="A131" s="9"/>
      <c r="B131" s="58" t="s">
        <v>83</v>
      </c>
      <c r="C131" s="1"/>
      <c r="D131" s="1"/>
      <c r="E131" s="59" t="s">
        <v>582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85</v>
      </c>
      <c r="C132" s="1"/>
      <c r="D132" s="1"/>
      <c r="E132" s="59" t="s">
        <v>282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87</v>
      </c>
      <c r="C133" s="31"/>
      <c r="D133" s="31"/>
      <c r="E133" s="61" t="s">
        <v>88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25</v>
      </c>
      <c r="C134" s="52" t="s">
        <v>237</v>
      </c>
      <c r="D134" s="52"/>
      <c r="E134" s="52" t="s">
        <v>238</v>
      </c>
      <c r="F134" s="52" t="s">
        <v>10</v>
      </c>
      <c r="G134" s="53" t="s">
        <v>131</v>
      </c>
      <c r="H134" s="63">
        <v>6</v>
      </c>
      <c r="I134" s="37">
        <v>0</v>
      </c>
      <c r="J134" s="64">
        <v>0</v>
      </c>
      <c r="K134" s="65">
        <v>0.20999999999999999</v>
      </c>
      <c r="L134" s="66">
        <v>0</v>
      </c>
      <c r="M134" s="12"/>
      <c r="N134" s="2"/>
      <c r="O134" s="2"/>
      <c r="P134" s="2"/>
      <c r="Q134" s="43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83</v>
      </c>
      <c r="C135" s="1"/>
      <c r="D135" s="1"/>
      <c r="E135" s="59" t="s">
        <v>583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85</v>
      </c>
      <c r="C136" s="1"/>
      <c r="D136" s="1"/>
      <c r="E136" s="59" t="s">
        <v>282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 thickBot="1">
      <c r="A137" s="9"/>
      <c r="B137" s="60" t="s">
        <v>87</v>
      </c>
      <c r="C137" s="31"/>
      <c r="D137" s="31"/>
      <c r="E137" s="61" t="s">
        <v>88</v>
      </c>
      <c r="F137" s="31"/>
      <c r="G137" s="31"/>
      <c r="H137" s="62"/>
      <c r="I137" s="31"/>
      <c r="J137" s="62"/>
      <c r="K137" s="31"/>
      <c r="L137" s="31"/>
      <c r="M137" s="12"/>
      <c r="N137" s="2"/>
      <c r="O137" s="2"/>
      <c r="P137" s="2"/>
      <c r="Q137" s="2"/>
    </row>
    <row r="138" thickTop="1">
      <c r="A138" s="9"/>
      <c r="B138" s="51">
        <v>26</v>
      </c>
      <c r="C138" s="52" t="s">
        <v>584</v>
      </c>
      <c r="D138" s="52"/>
      <c r="E138" s="52" t="s">
        <v>585</v>
      </c>
      <c r="F138" s="52" t="s">
        <v>10</v>
      </c>
      <c r="G138" s="53" t="s">
        <v>151</v>
      </c>
      <c r="H138" s="63">
        <v>146.59999999999999</v>
      </c>
      <c r="I138" s="37">
        <v>0</v>
      </c>
      <c r="J138" s="64">
        <v>0</v>
      </c>
      <c r="K138" s="65">
        <v>0.20999999999999999</v>
      </c>
      <c r="L138" s="66">
        <v>0</v>
      </c>
      <c r="M138" s="12"/>
      <c r="N138" s="2"/>
      <c r="O138" s="2"/>
      <c r="P138" s="2"/>
      <c r="Q138" s="43">
        <f>IF(ISNUMBER(K138),IF(H138&gt;0,IF(I138&gt;0,J138,0),0),0)</f>
        <v>0</v>
      </c>
      <c r="R138" s="27">
        <f>IF(ISNUMBER(K138)=FALSE,J138,0)</f>
        <v>0</v>
      </c>
    </row>
    <row r="139">
      <c r="A139" s="9"/>
      <c r="B139" s="58" t="s">
        <v>83</v>
      </c>
      <c r="C139" s="1"/>
      <c r="D139" s="1"/>
      <c r="E139" s="59" t="s">
        <v>586</v>
      </c>
      <c r="F139" s="1"/>
      <c r="G139" s="1"/>
      <c r="H139" s="50"/>
      <c r="I139" s="1"/>
      <c r="J139" s="50"/>
      <c r="K139" s="1"/>
      <c r="L139" s="1"/>
      <c r="M139" s="12"/>
      <c r="N139" s="2"/>
      <c r="O139" s="2"/>
      <c r="P139" s="2"/>
      <c r="Q139" s="2"/>
    </row>
    <row r="140">
      <c r="A140" s="9"/>
      <c r="B140" s="58" t="s">
        <v>85</v>
      </c>
      <c r="C140" s="1"/>
      <c r="D140" s="1"/>
      <c r="E140" s="59" t="s">
        <v>587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 thickBot="1">
      <c r="A141" s="9"/>
      <c r="B141" s="60" t="s">
        <v>87</v>
      </c>
      <c r="C141" s="31"/>
      <c r="D141" s="31"/>
      <c r="E141" s="61" t="s">
        <v>88</v>
      </c>
      <c r="F141" s="31"/>
      <c r="G141" s="31"/>
      <c r="H141" s="62"/>
      <c r="I141" s="31"/>
      <c r="J141" s="62"/>
      <c r="K141" s="31"/>
      <c r="L141" s="31"/>
      <c r="M141" s="12"/>
      <c r="N141" s="2"/>
      <c r="O141" s="2"/>
      <c r="P141" s="2"/>
      <c r="Q141" s="2"/>
    </row>
    <row r="142" thickTop="1">
      <c r="A142" s="9"/>
      <c r="B142" s="51">
        <v>27</v>
      </c>
      <c r="C142" s="52" t="s">
        <v>588</v>
      </c>
      <c r="D142" s="52"/>
      <c r="E142" s="52" t="s">
        <v>589</v>
      </c>
      <c r="F142" s="52" t="s">
        <v>10</v>
      </c>
      <c r="G142" s="53" t="s">
        <v>151</v>
      </c>
      <c r="H142" s="63">
        <v>146</v>
      </c>
      <c r="I142" s="37">
        <v>0</v>
      </c>
      <c r="J142" s="64">
        <v>0</v>
      </c>
      <c r="K142" s="65">
        <v>0.20999999999999999</v>
      </c>
      <c r="L142" s="66">
        <v>0</v>
      </c>
      <c r="M142" s="12"/>
      <c r="N142" s="2"/>
      <c r="O142" s="2"/>
      <c r="P142" s="2"/>
      <c r="Q142" s="43">
        <f>IF(ISNUMBER(K142),IF(H142&gt;0,IF(I142&gt;0,J142,0),0),0)</f>
        <v>0</v>
      </c>
      <c r="R142" s="27">
        <f>IF(ISNUMBER(K142)=FALSE,J142,0)</f>
        <v>0</v>
      </c>
    </row>
    <row r="143">
      <c r="A143" s="9"/>
      <c r="B143" s="58" t="s">
        <v>83</v>
      </c>
      <c r="C143" s="1"/>
      <c r="D143" s="1"/>
      <c r="E143" s="59" t="s">
        <v>10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>
      <c r="A144" s="9"/>
      <c r="B144" s="58" t="s">
        <v>85</v>
      </c>
      <c r="C144" s="1"/>
      <c r="D144" s="1"/>
      <c r="E144" s="59" t="s">
        <v>590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 thickBot="1">
      <c r="A145" s="9"/>
      <c r="B145" s="60" t="s">
        <v>87</v>
      </c>
      <c r="C145" s="31"/>
      <c r="D145" s="31"/>
      <c r="E145" s="61" t="s">
        <v>88</v>
      </c>
      <c r="F145" s="31"/>
      <c r="G145" s="31"/>
      <c r="H145" s="62"/>
      <c r="I145" s="31"/>
      <c r="J145" s="62"/>
      <c r="K145" s="31"/>
      <c r="L145" s="31"/>
      <c r="M145" s="12"/>
      <c r="N145" s="2"/>
      <c r="O145" s="2"/>
      <c r="P145" s="2"/>
      <c r="Q145" s="2"/>
    </row>
    <row r="146" thickTop="1" thickBot="1" ht="25" customHeight="1">
      <c r="A146" s="9"/>
      <c r="B146" s="1"/>
      <c r="C146" s="67">
        <v>8</v>
      </c>
      <c r="D146" s="1"/>
      <c r="E146" s="68" t="s">
        <v>117</v>
      </c>
      <c r="F146" s="1"/>
      <c r="G146" s="69" t="s">
        <v>107</v>
      </c>
      <c r="H146" s="70">
        <v>0</v>
      </c>
      <c r="I146" s="69" t="s">
        <v>108</v>
      </c>
      <c r="J146" s="71">
        <f>(L146-H146)</f>
        <v>0</v>
      </c>
      <c r="K146" s="69" t="s">
        <v>109</v>
      </c>
      <c r="L146" s="72">
        <v>0</v>
      </c>
      <c r="M146" s="12"/>
      <c r="N146" s="2"/>
      <c r="O146" s="2"/>
      <c r="P146" s="2"/>
      <c r="Q146" s="43">
        <f>0+Q118+Q122+Q126+Q130+Q134+Q138+Q142</f>
        <v>0</v>
      </c>
      <c r="R146" s="27">
        <f>0+R118+R122+R126+R130+R134+R138+R142</f>
        <v>0</v>
      </c>
      <c r="S146" s="73">
        <f>Q146*(1+J146)+R146</f>
        <v>0</v>
      </c>
    </row>
    <row r="147" thickTop="1" thickBot="1" ht="25" customHeight="1">
      <c r="A147" s="9"/>
      <c r="B147" s="74"/>
      <c r="C147" s="74"/>
      <c r="D147" s="74"/>
      <c r="E147" s="74"/>
      <c r="F147" s="74"/>
      <c r="G147" s="75" t="s">
        <v>110</v>
      </c>
      <c r="H147" s="76">
        <v>0</v>
      </c>
      <c r="I147" s="75" t="s">
        <v>111</v>
      </c>
      <c r="J147" s="77">
        <v>0</v>
      </c>
      <c r="K147" s="75" t="s">
        <v>112</v>
      </c>
      <c r="L147" s="78">
        <v>0</v>
      </c>
      <c r="M147" s="12"/>
      <c r="N147" s="2"/>
      <c r="O147" s="2"/>
      <c r="P147" s="2"/>
      <c r="Q147" s="2"/>
    </row>
    <row r="148">
      <c r="A148" s="13"/>
      <c r="B148" s="4"/>
      <c r="C148" s="4"/>
      <c r="D148" s="4"/>
      <c r="E148" s="4"/>
      <c r="F148" s="4"/>
      <c r="G148" s="4"/>
      <c r="H148" s="79"/>
      <c r="I148" s="4"/>
      <c r="J148" s="79"/>
      <c r="K148" s="4"/>
      <c r="L148" s="4"/>
      <c r="M148" s="14"/>
      <c r="N148" s="2"/>
      <c r="O148" s="2"/>
      <c r="P148" s="2"/>
      <c r="Q148" s="2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  <c r="P149" s="2"/>
      <c r="Q149" s="2"/>
    </row>
  </sheetData>
  <mergeCells count="102">
    <mergeCell ref="B39:L39"/>
    <mergeCell ref="B41:D41"/>
    <mergeCell ref="B42:D42"/>
    <mergeCell ref="B43:D43"/>
    <mergeCell ref="B45:D45"/>
    <mergeCell ref="B46:D46"/>
    <mergeCell ref="B47:D47"/>
    <mergeCell ref="B49:D49"/>
    <mergeCell ref="B50:D50"/>
    <mergeCell ref="B51:D51"/>
    <mergeCell ref="B53:D53"/>
    <mergeCell ref="B54:D54"/>
    <mergeCell ref="B55:D55"/>
    <mergeCell ref="B57:D57"/>
    <mergeCell ref="B58:D58"/>
    <mergeCell ref="B59:D59"/>
    <mergeCell ref="B61:D61"/>
    <mergeCell ref="B62:D62"/>
    <mergeCell ref="B63:D63"/>
    <mergeCell ref="B65:D65"/>
    <mergeCell ref="B66:D66"/>
    <mergeCell ref="B67:D67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5:C26"/>
    <mergeCell ref="B28:L28"/>
    <mergeCell ref="B30:D30"/>
    <mergeCell ref="B31:D31"/>
    <mergeCell ref="B32:D32"/>
    <mergeCell ref="B34:D34"/>
    <mergeCell ref="B35:D35"/>
    <mergeCell ref="B36:D36"/>
    <mergeCell ref="B21:D21"/>
    <mergeCell ref="B22:D22"/>
    <mergeCell ref="B23:D23"/>
    <mergeCell ref="B69:D69"/>
    <mergeCell ref="B70:D70"/>
    <mergeCell ref="B71:D71"/>
    <mergeCell ref="B73:D73"/>
    <mergeCell ref="B74:D74"/>
    <mergeCell ref="B75:D75"/>
    <mergeCell ref="B77:D77"/>
    <mergeCell ref="B78:D78"/>
    <mergeCell ref="B79:D79"/>
    <mergeCell ref="B81:D81"/>
    <mergeCell ref="B82:D82"/>
    <mergeCell ref="B83:D83"/>
    <mergeCell ref="B85:D85"/>
    <mergeCell ref="B86:D86"/>
    <mergeCell ref="B87:D87"/>
    <mergeCell ref="B89:D89"/>
    <mergeCell ref="B90:D90"/>
    <mergeCell ref="B91:D91"/>
    <mergeCell ref="B94:L94"/>
    <mergeCell ref="B96:D96"/>
    <mergeCell ref="B97:D97"/>
    <mergeCell ref="B98:D98"/>
    <mergeCell ref="B100:D100"/>
    <mergeCell ref="B101:D101"/>
    <mergeCell ref="B102:D102"/>
    <mergeCell ref="B104:D104"/>
    <mergeCell ref="B105:D105"/>
    <mergeCell ref="B106:D106"/>
    <mergeCell ref="B108:D108"/>
    <mergeCell ref="B109:D109"/>
    <mergeCell ref="B110:D110"/>
    <mergeCell ref="B112:D112"/>
    <mergeCell ref="B113:D113"/>
    <mergeCell ref="B114:D114"/>
    <mergeCell ref="B119:D119"/>
    <mergeCell ref="B120:D120"/>
    <mergeCell ref="B121:D121"/>
    <mergeCell ref="B123:D123"/>
    <mergeCell ref="B124:D124"/>
    <mergeCell ref="B125:D125"/>
    <mergeCell ref="B127:D127"/>
    <mergeCell ref="B128:D128"/>
    <mergeCell ref="B129:D129"/>
    <mergeCell ref="B131:D131"/>
    <mergeCell ref="B132:D132"/>
    <mergeCell ref="B133:D133"/>
    <mergeCell ref="B135:D135"/>
    <mergeCell ref="B136:D136"/>
    <mergeCell ref="B137:D137"/>
    <mergeCell ref="B139:D139"/>
    <mergeCell ref="B140:D140"/>
    <mergeCell ref="B141:D141"/>
    <mergeCell ref="B143:D143"/>
    <mergeCell ref="B144:D144"/>
    <mergeCell ref="B145:D145"/>
    <mergeCell ref="B117:L117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 codeName="___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591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IF(SUM(K20:K23)&gt;0,ROUND(SUM(S20:S23)/SUM(K20:K23)-1,8),0)</f>
        <v>0</v>
      </c>
      <c r="R11" s="27">
        <f>AVERAGE(J37,J92,J115,J146)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S37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S92</f>
        <v>0</v>
      </c>
    </row>
    <row r="22">
      <c r="A22" s="9"/>
      <c r="B22" s="46">
        <v>4</v>
      </c>
      <c r="C22" s="1"/>
      <c r="D22" s="1"/>
      <c r="E22" s="47" t="s">
        <v>115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S115</f>
        <v>0</v>
      </c>
    </row>
    <row r="23">
      <c r="A23" s="9"/>
      <c r="B23" s="46">
        <v>8</v>
      </c>
      <c r="C23" s="1"/>
      <c r="D23" s="1"/>
      <c r="E23" s="47" t="s">
        <v>117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S146</f>
        <v>0</v>
      </c>
    </row>
    <row r="24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4"/>
      <c r="N24" s="2"/>
      <c r="O24" s="2"/>
      <c r="P24" s="2"/>
      <c r="Q24" s="2"/>
    </row>
    <row r="25" ht="14" customHeight="1">
      <c r="A25" s="4"/>
      <c r="B25" s="38" t="s">
        <v>71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</row>
    <row r="26" ht="18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2"/>
      <c r="N26" s="2"/>
      <c r="O26" s="2"/>
      <c r="P26" s="2"/>
      <c r="Q26" s="2"/>
    </row>
    <row r="27" ht="18" customHeight="1">
      <c r="A27" s="9"/>
      <c r="B27" s="44" t="s">
        <v>72</v>
      </c>
      <c r="C27" s="44" t="s">
        <v>68</v>
      </c>
      <c r="D27" s="44" t="s">
        <v>73</v>
      </c>
      <c r="E27" s="44" t="s">
        <v>69</v>
      </c>
      <c r="F27" s="44" t="s">
        <v>74</v>
      </c>
      <c r="G27" s="45" t="s">
        <v>75</v>
      </c>
      <c r="H27" s="22" t="s">
        <v>76</v>
      </c>
      <c r="I27" s="22" t="s">
        <v>77</v>
      </c>
      <c r="J27" s="22" t="s">
        <v>18</v>
      </c>
      <c r="K27" s="45" t="s">
        <v>78</v>
      </c>
      <c r="L27" s="22" t="s">
        <v>19</v>
      </c>
      <c r="M27" s="80"/>
      <c r="N27" s="2"/>
      <c r="O27" s="2"/>
      <c r="P27" s="2"/>
      <c r="Q27" s="2"/>
    </row>
    <row r="28" ht="40" customHeight="1">
      <c r="A28" s="9"/>
      <c r="B28" s="49" t="s">
        <v>79</v>
      </c>
      <c r="C28" s="1"/>
      <c r="D28" s="1"/>
      <c r="E28" s="1"/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1">
        <v>1</v>
      </c>
      <c r="C29" s="52" t="s">
        <v>305</v>
      </c>
      <c r="D29" s="52"/>
      <c r="E29" s="52" t="s">
        <v>120</v>
      </c>
      <c r="F29" s="52" t="s">
        <v>10</v>
      </c>
      <c r="G29" s="53" t="s">
        <v>306</v>
      </c>
      <c r="H29" s="54">
        <v>781.745</v>
      </c>
      <c r="I29" s="25">
        <v>0</v>
      </c>
      <c r="J29" s="55">
        <v>0</v>
      </c>
      <c r="K29" s="56">
        <v>0.20999999999999999</v>
      </c>
      <c r="L29" s="57">
        <v>0</v>
      </c>
      <c r="M29" s="12"/>
      <c r="N29" s="2"/>
      <c r="O29" s="2"/>
      <c r="P29" s="2"/>
      <c r="Q29" s="43">
        <f>IF(ISNUMBER(K29),IF(H29&gt;0,IF(I29&gt;0,J29,0),0),0)</f>
        <v>0</v>
      </c>
      <c r="R29" s="27">
        <f>IF(ISNUMBER(K29)=FALSE,J29,0)</f>
        <v>0</v>
      </c>
    </row>
    <row r="30">
      <c r="A30" s="9"/>
      <c r="B30" s="58" t="s">
        <v>83</v>
      </c>
      <c r="C30" s="1"/>
      <c r="D30" s="1"/>
      <c r="E30" s="59" t="s">
        <v>516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85</v>
      </c>
      <c r="C31" s="1"/>
      <c r="D31" s="1"/>
      <c r="E31" s="59" t="s">
        <v>592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 thickBot="1">
      <c r="A32" s="9"/>
      <c r="B32" s="60" t="s">
        <v>87</v>
      </c>
      <c r="C32" s="31"/>
      <c r="D32" s="31"/>
      <c r="E32" s="61" t="s">
        <v>88</v>
      </c>
      <c r="F32" s="31"/>
      <c r="G32" s="31"/>
      <c r="H32" s="62"/>
      <c r="I32" s="31"/>
      <c r="J32" s="62"/>
      <c r="K32" s="31"/>
      <c r="L32" s="31"/>
      <c r="M32" s="12"/>
      <c r="N32" s="2"/>
      <c r="O32" s="2"/>
      <c r="P32" s="2"/>
      <c r="Q32" s="2"/>
    </row>
    <row r="33" thickTop="1">
      <c r="A33" s="9"/>
      <c r="B33" s="51">
        <v>2</v>
      </c>
      <c r="C33" s="52" t="s">
        <v>524</v>
      </c>
      <c r="D33" s="52"/>
      <c r="E33" s="52" t="s">
        <v>125</v>
      </c>
      <c r="F33" s="52" t="s">
        <v>10</v>
      </c>
      <c r="G33" s="53" t="s">
        <v>306</v>
      </c>
      <c r="H33" s="63">
        <v>42.134</v>
      </c>
      <c r="I33" s="37">
        <v>0</v>
      </c>
      <c r="J33" s="64">
        <v>0</v>
      </c>
      <c r="K33" s="65">
        <v>0.20999999999999999</v>
      </c>
      <c r="L33" s="66">
        <v>0</v>
      </c>
      <c r="M33" s="12"/>
      <c r="N33" s="2"/>
      <c r="O33" s="2"/>
      <c r="P33" s="2"/>
      <c r="Q33" s="43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83</v>
      </c>
      <c r="C34" s="1"/>
      <c r="D34" s="1"/>
      <c r="E34" s="59" t="s">
        <v>593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85</v>
      </c>
      <c r="C35" s="1"/>
      <c r="D35" s="1"/>
      <c r="E35" s="59" t="s">
        <v>594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87</v>
      </c>
      <c r="C36" s="31"/>
      <c r="D36" s="31"/>
      <c r="E36" s="61" t="s">
        <v>88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 thickBot="1" ht="25" customHeight="1">
      <c r="A37" s="9"/>
      <c r="B37" s="1"/>
      <c r="C37" s="67">
        <v>0</v>
      </c>
      <c r="D37" s="1"/>
      <c r="E37" s="68" t="s">
        <v>70</v>
      </c>
      <c r="F37" s="1"/>
      <c r="G37" s="69" t="s">
        <v>107</v>
      </c>
      <c r="H37" s="70">
        <v>0</v>
      </c>
      <c r="I37" s="69" t="s">
        <v>108</v>
      </c>
      <c r="J37" s="71">
        <f>(L37-H37)</f>
        <v>0</v>
      </c>
      <c r="K37" s="69" t="s">
        <v>109</v>
      </c>
      <c r="L37" s="72">
        <v>0</v>
      </c>
      <c r="M37" s="12"/>
      <c r="N37" s="2"/>
      <c r="O37" s="2"/>
      <c r="P37" s="2"/>
      <c r="Q37" s="43">
        <f>0+Q29+Q33</f>
        <v>0</v>
      </c>
      <c r="R37" s="27">
        <f>0+R29+R33</f>
        <v>0</v>
      </c>
      <c r="S37" s="73">
        <f>Q37*(1+J37)+R37</f>
        <v>0</v>
      </c>
    </row>
    <row r="38" thickTop="1" thickBot="1" ht="25" customHeight="1">
      <c r="A38" s="9"/>
      <c r="B38" s="74"/>
      <c r="C38" s="74"/>
      <c r="D38" s="74"/>
      <c r="E38" s="74"/>
      <c r="F38" s="74"/>
      <c r="G38" s="75" t="s">
        <v>110</v>
      </c>
      <c r="H38" s="76">
        <v>0</v>
      </c>
      <c r="I38" s="75" t="s">
        <v>111</v>
      </c>
      <c r="J38" s="77">
        <v>0</v>
      </c>
      <c r="K38" s="75" t="s">
        <v>112</v>
      </c>
      <c r="L38" s="78">
        <v>0</v>
      </c>
      <c r="M38" s="12"/>
      <c r="N38" s="2"/>
      <c r="O38" s="2"/>
      <c r="P38" s="2"/>
      <c r="Q38" s="2"/>
    </row>
    <row r="39" ht="40" customHeight="1">
      <c r="A39" s="9"/>
      <c r="B39" s="83" t="s">
        <v>128</v>
      </c>
      <c r="C39" s="1"/>
      <c r="D39" s="1"/>
      <c r="E39" s="1"/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1">
        <v>3</v>
      </c>
      <c r="C40" s="52" t="s">
        <v>142</v>
      </c>
      <c r="D40" s="52"/>
      <c r="E40" s="52" t="s">
        <v>143</v>
      </c>
      <c r="F40" s="52" t="s">
        <v>10</v>
      </c>
      <c r="G40" s="53" t="s">
        <v>121</v>
      </c>
      <c r="H40" s="54">
        <v>35.112000000000002</v>
      </c>
      <c r="I40" s="25">
        <v>0</v>
      </c>
      <c r="J40" s="55">
        <v>0</v>
      </c>
      <c r="K40" s="56">
        <v>0.20999999999999999</v>
      </c>
      <c r="L40" s="57">
        <v>0</v>
      </c>
      <c r="M40" s="12"/>
      <c r="N40" s="2"/>
      <c r="O40" s="2"/>
      <c r="P40" s="2"/>
      <c r="Q40" s="43">
        <f>IF(ISNUMBER(K40),IF(H40&gt;0,IF(I40&gt;0,J40,0),0),0)</f>
        <v>0</v>
      </c>
      <c r="R40" s="27">
        <f>IF(ISNUMBER(K40)=FALSE,J40,0)</f>
        <v>0</v>
      </c>
    </row>
    <row r="41">
      <c r="A41" s="9"/>
      <c r="B41" s="58" t="s">
        <v>83</v>
      </c>
      <c r="C41" s="1"/>
      <c r="D41" s="1"/>
      <c r="E41" s="59" t="s">
        <v>10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85</v>
      </c>
      <c r="C42" s="1"/>
      <c r="D42" s="1"/>
      <c r="E42" s="59" t="s">
        <v>595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 thickBot="1">
      <c r="A43" s="9"/>
      <c r="B43" s="60" t="s">
        <v>87</v>
      </c>
      <c r="C43" s="31"/>
      <c r="D43" s="31"/>
      <c r="E43" s="61" t="s">
        <v>88</v>
      </c>
      <c r="F43" s="31"/>
      <c r="G43" s="31"/>
      <c r="H43" s="62"/>
      <c r="I43" s="31"/>
      <c r="J43" s="62"/>
      <c r="K43" s="31"/>
      <c r="L43" s="31"/>
      <c r="M43" s="12"/>
      <c r="N43" s="2"/>
      <c r="O43" s="2"/>
      <c r="P43" s="2"/>
      <c r="Q43" s="2"/>
    </row>
    <row r="44" thickTop="1">
      <c r="A44" s="9"/>
      <c r="B44" s="51">
        <v>4</v>
      </c>
      <c r="C44" s="52" t="s">
        <v>528</v>
      </c>
      <c r="D44" s="52"/>
      <c r="E44" s="52" t="s">
        <v>529</v>
      </c>
      <c r="F44" s="52" t="s">
        <v>10</v>
      </c>
      <c r="G44" s="53" t="s">
        <v>121</v>
      </c>
      <c r="H44" s="63">
        <v>17.556000000000001</v>
      </c>
      <c r="I44" s="37">
        <v>0</v>
      </c>
      <c r="J44" s="64">
        <v>0</v>
      </c>
      <c r="K44" s="65">
        <v>0.20999999999999999</v>
      </c>
      <c r="L44" s="66">
        <v>0</v>
      </c>
      <c r="M44" s="12"/>
      <c r="N44" s="2"/>
      <c r="O44" s="2"/>
      <c r="P44" s="2"/>
      <c r="Q44" s="43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83</v>
      </c>
      <c r="C45" s="1"/>
      <c r="D45" s="1"/>
      <c r="E45" s="59" t="s">
        <v>10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85</v>
      </c>
      <c r="C46" s="1"/>
      <c r="D46" s="1"/>
      <c r="E46" s="59" t="s">
        <v>596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87</v>
      </c>
      <c r="C47" s="31"/>
      <c r="D47" s="31"/>
      <c r="E47" s="61" t="s">
        <v>88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5</v>
      </c>
      <c r="C48" s="52" t="s">
        <v>531</v>
      </c>
      <c r="D48" s="52"/>
      <c r="E48" s="52" t="s">
        <v>532</v>
      </c>
      <c r="F48" s="52" t="s">
        <v>10</v>
      </c>
      <c r="G48" s="53" t="s">
        <v>158</v>
      </c>
      <c r="H48" s="63">
        <v>146.30000000000001</v>
      </c>
      <c r="I48" s="37">
        <v>0</v>
      </c>
      <c r="J48" s="64">
        <v>0</v>
      </c>
      <c r="K48" s="65">
        <v>0.20999999999999999</v>
      </c>
      <c r="L48" s="66">
        <v>0</v>
      </c>
      <c r="M48" s="12"/>
      <c r="N48" s="2"/>
      <c r="O48" s="2"/>
      <c r="P48" s="2"/>
      <c r="Q48" s="43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83</v>
      </c>
      <c r="C49" s="1"/>
      <c r="D49" s="1"/>
      <c r="E49" s="59" t="s">
        <v>533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85</v>
      </c>
      <c r="C50" s="1"/>
      <c r="D50" s="1"/>
      <c r="E50" s="59" t="s">
        <v>597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87</v>
      </c>
      <c r="C51" s="31"/>
      <c r="D51" s="31"/>
      <c r="E51" s="61" t="s">
        <v>88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6</v>
      </c>
      <c r="C52" s="52" t="s">
        <v>535</v>
      </c>
      <c r="D52" s="52"/>
      <c r="E52" s="52" t="s">
        <v>536</v>
      </c>
      <c r="F52" s="52" t="s">
        <v>10</v>
      </c>
      <c r="G52" s="53" t="s">
        <v>121</v>
      </c>
      <c r="H52" s="63">
        <v>13.1</v>
      </c>
      <c r="I52" s="37">
        <v>0</v>
      </c>
      <c r="J52" s="64">
        <v>0</v>
      </c>
      <c r="K52" s="65">
        <v>0.20999999999999999</v>
      </c>
      <c r="L52" s="66">
        <v>0</v>
      </c>
      <c r="M52" s="12"/>
      <c r="N52" s="2"/>
      <c r="O52" s="2"/>
      <c r="P52" s="2"/>
      <c r="Q52" s="43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83</v>
      </c>
      <c r="C53" s="1"/>
      <c r="D53" s="1"/>
      <c r="E53" s="59" t="s">
        <v>10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85</v>
      </c>
      <c r="C54" s="1"/>
      <c r="D54" s="1"/>
      <c r="E54" s="59" t="s">
        <v>598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87</v>
      </c>
      <c r="C55" s="31"/>
      <c r="D55" s="31"/>
      <c r="E55" s="61" t="s">
        <v>88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153</v>
      </c>
      <c r="D56" s="52"/>
      <c r="E56" s="52" t="s">
        <v>154</v>
      </c>
      <c r="F56" s="52" t="s">
        <v>10</v>
      </c>
      <c r="G56" s="53" t="s">
        <v>121</v>
      </c>
      <c r="H56" s="63">
        <v>18.719999999999999</v>
      </c>
      <c r="I56" s="37">
        <v>0</v>
      </c>
      <c r="J56" s="64">
        <v>0</v>
      </c>
      <c r="K56" s="65">
        <v>0.20999999999999999</v>
      </c>
      <c r="L56" s="66">
        <v>0</v>
      </c>
      <c r="M56" s="12"/>
      <c r="N56" s="2"/>
      <c r="O56" s="2"/>
      <c r="P56" s="2"/>
      <c r="Q56" s="43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83</v>
      </c>
      <c r="C57" s="1"/>
      <c r="D57" s="1"/>
      <c r="E57" s="59" t="s">
        <v>538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85</v>
      </c>
      <c r="C58" s="1"/>
      <c r="D58" s="1"/>
      <c r="E58" s="59" t="s">
        <v>599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87</v>
      </c>
      <c r="C59" s="31"/>
      <c r="D59" s="31"/>
      <c r="E59" s="61" t="s">
        <v>88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8</v>
      </c>
      <c r="C60" s="52" t="s">
        <v>540</v>
      </c>
      <c r="D60" s="52"/>
      <c r="E60" s="52" t="s">
        <v>541</v>
      </c>
      <c r="F60" s="52" t="s">
        <v>10</v>
      </c>
      <c r="G60" s="53" t="s">
        <v>151</v>
      </c>
      <c r="H60" s="63">
        <v>163</v>
      </c>
      <c r="I60" s="37">
        <v>0</v>
      </c>
      <c r="J60" s="64">
        <v>0</v>
      </c>
      <c r="K60" s="65">
        <v>0.20999999999999999</v>
      </c>
      <c r="L60" s="66">
        <v>0</v>
      </c>
      <c r="M60" s="12"/>
      <c r="N60" s="2"/>
      <c r="O60" s="2"/>
      <c r="P60" s="2"/>
      <c r="Q60" s="43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83</v>
      </c>
      <c r="C61" s="1"/>
      <c r="D61" s="1"/>
      <c r="E61" s="59" t="s">
        <v>600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85</v>
      </c>
      <c r="C62" s="1"/>
      <c r="D62" s="1"/>
      <c r="E62" s="59" t="s">
        <v>601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87</v>
      </c>
      <c r="C63" s="31"/>
      <c r="D63" s="31"/>
      <c r="E63" s="61" t="s">
        <v>88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9</v>
      </c>
      <c r="C64" s="52" t="s">
        <v>164</v>
      </c>
      <c r="D64" s="52"/>
      <c r="E64" s="52" t="s">
        <v>165</v>
      </c>
      <c r="F64" s="52" t="s">
        <v>10</v>
      </c>
      <c r="G64" s="53" t="s">
        <v>121</v>
      </c>
      <c r="H64" s="63">
        <v>341.06099999999998</v>
      </c>
      <c r="I64" s="37">
        <v>0</v>
      </c>
      <c r="J64" s="64">
        <v>0</v>
      </c>
      <c r="K64" s="65">
        <v>0.20999999999999999</v>
      </c>
      <c r="L64" s="66">
        <v>0</v>
      </c>
      <c r="M64" s="12"/>
      <c r="N64" s="2"/>
      <c r="O64" s="2"/>
      <c r="P64" s="2"/>
      <c r="Q64" s="43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83</v>
      </c>
      <c r="C65" s="1"/>
      <c r="D65" s="1"/>
      <c r="E65" s="59" t="s">
        <v>10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85</v>
      </c>
      <c r="C66" s="1"/>
      <c r="D66" s="1"/>
      <c r="E66" s="59" t="s">
        <v>602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 thickBot="1">
      <c r="A67" s="9"/>
      <c r="B67" s="60" t="s">
        <v>87</v>
      </c>
      <c r="C67" s="31"/>
      <c r="D67" s="31"/>
      <c r="E67" s="61" t="s">
        <v>88</v>
      </c>
      <c r="F67" s="31"/>
      <c r="G67" s="31"/>
      <c r="H67" s="62"/>
      <c r="I67" s="31"/>
      <c r="J67" s="62"/>
      <c r="K67" s="31"/>
      <c r="L67" s="31"/>
      <c r="M67" s="12"/>
      <c r="N67" s="2"/>
      <c r="O67" s="2"/>
      <c r="P67" s="2"/>
      <c r="Q67" s="2"/>
    </row>
    <row r="68" thickTop="1">
      <c r="A68" s="9"/>
      <c r="B68" s="51">
        <v>10</v>
      </c>
      <c r="C68" s="52" t="s">
        <v>167</v>
      </c>
      <c r="D68" s="52"/>
      <c r="E68" s="52" t="s">
        <v>168</v>
      </c>
      <c r="F68" s="52" t="s">
        <v>10</v>
      </c>
      <c r="G68" s="53" t="s">
        <v>121</v>
      </c>
      <c r="H68" s="63">
        <v>354.161</v>
      </c>
      <c r="I68" s="37">
        <v>0</v>
      </c>
      <c r="J68" s="64">
        <v>0</v>
      </c>
      <c r="K68" s="65">
        <v>0.20999999999999999</v>
      </c>
      <c r="L68" s="66">
        <v>0</v>
      </c>
      <c r="M68" s="12"/>
      <c r="N68" s="2"/>
      <c r="O68" s="2"/>
      <c r="P68" s="2"/>
      <c r="Q68" s="43">
        <f>IF(ISNUMBER(K68),IF(H68&gt;0,IF(I68&gt;0,J68,0),0),0)</f>
        <v>0</v>
      </c>
      <c r="R68" s="27">
        <f>IF(ISNUMBER(K68)=FALSE,J68,0)</f>
        <v>0</v>
      </c>
    </row>
    <row r="69">
      <c r="A69" s="9"/>
      <c r="B69" s="58" t="s">
        <v>83</v>
      </c>
      <c r="C69" s="1"/>
      <c r="D69" s="1"/>
      <c r="E69" s="59" t="s">
        <v>10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85</v>
      </c>
      <c r="C70" s="1"/>
      <c r="D70" s="1"/>
      <c r="E70" s="59" t="s">
        <v>603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87</v>
      </c>
      <c r="C71" s="31"/>
      <c r="D71" s="31"/>
      <c r="E71" s="61" t="s">
        <v>88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11</v>
      </c>
      <c r="C72" s="52" t="s">
        <v>545</v>
      </c>
      <c r="D72" s="52"/>
      <c r="E72" s="52" t="s">
        <v>546</v>
      </c>
      <c r="F72" s="52" t="s">
        <v>10</v>
      </c>
      <c r="G72" s="53" t="s">
        <v>121</v>
      </c>
      <c r="H72" s="63">
        <v>172.02000000000001</v>
      </c>
      <c r="I72" s="37">
        <v>0</v>
      </c>
      <c r="J72" s="64">
        <v>0</v>
      </c>
      <c r="K72" s="65">
        <v>0.20999999999999999</v>
      </c>
      <c r="L72" s="66">
        <v>0</v>
      </c>
      <c r="M72" s="12"/>
      <c r="N72" s="2"/>
      <c r="O72" s="2"/>
      <c r="P72" s="2"/>
      <c r="Q72" s="43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83</v>
      </c>
      <c r="C73" s="1"/>
      <c r="D73" s="1"/>
      <c r="E73" s="59" t="s">
        <v>547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85</v>
      </c>
      <c r="C74" s="1"/>
      <c r="D74" s="1"/>
      <c r="E74" s="59" t="s">
        <v>604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87</v>
      </c>
      <c r="C75" s="31"/>
      <c r="D75" s="31"/>
      <c r="E75" s="61" t="s">
        <v>88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>
      <c r="A76" s="9"/>
      <c r="B76" s="51">
        <v>12</v>
      </c>
      <c r="C76" s="52" t="s">
        <v>549</v>
      </c>
      <c r="D76" s="52"/>
      <c r="E76" s="52" t="s">
        <v>550</v>
      </c>
      <c r="F76" s="52" t="s">
        <v>10</v>
      </c>
      <c r="G76" s="53" t="s">
        <v>121</v>
      </c>
      <c r="H76" s="63">
        <v>124.88</v>
      </c>
      <c r="I76" s="37">
        <v>0</v>
      </c>
      <c r="J76" s="64">
        <v>0</v>
      </c>
      <c r="K76" s="65">
        <v>0.20999999999999999</v>
      </c>
      <c r="L76" s="66">
        <v>0</v>
      </c>
      <c r="M76" s="12"/>
      <c r="N76" s="2"/>
      <c r="O76" s="2"/>
      <c r="P76" s="2"/>
      <c r="Q76" s="43">
        <f>IF(ISNUMBER(K76),IF(H76&gt;0,IF(I76&gt;0,J76,0),0),0)</f>
        <v>0</v>
      </c>
      <c r="R76" s="27">
        <f>IF(ISNUMBER(K76)=FALSE,J76,0)</f>
        <v>0</v>
      </c>
    </row>
    <row r="77">
      <c r="A77" s="9"/>
      <c r="B77" s="58" t="s">
        <v>83</v>
      </c>
      <c r="C77" s="1"/>
      <c r="D77" s="1"/>
      <c r="E77" s="59" t="s">
        <v>605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85</v>
      </c>
      <c r="C78" s="1"/>
      <c r="D78" s="1"/>
      <c r="E78" s="59" t="s">
        <v>606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 thickBot="1">
      <c r="A79" s="9"/>
      <c r="B79" s="60" t="s">
        <v>87</v>
      </c>
      <c r="C79" s="31"/>
      <c r="D79" s="31"/>
      <c r="E79" s="61" t="s">
        <v>88</v>
      </c>
      <c r="F79" s="31"/>
      <c r="G79" s="31"/>
      <c r="H79" s="62"/>
      <c r="I79" s="31"/>
      <c r="J79" s="62"/>
      <c r="K79" s="31"/>
      <c r="L79" s="31"/>
      <c r="M79" s="12"/>
      <c r="N79" s="2"/>
      <c r="O79" s="2"/>
      <c r="P79" s="2"/>
      <c r="Q79" s="2"/>
    </row>
    <row r="80" thickTop="1">
      <c r="A80" s="9"/>
      <c r="B80" s="51">
        <v>13</v>
      </c>
      <c r="C80" s="52" t="s">
        <v>553</v>
      </c>
      <c r="D80" s="52"/>
      <c r="E80" s="52" t="s">
        <v>554</v>
      </c>
      <c r="F80" s="52" t="s">
        <v>10</v>
      </c>
      <c r="G80" s="53" t="s">
        <v>158</v>
      </c>
      <c r="H80" s="63">
        <v>93.599999999999994</v>
      </c>
      <c r="I80" s="37">
        <v>0</v>
      </c>
      <c r="J80" s="64">
        <v>0</v>
      </c>
      <c r="K80" s="65">
        <v>0.20999999999999999</v>
      </c>
      <c r="L80" s="66">
        <v>0</v>
      </c>
      <c r="M80" s="12"/>
      <c r="N80" s="2"/>
      <c r="O80" s="2"/>
      <c r="P80" s="2"/>
      <c r="Q80" s="43">
        <f>IF(ISNUMBER(K80),IF(H80&gt;0,IF(I80&gt;0,J80,0),0),0)</f>
        <v>0</v>
      </c>
      <c r="R80" s="27">
        <f>IF(ISNUMBER(K80)=FALSE,J80,0)</f>
        <v>0</v>
      </c>
    </row>
    <row r="81">
      <c r="A81" s="9"/>
      <c r="B81" s="58" t="s">
        <v>83</v>
      </c>
      <c r="C81" s="1"/>
      <c r="D81" s="1"/>
      <c r="E81" s="59" t="s">
        <v>10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85</v>
      </c>
      <c r="C82" s="1"/>
      <c r="D82" s="1"/>
      <c r="E82" s="59" t="s">
        <v>607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87</v>
      </c>
      <c r="C83" s="31"/>
      <c r="D83" s="31"/>
      <c r="E83" s="61" t="s">
        <v>88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14</v>
      </c>
      <c r="C84" s="52" t="s">
        <v>477</v>
      </c>
      <c r="D84" s="52"/>
      <c r="E84" s="52" t="s">
        <v>478</v>
      </c>
      <c r="F84" s="52" t="s">
        <v>10</v>
      </c>
      <c r="G84" s="53" t="s">
        <v>158</v>
      </c>
      <c r="H84" s="63">
        <v>93.599999999999994</v>
      </c>
      <c r="I84" s="37">
        <v>0</v>
      </c>
      <c r="J84" s="64">
        <v>0</v>
      </c>
      <c r="K84" s="65">
        <v>0.20999999999999999</v>
      </c>
      <c r="L84" s="66">
        <v>0</v>
      </c>
      <c r="M84" s="12"/>
      <c r="N84" s="2"/>
      <c r="O84" s="2"/>
      <c r="P84" s="2"/>
      <c r="Q84" s="43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83</v>
      </c>
      <c r="C85" s="1"/>
      <c r="D85" s="1"/>
      <c r="E85" s="59" t="s">
        <v>10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85</v>
      </c>
      <c r="C86" s="1"/>
      <c r="D86" s="1"/>
      <c r="E86" s="59" t="s">
        <v>607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 thickBot="1">
      <c r="A87" s="9"/>
      <c r="B87" s="60" t="s">
        <v>87</v>
      </c>
      <c r="C87" s="31"/>
      <c r="D87" s="31"/>
      <c r="E87" s="61" t="s">
        <v>88</v>
      </c>
      <c r="F87" s="31"/>
      <c r="G87" s="31"/>
      <c r="H87" s="62"/>
      <c r="I87" s="31"/>
      <c r="J87" s="62"/>
      <c r="K87" s="31"/>
      <c r="L87" s="31"/>
      <c r="M87" s="12"/>
      <c r="N87" s="2"/>
      <c r="O87" s="2"/>
      <c r="P87" s="2"/>
      <c r="Q87" s="2"/>
    </row>
    <row r="88" thickTop="1">
      <c r="A88" s="9"/>
      <c r="B88" s="51">
        <v>15</v>
      </c>
      <c r="C88" s="52" t="s">
        <v>187</v>
      </c>
      <c r="D88" s="52"/>
      <c r="E88" s="52" t="s">
        <v>188</v>
      </c>
      <c r="F88" s="52" t="s">
        <v>10</v>
      </c>
      <c r="G88" s="53" t="s">
        <v>158</v>
      </c>
      <c r="H88" s="63">
        <v>93.599999999999994</v>
      </c>
      <c r="I88" s="37">
        <v>0</v>
      </c>
      <c r="J88" s="64">
        <v>0</v>
      </c>
      <c r="K88" s="65">
        <v>0.20999999999999999</v>
      </c>
      <c r="L88" s="66">
        <v>0</v>
      </c>
      <c r="M88" s="12"/>
      <c r="N88" s="2"/>
      <c r="O88" s="2"/>
      <c r="P88" s="2"/>
      <c r="Q88" s="43">
        <f>IF(ISNUMBER(K88),IF(H88&gt;0,IF(I88&gt;0,J88,0),0),0)</f>
        <v>0</v>
      </c>
      <c r="R88" s="27">
        <f>IF(ISNUMBER(K88)=FALSE,J88,0)</f>
        <v>0</v>
      </c>
    </row>
    <row r="89">
      <c r="A89" s="9"/>
      <c r="B89" s="58" t="s">
        <v>83</v>
      </c>
      <c r="C89" s="1"/>
      <c r="D89" s="1"/>
      <c r="E89" s="59" t="s">
        <v>10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85</v>
      </c>
      <c r="C90" s="1"/>
      <c r="D90" s="1"/>
      <c r="E90" s="59" t="s">
        <v>607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 thickBot="1">
      <c r="A91" s="9"/>
      <c r="B91" s="60" t="s">
        <v>87</v>
      </c>
      <c r="C91" s="31"/>
      <c r="D91" s="31"/>
      <c r="E91" s="61" t="s">
        <v>88</v>
      </c>
      <c r="F91" s="31"/>
      <c r="G91" s="31"/>
      <c r="H91" s="62"/>
      <c r="I91" s="31"/>
      <c r="J91" s="62"/>
      <c r="K91" s="31"/>
      <c r="L91" s="31"/>
      <c r="M91" s="12"/>
      <c r="N91" s="2"/>
      <c r="O91" s="2"/>
      <c r="P91" s="2"/>
      <c r="Q91" s="2"/>
    </row>
    <row r="92" thickTop="1" thickBot="1" ht="25" customHeight="1">
      <c r="A92" s="9"/>
      <c r="B92" s="1"/>
      <c r="C92" s="67">
        <v>1</v>
      </c>
      <c r="D92" s="1"/>
      <c r="E92" s="68" t="s">
        <v>114</v>
      </c>
      <c r="F92" s="1"/>
      <c r="G92" s="69" t="s">
        <v>107</v>
      </c>
      <c r="H92" s="70">
        <v>0</v>
      </c>
      <c r="I92" s="69" t="s">
        <v>108</v>
      </c>
      <c r="J92" s="71">
        <f>(L92-H92)</f>
        <v>0</v>
      </c>
      <c r="K92" s="69" t="s">
        <v>109</v>
      </c>
      <c r="L92" s="72">
        <v>0</v>
      </c>
      <c r="M92" s="12"/>
      <c r="N92" s="2"/>
      <c r="O92" s="2"/>
      <c r="P92" s="2"/>
      <c r="Q92" s="43">
        <f>0+Q40+Q44+Q48+Q52+Q56+Q60+Q64+Q68+Q72+Q76+Q80+Q84+Q88</f>
        <v>0</v>
      </c>
      <c r="R92" s="27">
        <f>0+R40+R44+R48+R52+R56+R60+R64+R68+R72+R76+R80+R84+R88</f>
        <v>0</v>
      </c>
      <c r="S92" s="73">
        <f>Q92*(1+J92)+R92</f>
        <v>0</v>
      </c>
    </row>
    <row r="93" thickTop="1" thickBot="1" ht="25" customHeight="1">
      <c r="A93" s="9"/>
      <c r="B93" s="74"/>
      <c r="C93" s="74"/>
      <c r="D93" s="74"/>
      <c r="E93" s="74"/>
      <c r="F93" s="74"/>
      <c r="G93" s="75" t="s">
        <v>110</v>
      </c>
      <c r="H93" s="76">
        <v>0</v>
      </c>
      <c r="I93" s="75" t="s">
        <v>111</v>
      </c>
      <c r="J93" s="77">
        <v>0</v>
      </c>
      <c r="K93" s="75" t="s">
        <v>112</v>
      </c>
      <c r="L93" s="78">
        <v>0</v>
      </c>
      <c r="M93" s="12"/>
      <c r="N93" s="2"/>
      <c r="O93" s="2"/>
      <c r="P93" s="2"/>
      <c r="Q93" s="2"/>
    </row>
    <row r="94" ht="40" customHeight="1">
      <c r="A94" s="9"/>
      <c r="B94" s="83" t="s">
        <v>189</v>
      </c>
      <c r="C94" s="1"/>
      <c r="D94" s="1"/>
      <c r="E94" s="1"/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>
      <c r="A95" s="9"/>
      <c r="B95" s="51">
        <v>16</v>
      </c>
      <c r="C95" s="52" t="s">
        <v>557</v>
      </c>
      <c r="D95" s="52"/>
      <c r="E95" s="52" t="s">
        <v>558</v>
      </c>
      <c r="F95" s="52" t="s">
        <v>10</v>
      </c>
      <c r="G95" s="53" t="s">
        <v>121</v>
      </c>
      <c r="H95" s="54">
        <v>0.29999999999999999</v>
      </c>
      <c r="I95" s="25">
        <v>0</v>
      </c>
      <c r="J95" s="55">
        <v>0</v>
      </c>
      <c r="K95" s="56">
        <v>0.20999999999999999</v>
      </c>
      <c r="L95" s="57">
        <v>0</v>
      </c>
      <c r="M95" s="12"/>
      <c r="N95" s="2"/>
      <c r="O95" s="2"/>
      <c r="P95" s="2"/>
      <c r="Q95" s="43">
        <f>IF(ISNUMBER(K95),IF(H95&gt;0,IF(I95&gt;0,J95,0),0),0)</f>
        <v>0</v>
      </c>
      <c r="R95" s="27">
        <f>IF(ISNUMBER(K95)=FALSE,J95,0)</f>
        <v>0</v>
      </c>
    </row>
    <row r="96">
      <c r="A96" s="9"/>
      <c r="B96" s="58" t="s">
        <v>83</v>
      </c>
      <c r="C96" s="1"/>
      <c r="D96" s="1"/>
      <c r="E96" s="59" t="s">
        <v>10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85</v>
      </c>
      <c r="C97" s="1"/>
      <c r="D97" s="1"/>
      <c r="E97" s="59" t="s">
        <v>608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87</v>
      </c>
      <c r="C98" s="31"/>
      <c r="D98" s="31"/>
      <c r="E98" s="61" t="s">
        <v>88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>
      <c r="A99" s="9"/>
      <c r="B99" s="51">
        <v>17</v>
      </c>
      <c r="C99" s="52" t="s">
        <v>426</v>
      </c>
      <c r="D99" s="52"/>
      <c r="E99" s="52" t="s">
        <v>427</v>
      </c>
      <c r="F99" s="52" t="s">
        <v>10</v>
      </c>
      <c r="G99" s="53" t="s">
        <v>121</v>
      </c>
      <c r="H99" s="63">
        <v>32.646000000000001</v>
      </c>
      <c r="I99" s="37">
        <v>0</v>
      </c>
      <c r="J99" s="64">
        <v>0</v>
      </c>
      <c r="K99" s="65">
        <v>0.20999999999999999</v>
      </c>
      <c r="L99" s="66">
        <v>0</v>
      </c>
      <c r="M99" s="12"/>
      <c r="N99" s="2"/>
      <c r="O99" s="2"/>
      <c r="P99" s="2"/>
      <c r="Q99" s="43">
        <f>IF(ISNUMBER(K99),IF(H99&gt;0,IF(I99&gt;0,J99,0),0),0)</f>
        <v>0</v>
      </c>
      <c r="R99" s="27">
        <f>IF(ISNUMBER(K99)=FALSE,J99,0)</f>
        <v>0</v>
      </c>
    </row>
    <row r="100">
      <c r="A100" s="9"/>
      <c r="B100" s="58" t="s">
        <v>83</v>
      </c>
      <c r="C100" s="1"/>
      <c r="D100" s="1"/>
      <c r="E100" s="59" t="s">
        <v>10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85</v>
      </c>
      <c r="C101" s="1"/>
      <c r="D101" s="1"/>
      <c r="E101" s="59" t="s">
        <v>609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 thickBot="1">
      <c r="A102" s="9"/>
      <c r="B102" s="60" t="s">
        <v>87</v>
      </c>
      <c r="C102" s="31"/>
      <c r="D102" s="31"/>
      <c r="E102" s="61" t="s">
        <v>88</v>
      </c>
      <c r="F102" s="31"/>
      <c r="G102" s="31"/>
      <c r="H102" s="62"/>
      <c r="I102" s="31"/>
      <c r="J102" s="62"/>
      <c r="K102" s="31"/>
      <c r="L102" s="31"/>
      <c r="M102" s="12"/>
      <c r="N102" s="2"/>
      <c r="O102" s="2"/>
      <c r="P102" s="2"/>
      <c r="Q102" s="2"/>
    </row>
    <row r="103" thickTop="1">
      <c r="A103" s="9"/>
      <c r="B103" s="51">
        <v>18</v>
      </c>
      <c r="C103" s="52" t="s">
        <v>562</v>
      </c>
      <c r="D103" s="52"/>
      <c r="E103" s="52" t="s">
        <v>563</v>
      </c>
      <c r="F103" s="52" t="s">
        <v>10</v>
      </c>
      <c r="G103" s="53" t="s">
        <v>121</v>
      </c>
      <c r="H103" s="63">
        <v>0.75</v>
      </c>
      <c r="I103" s="37">
        <v>0</v>
      </c>
      <c r="J103" s="64">
        <v>0</v>
      </c>
      <c r="K103" s="65">
        <v>0.20999999999999999</v>
      </c>
      <c r="L103" s="66">
        <v>0</v>
      </c>
      <c r="M103" s="12"/>
      <c r="N103" s="2"/>
      <c r="O103" s="2"/>
      <c r="P103" s="2"/>
      <c r="Q103" s="43">
        <f>IF(ISNUMBER(K103),IF(H103&gt;0,IF(I103&gt;0,J103,0),0),0)</f>
        <v>0</v>
      </c>
      <c r="R103" s="27">
        <f>IF(ISNUMBER(K103)=FALSE,J103,0)</f>
        <v>0</v>
      </c>
    </row>
    <row r="104">
      <c r="A104" s="9"/>
      <c r="B104" s="58" t="s">
        <v>83</v>
      </c>
      <c r="C104" s="1"/>
      <c r="D104" s="1"/>
      <c r="E104" s="59" t="s">
        <v>10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85</v>
      </c>
      <c r="C105" s="1"/>
      <c r="D105" s="1"/>
      <c r="E105" s="59" t="s">
        <v>564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 thickBot="1">
      <c r="A106" s="9"/>
      <c r="B106" s="60" t="s">
        <v>87</v>
      </c>
      <c r="C106" s="31"/>
      <c r="D106" s="31"/>
      <c r="E106" s="61" t="s">
        <v>88</v>
      </c>
      <c r="F106" s="31"/>
      <c r="G106" s="31"/>
      <c r="H106" s="62"/>
      <c r="I106" s="31"/>
      <c r="J106" s="62"/>
      <c r="K106" s="31"/>
      <c r="L106" s="31"/>
      <c r="M106" s="12"/>
      <c r="N106" s="2"/>
      <c r="O106" s="2"/>
      <c r="P106" s="2"/>
      <c r="Q106" s="2"/>
    </row>
    <row r="107" thickTop="1">
      <c r="A107" s="9"/>
      <c r="B107" s="51">
        <v>19</v>
      </c>
      <c r="C107" s="52" t="s">
        <v>565</v>
      </c>
      <c r="D107" s="52"/>
      <c r="E107" s="52" t="s">
        <v>566</v>
      </c>
      <c r="F107" s="52" t="s">
        <v>10</v>
      </c>
      <c r="G107" s="53" t="s">
        <v>121</v>
      </c>
      <c r="H107" s="63">
        <v>1.3999999999999999</v>
      </c>
      <c r="I107" s="37">
        <v>0</v>
      </c>
      <c r="J107" s="64">
        <v>0</v>
      </c>
      <c r="K107" s="65">
        <v>0.20999999999999999</v>
      </c>
      <c r="L107" s="66">
        <v>0</v>
      </c>
      <c r="M107" s="12"/>
      <c r="N107" s="2"/>
      <c r="O107" s="2"/>
      <c r="P107" s="2"/>
      <c r="Q107" s="43">
        <f>IF(ISNUMBER(K107),IF(H107&gt;0,IF(I107&gt;0,J107,0),0),0)</f>
        <v>0</v>
      </c>
      <c r="R107" s="27">
        <f>IF(ISNUMBER(K107)=FALSE,J107,0)</f>
        <v>0</v>
      </c>
    </row>
    <row r="108">
      <c r="A108" s="9"/>
      <c r="B108" s="58" t="s">
        <v>83</v>
      </c>
      <c r="C108" s="1"/>
      <c r="D108" s="1"/>
      <c r="E108" s="59" t="s">
        <v>10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>
      <c r="A109" s="9"/>
      <c r="B109" s="58" t="s">
        <v>85</v>
      </c>
      <c r="C109" s="1"/>
      <c r="D109" s="1"/>
      <c r="E109" s="59" t="s">
        <v>610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 thickBot="1">
      <c r="A110" s="9"/>
      <c r="B110" s="60" t="s">
        <v>87</v>
      </c>
      <c r="C110" s="31"/>
      <c r="D110" s="31"/>
      <c r="E110" s="61" t="s">
        <v>88</v>
      </c>
      <c r="F110" s="31"/>
      <c r="G110" s="31"/>
      <c r="H110" s="62"/>
      <c r="I110" s="31"/>
      <c r="J110" s="62"/>
      <c r="K110" s="31"/>
      <c r="L110" s="31"/>
      <c r="M110" s="12"/>
      <c r="N110" s="2"/>
      <c r="O110" s="2"/>
      <c r="P110" s="2"/>
      <c r="Q110" s="2"/>
    </row>
    <row r="111" thickTop="1">
      <c r="A111" s="9"/>
      <c r="B111" s="51">
        <v>20</v>
      </c>
      <c r="C111" s="52" t="s">
        <v>190</v>
      </c>
      <c r="D111" s="52"/>
      <c r="E111" s="52" t="s">
        <v>191</v>
      </c>
      <c r="F111" s="52" t="s">
        <v>10</v>
      </c>
      <c r="G111" s="53" t="s">
        <v>121</v>
      </c>
      <c r="H111" s="63">
        <v>0.59999999999999998</v>
      </c>
      <c r="I111" s="37">
        <v>0</v>
      </c>
      <c r="J111" s="64">
        <v>0</v>
      </c>
      <c r="K111" s="65">
        <v>0.20999999999999999</v>
      </c>
      <c r="L111" s="66">
        <v>0</v>
      </c>
      <c r="M111" s="12"/>
      <c r="N111" s="2"/>
      <c r="O111" s="2"/>
      <c r="P111" s="2"/>
      <c r="Q111" s="43">
        <f>IF(ISNUMBER(K111),IF(H111&gt;0,IF(I111&gt;0,J111,0),0),0)</f>
        <v>0</v>
      </c>
      <c r="R111" s="27">
        <f>IF(ISNUMBER(K111)=FALSE,J111,0)</f>
        <v>0</v>
      </c>
    </row>
    <row r="112">
      <c r="A112" s="9"/>
      <c r="B112" s="58" t="s">
        <v>83</v>
      </c>
      <c r="C112" s="1"/>
      <c r="D112" s="1"/>
      <c r="E112" s="59" t="s">
        <v>10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>
      <c r="A113" s="9"/>
      <c r="B113" s="58" t="s">
        <v>85</v>
      </c>
      <c r="C113" s="1"/>
      <c r="D113" s="1"/>
      <c r="E113" s="59" t="s">
        <v>611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 thickBot="1">
      <c r="A114" s="9"/>
      <c r="B114" s="60" t="s">
        <v>87</v>
      </c>
      <c r="C114" s="31"/>
      <c r="D114" s="31"/>
      <c r="E114" s="61" t="s">
        <v>88</v>
      </c>
      <c r="F114" s="31"/>
      <c r="G114" s="31"/>
      <c r="H114" s="62"/>
      <c r="I114" s="31"/>
      <c r="J114" s="62"/>
      <c r="K114" s="31"/>
      <c r="L114" s="31"/>
      <c r="M114" s="12"/>
      <c r="N114" s="2"/>
      <c r="O114" s="2"/>
      <c r="P114" s="2"/>
      <c r="Q114" s="2"/>
    </row>
    <row r="115" thickTop="1" thickBot="1" ht="25" customHeight="1">
      <c r="A115" s="9"/>
      <c r="B115" s="1"/>
      <c r="C115" s="67">
        <v>4</v>
      </c>
      <c r="D115" s="1"/>
      <c r="E115" s="68" t="s">
        <v>115</v>
      </c>
      <c r="F115" s="1"/>
      <c r="G115" s="69" t="s">
        <v>107</v>
      </c>
      <c r="H115" s="70">
        <v>0</v>
      </c>
      <c r="I115" s="69" t="s">
        <v>108</v>
      </c>
      <c r="J115" s="71">
        <f>(L115-H115)</f>
        <v>0</v>
      </c>
      <c r="K115" s="69" t="s">
        <v>109</v>
      </c>
      <c r="L115" s="72">
        <v>0</v>
      </c>
      <c r="M115" s="12"/>
      <c r="N115" s="2"/>
      <c r="O115" s="2"/>
      <c r="P115" s="2"/>
      <c r="Q115" s="43">
        <f>0+Q95+Q99+Q103+Q107+Q111</f>
        <v>0</v>
      </c>
      <c r="R115" s="27">
        <f>0+R95+R99+R103+R107+R111</f>
        <v>0</v>
      </c>
      <c r="S115" s="73">
        <f>Q115*(1+J115)+R115</f>
        <v>0</v>
      </c>
    </row>
    <row r="116" thickTop="1" thickBot="1" ht="25" customHeight="1">
      <c r="A116" s="9"/>
      <c r="B116" s="74"/>
      <c r="C116" s="74"/>
      <c r="D116" s="74"/>
      <c r="E116" s="74"/>
      <c r="F116" s="74"/>
      <c r="G116" s="75" t="s">
        <v>110</v>
      </c>
      <c r="H116" s="76">
        <v>0</v>
      </c>
      <c r="I116" s="75" t="s">
        <v>111</v>
      </c>
      <c r="J116" s="77">
        <v>0</v>
      </c>
      <c r="K116" s="75" t="s">
        <v>112</v>
      </c>
      <c r="L116" s="78">
        <v>0</v>
      </c>
      <c r="M116" s="12"/>
      <c r="N116" s="2"/>
      <c r="O116" s="2"/>
      <c r="P116" s="2"/>
      <c r="Q116" s="2"/>
    </row>
    <row r="117" ht="40" customHeight="1">
      <c r="A117" s="9"/>
      <c r="B117" s="83" t="s">
        <v>212</v>
      </c>
      <c r="C117" s="1"/>
      <c r="D117" s="1"/>
      <c r="E117" s="1"/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1">
        <v>21</v>
      </c>
      <c r="C118" s="52" t="s">
        <v>569</v>
      </c>
      <c r="D118" s="52"/>
      <c r="E118" s="52" t="s">
        <v>570</v>
      </c>
      <c r="F118" s="52" t="s">
        <v>10</v>
      </c>
      <c r="G118" s="53" t="s">
        <v>151</v>
      </c>
      <c r="H118" s="54">
        <v>18.800000000000001</v>
      </c>
      <c r="I118" s="25">
        <v>0</v>
      </c>
      <c r="J118" s="55">
        <v>0</v>
      </c>
      <c r="K118" s="56">
        <v>0.20999999999999999</v>
      </c>
      <c r="L118" s="57">
        <v>0</v>
      </c>
      <c r="M118" s="12"/>
      <c r="N118" s="2"/>
      <c r="O118" s="2"/>
      <c r="P118" s="2"/>
      <c r="Q118" s="43">
        <f>IF(ISNUMBER(K118),IF(H118&gt;0,IF(I118&gt;0,J118,0),0),0)</f>
        <v>0</v>
      </c>
      <c r="R118" s="27">
        <f>IF(ISNUMBER(K118)=FALSE,J118,0)</f>
        <v>0</v>
      </c>
    </row>
    <row r="119">
      <c r="A119" s="9"/>
      <c r="B119" s="58" t="s">
        <v>83</v>
      </c>
      <c r="C119" s="1"/>
      <c r="D119" s="1"/>
      <c r="E119" s="59" t="s">
        <v>612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>
      <c r="A120" s="9"/>
      <c r="B120" s="58" t="s">
        <v>85</v>
      </c>
      <c r="C120" s="1"/>
      <c r="D120" s="1"/>
      <c r="E120" s="59" t="s">
        <v>613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 thickBot="1">
      <c r="A121" s="9"/>
      <c r="B121" s="60" t="s">
        <v>87</v>
      </c>
      <c r="C121" s="31"/>
      <c r="D121" s="31"/>
      <c r="E121" s="61" t="s">
        <v>88</v>
      </c>
      <c r="F121" s="31"/>
      <c r="G121" s="31"/>
      <c r="H121" s="62"/>
      <c r="I121" s="31"/>
      <c r="J121" s="62"/>
      <c r="K121" s="31"/>
      <c r="L121" s="31"/>
      <c r="M121" s="12"/>
      <c r="N121" s="2"/>
      <c r="O121" s="2"/>
      <c r="P121" s="2"/>
      <c r="Q121" s="2"/>
    </row>
    <row r="122" thickTop="1">
      <c r="A122" s="9"/>
      <c r="B122" s="51">
        <v>22</v>
      </c>
      <c r="C122" s="52" t="s">
        <v>614</v>
      </c>
      <c r="D122" s="52">
        <v>1</v>
      </c>
      <c r="E122" s="52" t="s">
        <v>615</v>
      </c>
      <c r="F122" s="52" t="s">
        <v>10</v>
      </c>
      <c r="G122" s="53" t="s">
        <v>151</v>
      </c>
      <c r="H122" s="63">
        <v>163</v>
      </c>
      <c r="I122" s="37">
        <v>0</v>
      </c>
      <c r="J122" s="64">
        <v>0</v>
      </c>
      <c r="K122" s="65">
        <v>0.20999999999999999</v>
      </c>
      <c r="L122" s="66">
        <v>0</v>
      </c>
      <c r="M122" s="12"/>
      <c r="N122" s="2"/>
      <c r="O122" s="2"/>
      <c r="P122" s="2"/>
      <c r="Q122" s="43">
        <f>IF(ISNUMBER(K122),IF(H122&gt;0,IF(I122&gt;0,J122,0),0),0)</f>
        <v>0</v>
      </c>
      <c r="R122" s="27">
        <f>IF(ISNUMBER(K122)=FALSE,J122,0)</f>
        <v>0</v>
      </c>
    </row>
    <row r="123">
      <c r="A123" s="9"/>
      <c r="B123" s="58" t="s">
        <v>83</v>
      </c>
      <c r="C123" s="1"/>
      <c r="D123" s="1"/>
      <c r="E123" s="59" t="s">
        <v>616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>
      <c r="A124" s="9"/>
      <c r="B124" s="58" t="s">
        <v>85</v>
      </c>
      <c r="C124" s="1"/>
      <c r="D124" s="1"/>
      <c r="E124" s="59" t="s">
        <v>617</v>
      </c>
      <c r="F124" s="1"/>
      <c r="G124" s="1"/>
      <c r="H124" s="50"/>
      <c r="I124" s="1"/>
      <c r="J124" s="50"/>
      <c r="K124" s="1"/>
      <c r="L124" s="1"/>
      <c r="M124" s="12"/>
      <c r="N124" s="2"/>
      <c r="O124" s="2"/>
      <c r="P124" s="2"/>
      <c r="Q124" s="2"/>
    </row>
    <row r="125" thickBot="1">
      <c r="A125" s="9"/>
      <c r="B125" s="60" t="s">
        <v>87</v>
      </c>
      <c r="C125" s="31"/>
      <c r="D125" s="31"/>
      <c r="E125" s="61" t="s">
        <v>577</v>
      </c>
      <c r="F125" s="31"/>
      <c r="G125" s="31"/>
      <c r="H125" s="62"/>
      <c r="I125" s="31"/>
      <c r="J125" s="62"/>
      <c r="K125" s="31"/>
      <c r="L125" s="31"/>
      <c r="M125" s="12"/>
      <c r="N125" s="2"/>
      <c r="O125" s="2"/>
      <c r="P125" s="2"/>
      <c r="Q125" s="2"/>
    </row>
    <row r="126" thickTop="1">
      <c r="A126" s="9"/>
      <c r="B126" s="51">
        <v>23</v>
      </c>
      <c r="C126" s="52" t="s">
        <v>578</v>
      </c>
      <c r="D126" s="52"/>
      <c r="E126" s="52" t="s">
        <v>579</v>
      </c>
      <c r="F126" s="52" t="s">
        <v>10</v>
      </c>
      <c r="G126" s="53" t="s">
        <v>131</v>
      </c>
      <c r="H126" s="63">
        <v>1</v>
      </c>
      <c r="I126" s="37">
        <v>0</v>
      </c>
      <c r="J126" s="64">
        <v>0</v>
      </c>
      <c r="K126" s="65">
        <v>0.20999999999999999</v>
      </c>
      <c r="L126" s="66">
        <v>0</v>
      </c>
      <c r="M126" s="12"/>
      <c r="N126" s="2"/>
      <c r="O126" s="2"/>
      <c r="P126" s="2"/>
      <c r="Q126" s="43">
        <f>IF(ISNUMBER(K126),IF(H126&gt;0,IF(I126&gt;0,J126,0),0),0)</f>
        <v>0</v>
      </c>
      <c r="R126" s="27">
        <f>IF(ISNUMBER(K126)=FALSE,J126,0)</f>
        <v>0</v>
      </c>
    </row>
    <row r="127">
      <c r="A127" s="9"/>
      <c r="B127" s="58" t="s">
        <v>83</v>
      </c>
      <c r="C127" s="1"/>
      <c r="D127" s="1"/>
      <c r="E127" s="59" t="s">
        <v>10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>
      <c r="A128" s="9"/>
      <c r="B128" s="58" t="s">
        <v>85</v>
      </c>
      <c r="C128" s="1"/>
      <c r="D128" s="1"/>
      <c r="E128" s="59" t="s">
        <v>86</v>
      </c>
      <c r="F128" s="1"/>
      <c r="G128" s="1"/>
      <c r="H128" s="50"/>
      <c r="I128" s="1"/>
      <c r="J128" s="50"/>
      <c r="K128" s="1"/>
      <c r="L128" s="1"/>
      <c r="M128" s="12"/>
      <c r="N128" s="2"/>
      <c r="O128" s="2"/>
      <c r="P128" s="2"/>
      <c r="Q128" s="2"/>
    </row>
    <row r="129" thickBot="1">
      <c r="A129" s="9"/>
      <c r="B129" s="60" t="s">
        <v>87</v>
      </c>
      <c r="C129" s="31"/>
      <c r="D129" s="31"/>
      <c r="E129" s="61" t="s">
        <v>88</v>
      </c>
      <c r="F129" s="31"/>
      <c r="G129" s="31"/>
      <c r="H129" s="62"/>
      <c r="I129" s="31"/>
      <c r="J129" s="62"/>
      <c r="K129" s="31"/>
      <c r="L129" s="31"/>
      <c r="M129" s="12"/>
      <c r="N129" s="2"/>
      <c r="O129" s="2"/>
      <c r="P129" s="2"/>
      <c r="Q129" s="2"/>
    </row>
    <row r="130" thickTop="1">
      <c r="A130" s="9"/>
      <c r="B130" s="51">
        <v>24</v>
      </c>
      <c r="C130" s="52" t="s">
        <v>580</v>
      </c>
      <c r="D130" s="52"/>
      <c r="E130" s="52" t="s">
        <v>581</v>
      </c>
      <c r="F130" s="52" t="s">
        <v>10</v>
      </c>
      <c r="G130" s="53" t="s">
        <v>131</v>
      </c>
      <c r="H130" s="63">
        <v>4</v>
      </c>
      <c r="I130" s="37">
        <v>0</v>
      </c>
      <c r="J130" s="64">
        <v>0</v>
      </c>
      <c r="K130" s="65">
        <v>0.20999999999999999</v>
      </c>
      <c r="L130" s="66">
        <v>0</v>
      </c>
      <c r="M130" s="12"/>
      <c r="N130" s="2"/>
      <c r="O130" s="2"/>
      <c r="P130" s="2"/>
      <c r="Q130" s="43">
        <f>IF(ISNUMBER(K130),IF(H130&gt;0,IF(I130&gt;0,J130,0),0),0)</f>
        <v>0</v>
      </c>
      <c r="R130" s="27">
        <f>IF(ISNUMBER(K130)=FALSE,J130,0)</f>
        <v>0</v>
      </c>
    </row>
    <row r="131">
      <c r="A131" s="9"/>
      <c r="B131" s="58" t="s">
        <v>83</v>
      </c>
      <c r="C131" s="1"/>
      <c r="D131" s="1"/>
      <c r="E131" s="59" t="s">
        <v>10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85</v>
      </c>
      <c r="C132" s="1"/>
      <c r="D132" s="1"/>
      <c r="E132" s="59" t="s">
        <v>618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87</v>
      </c>
      <c r="C133" s="31"/>
      <c r="D133" s="31"/>
      <c r="E133" s="61" t="s">
        <v>88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25</v>
      </c>
      <c r="C134" s="52" t="s">
        <v>237</v>
      </c>
      <c r="D134" s="52"/>
      <c r="E134" s="52" t="s">
        <v>238</v>
      </c>
      <c r="F134" s="52" t="s">
        <v>10</v>
      </c>
      <c r="G134" s="53" t="s">
        <v>131</v>
      </c>
      <c r="H134" s="63">
        <v>5</v>
      </c>
      <c r="I134" s="37">
        <v>0</v>
      </c>
      <c r="J134" s="64">
        <v>0</v>
      </c>
      <c r="K134" s="65">
        <v>0.20999999999999999</v>
      </c>
      <c r="L134" s="66">
        <v>0</v>
      </c>
      <c r="M134" s="12"/>
      <c r="N134" s="2"/>
      <c r="O134" s="2"/>
      <c r="P134" s="2"/>
      <c r="Q134" s="43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83</v>
      </c>
      <c r="C135" s="1"/>
      <c r="D135" s="1"/>
      <c r="E135" s="59" t="s">
        <v>583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85</v>
      </c>
      <c r="C136" s="1"/>
      <c r="D136" s="1"/>
      <c r="E136" s="59" t="s">
        <v>240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 thickBot="1">
      <c r="A137" s="9"/>
      <c r="B137" s="60" t="s">
        <v>87</v>
      </c>
      <c r="C137" s="31"/>
      <c r="D137" s="31"/>
      <c r="E137" s="61" t="s">
        <v>88</v>
      </c>
      <c r="F137" s="31"/>
      <c r="G137" s="31"/>
      <c r="H137" s="62"/>
      <c r="I137" s="31"/>
      <c r="J137" s="62"/>
      <c r="K137" s="31"/>
      <c r="L137" s="31"/>
      <c r="M137" s="12"/>
      <c r="N137" s="2"/>
      <c r="O137" s="2"/>
      <c r="P137" s="2"/>
      <c r="Q137" s="2"/>
    </row>
    <row r="138" thickTop="1">
      <c r="A138" s="9"/>
      <c r="B138" s="51">
        <v>26</v>
      </c>
      <c r="C138" s="52" t="s">
        <v>584</v>
      </c>
      <c r="D138" s="52"/>
      <c r="E138" s="52" t="s">
        <v>585</v>
      </c>
      <c r="F138" s="52" t="s">
        <v>10</v>
      </c>
      <c r="G138" s="53" t="s">
        <v>151</v>
      </c>
      <c r="H138" s="63">
        <v>163</v>
      </c>
      <c r="I138" s="37">
        <v>0</v>
      </c>
      <c r="J138" s="64">
        <v>0</v>
      </c>
      <c r="K138" s="65">
        <v>0.20999999999999999</v>
      </c>
      <c r="L138" s="66">
        <v>0</v>
      </c>
      <c r="M138" s="12"/>
      <c r="N138" s="2"/>
      <c r="O138" s="2"/>
      <c r="P138" s="2"/>
      <c r="Q138" s="43">
        <f>IF(ISNUMBER(K138),IF(H138&gt;0,IF(I138&gt;0,J138,0),0),0)</f>
        <v>0</v>
      </c>
      <c r="R138" s="27">
        <f>IF(ISNUMBER(K138)=FALSE,J138,0)</f>
        <v>0</v>
      </c>
    </row>
    <row r="139">
      <c r="A139" s="9"/>
      <c r="B139" s="58" t="s">
        <v>83</v>
      </c>
      <c r="C139" s="1"/>
      <c r="D139" s="1"/>
      <c r="E139" s="59" t="s">
        <v>586</v>
      </c>
      <c r="F139" s="1"/>
      <c r="G139" s="1"/>
      <c r="H139" s="50"/>
      <c r="I139" s="1"/>
      <c r="J139" s="50"/>
      <c r="K139" s="1"/>
      <c r="L139" s="1"/>
      <c r="M139" s="12"/>
      <c r="N139" s="2"/>
      <c r="O139" s="2"/>
      <c r="P139" s="2"/>
      <c r="Q139" s="2"/>
    </row>
    <row r="140">
      <c r="A140" s="9"/>
      <c r="B140" s="58" t="s">
        <v>85</v>
      </c>
      <c r="C140" s="1"/>
      <c r="D140" s="1"/>
      <c r="E140" s="59" t="s">
        <v>619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 thickBot="1">
      <c r="A141" s="9"/>
      <c r="B141" s="60" t="s">
        <v>87</v>
      </c>
      <c r="C141" s="31"/>
      <c r="D141" s="31"/>
      <c r="E141" s="61" t="s">
        <v>88</v>
      </c>
      <c r="F141" s="31"/>
      <c r="G141" s="31"/>
      <c r="H141" s="62"/>
      <c r="I141" s="31"/>
      <c r="J141" s="62"/>
      <c r="K141" s="31"/>
      <c r="L141" s="31"/>
      <c r="M141" s="12"/>
      <c r="N141" s="2"/>
      <c r="O141" s="2"/>
      <c r="P141" s="2"/>
      <c r="Q141" s="2"/>
    </row>
    <row r="142" thickTop="1">
      <c r="A142" s="9"/>
      <c r="B142" s="51">
        <v>27</v>
      </c>
      <c r="C142" s="52" t="s">
        <v>588</v>
      </c>
      <c r="D142" s="52"/>
      <c r="E142" s="52" t="s">
        <v>589</v>
      </c>
      <c r="F142" s="52" t="s">
        <v>10</v>
      </c>
      <c r="G142" s="53" t="s">
        <v>151</v>
      </c>
      <c r="H142" s="63">
        <v>163</v>
      </c>
      <c r="I142" s="37">
        <v>0</v>
      </c>
      <c r="J142" s="64">
        <v>0</v>
      </c>
      <c r="K142" s="65">
        <v>0.20999999999999999</v>
      </c>
      <c r="L142" s="66">
        <v>0</v>
      </c>
      <c r="M142" s="12"/>
      <c r="N142" s="2"/>
      <c r="O142" s="2"/>
      <c r="P142" s="2"/>
      <c r="Q142" s="43">
        <f>IF(ISNUMBER(K142),IF(H142&gt;0,IF(I142&gt;0,J142,0),0),0)</f>
        <v>0</v>
      </c>
      <c r="R142" s="27">
        <f>IF(ISNUMBER(K142)=FALSE,J142,0)</f>
        <v>0</v>
      </c>
    </row>
    <row r="143">
      <c r="A143" s="9"/>
      <c r="B143" s="58" t="s">
        <v>83</v>
      </c>
      <c r="C143" s="1"/>
      <c r="D143" s="1"/>
      <c r="E143" s="59" t="s">
        <v>10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>
      <c r="A144" s="9"/>
      <c r="B144" s="58" t="s">
        <v>85</v>
      </c>
      <c r="C144" s="1"/>
      <c r="D144" s="1"/>
      <c r="E144" s="59" t="s">
        <v>620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 thickBot="1">
      <c r="A145" s="9"/>
      <c r="B145" s="60" t="s">
        <v>87</v>
      </c>
      <c r="C145" s="31"/>
      <c r="D145" s="31"/>
      <c r="E145" s="61" t="s">
        <v>88</v>
      </c>
      <c r="F145" s="31"/>
      <c r="G145" s="31"/>
      <c r="H145" s="62"/>
      <c r="I145" s="31"/>
      <c r="J145" s="62"/>
      <c r="K145" s="31"/>
      <c r="L145" s="31"/>
      <c r="M145" s="12"/>
      <c r="N145" s="2"/>
      <c r="O145" s="2"/>
      <c r="P145" s="2"/>
      <c r="Q145" s="2"/>
    </row>
    <row r="146" thickTop="1" thickBot="1" ht="25" customHeight="1">
      <c r="A146" s="9"/>
      <c r="B146" s="1"/>
      <c r="C146" s="67">
        <v>8</v>
      </c>
      <c r="D146" s="1"/>
      <c r="E146" s="68" t="s">
        <v>117</v>
      </c>
      <c r="F146" s="1"/>
      <c r="G146" s="69" t="s">
        <v>107</v>
      </c>
      <c r="H146" s="70">
        <v>0</v>
      </c>
      <c r="I146" s="69" t="s">
        <v>108</v>
      </c>
      <c r="J146" s="71">
        <f>(L146-H146)</f>
        <v>0</v>
      </c>
      <c r="K146" s="69" t="s">
        <v>109</v>
      </c>
      <c r="L146" s="72">
        <v>0</v>
      </c>
      <c r="M146" s="12"/>
      <c r="N146" s="2"/>
      <c r="O146" s="2"/>
      <c r="P146" s="2"/>
      <c r="Q146" s="43">
        <f>0+Q118+Q122+Q126+Q130+Q134+Q138+Q142</f>
        <v>0</v>
      </c>
      <c r="R146" s="27">
        <f>0+R118+R122+R126+R130+R134+R138+R142</f>
        <v>0</v>
      </c>
      <c r="S146" s="73">
        <f>Q146*(1+J146)+R146</f>
        <v>0</v>
      </c>
    </row>
    <row r="147" thickTop="1" thickBot="1" ht="25" customHeight="1">
      <c r="A147" s="9"/>
      <c r="B147" s="74"/>
      <c r="C147" s="74"/>
      <c r="D147" s="74"/>
      <c r="E147" s="74"/>
      <c r="F147" s="74"/>
      <c r="G147" s="75" t="s">
        <v>110</v>
      </c>
      <c r="H147" s="76">
        <v>0</v>
      </c>
      <c r="I147" s="75" t="s">
        <v>111</v>
      </c>
      <c r="J147" s="77">
        <v>0</v>
      </c>
      <c r="K147" s="75" t="s">
        <v>112</v>
      </c>
      <c r="L147" s="78">
        <v>0</v>
      </c>
      <c r="M147" s="12"/>
      <c r="N147" s="2"/>
      <c r="O147" s="2"/>
      <c r="P147" s="2"/>
      <c r="Q147" s="2"/>
    </row>
    <row r="148">
      <c r="A148" s="13"/>
      <c r="B148" s="4"/>
      <c r="C148" s="4"/>
      <c r="D148" s="4"/>
      <c r="E148" s="4"/>
      <c r="F148" s="4"/>
      <c r="G148" s="4"/>
      <c r="H148" s="79"/>
      <c r="I148" s="4"/>
      <c r="J148" s="79"/>
      <c r="K148" s="4"/>
      <c r="L148" s="4"/>
      <c r="M148" s="14"/>
      <c r="N148" s="2"/>
      <c r="O148" s="2"/>
      <c r="P148" s="2"/>
      <c r="Q148" s="2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  <c r="P149" s="2"/>
      <c r="Q149" s="2"/>
    </row>
  </sheetData>
  <mergeCells count="102">
    <mergeCell ref="B39:L39"/>
    <mergeCell ref="B41:D41"/>
    <mergeCell ref="B42:D42"/>
    <mergeCell ref="B43:D43"/>
    <mergeCell ref="B45:D45"/>
    <mergeCell ref="B46:D46"/>
    <mergeCell ref="B47:D47"/>
    <mergeCell ref="B49:D49"/>
    <mergeCell ref="B50:D50"/>
    <mergeCell ref="B51:D51"/>
    <mergeCell ref="B53:D53"/>
    <mergeCell ref="B54:D54"/>
    <mergeCell ref="B55:D55"/>
    <mergeCell ref="B57:D57"/>
    <mergeCell ref="B58:D58"/>
    <mergeCell ref="B59:D59"/>
    <mergeCell ref="B61:D61"/>
    <mergeCell ref="B62:D62"/>
    <mergeCell ref="B63:D63"/>
    <mergeCell ref="B65:D65"/>
    <mergeCell ref="B66:D66"/>
    <mergeCell ref="B67:D67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5:C26"/>
    <mergeCell ref="B28:L28"/>
    <mergeCell ref="B30:D30"/>
    <mergeCell ref="B31:D31"/>
    <mergeCell ref="B32:D32"/>
    <mergeCell ref="B34:D34"/>
    <mergeCell ref="B35:D35"/>
    <mergeCell ref="B36:D36"/>
    <mergeCell ref="B21:D21"/>
    <mergeCell ref="B22:D22"/>
    <mergeCell ref="B23:D23"/>
    <mergeCell ref="B69:D69"/>
    <mergeCell ref="B70:D70"/>
    <mergeCell ref="B71:D71"/>
    <mergeCell ref="B73:D73"/>
    <mergeCell ref="B74:D74"/>
    <mergeCell ref="B75:D75"/>
    <mergeCell ref="B77:D77"/>
    <mergeCell ref="B78:D78"/>
    <mergeCell ref="B79:D79"/>
    <mergeCell ref="B81:D81"/>
    <mergeCell ref="B82:D82"/>
    <mergeCell ref="B83:D83"/>
    <mergeCell ref="B85:D85"/>
    <mergeCell ref="B86:D86"/>
    <mergeCell ref="B87:D87"/>
    <mergeCell ref="B89:D89"/>
    <mergeCell ref="B90:D90"/>
    <mergeCell ref="B91:D91"/>
    <mergeCell ref="B94:L94"/>
    <mergeCell ref="B96:D96"/>
    <mergeCell ref="B97:D97"/>
    <mergeCell ref="B98:D98"/>
    <mergeCell ref="B100:D100"/>
    <mergeCell ref="B101:D101"/>
    <mergeCell ref="B102:D102"/>
    <mergeCell ref="B104:D104"/>
    <mergeCell ref="B105:D105"/>
    <mergeCell ref="B106:D106"/>
    <mergeCell ref="B108:D108"/>
    <mergeCell ref="B109:D109"/>
    <mergeCell ref="B110:D110"/>
    <mergeCell ref="B112:D112"/>
    <mergeCell ref="B113:D113"/>
    <mergeCell ref="B114:D114"/>
    <mergeCell ref="B119:D119"/>
    <mergeCell ref="B120:D120"/>
    <mergeCell ref="B121:D121"/>
    <mergeCell ref="B123:D123"/>
    <mergeCell ref="B124:D124"/>
    <mergeCell ref="B125:D125"/>
    <mergeCell ref="B127:D127"/>
    <mergeCell ref="B128:D128"/>
    <mergeCell ref="B129:D129"/>
    <mergeCell ref="B131:D131"/>
    <mergeCell ref="B132:D132"/>
    <mergeCell ref="B133:D133"/>
    <mergeCell ref="B135:D135"/>
    <mergeCell ref="B136:D136"/>
    <mergeCell ref="B137:D137"/>
    <mergeCell ref="B139:D139"/>
    <mergeCell ref="B140:D140"/>
    <mergeCell ref="B141:D141"/>
    <mergeCell ref="B143:D143"/>
    <mergeCell ref="B144:D144"/>
    <mergeCell ref="B145:D145"/>
    <mergeCell ref="B117:L117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 codeName="___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621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IF(SUM(K20:K23)&gt;0,ROUND(SUM(S20:S23)/SUM(K20:K23)-1,8),0)</f>
        <v>0</v>
      </c>
      <c r="R11" s="27">
        <f>AVERAGE(J37,J76,J83,J110)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S37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S76</f>
        <v>0</v>
      </c>
    </row>
    <row r="22">
      <c r="A22" s="9"/>
      <c r="B22" s="46">
        <v>4</v>
      </c>
      <c r="C22" s="1"/>
      <c r="D22" s="1"/>
      <c r="E22" s="47" t="s">
        <v>115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S83</f>
        <v>0</v>
      </c>
    </row>
    <row r="23">
      <c r="A23" s="9"/>
      <c r="B23" s="46">
        <v>8</v>
      </c>
      <c r="C23" s="1"/>
      <c r="D23" s="1"/>
      <c r="E23" s="47" t="s">
        <v>117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S110</f>
        <v>0</v>
      </c>
    </row>
    <row r="24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4"/>
      <c r="N24" s="2"/>
      <c r="O24" s="2"/>
      <c r="P24" s="2"/>
      <c r="Q24" s="2"/>
    </row>
    <row r="25" ht="14" customHeight="1">
      <c r="A25" s="4"/>
      <c r="B25" s="38" t="s">
        <v>71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</row>
    <row r="26" ht="18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2"/>
      <c r="N26" s="2"/>
      <c r="O26" s="2"/>
      <c r="P26" s="2"/>
      <c r="Q26" s="2"/>
    </row>
    <row r="27" ht="18" customHeight="1">
      <c r="A27" s="9"/>
      <c r="B27" s="44" t="s">
        <v>72</v>
      </c>
      <c r="C27" s="44" t="s">
        <v>68</v>
      </c>
      <c r="D27" s="44" t="s">
        <v>73</v>
      </c>
      <c r="E27" s="44" t="s">
        <v>69</v>
      </c>
      <c r="F27" s="44" t="s">
        <v>74</v>
      </c>
      <c r="G27" s="45" t="s">
        <v>75</v>
      </c>
      <c r="H27" s="22" t="s">
        <v>76</v>
      </c>
      <c r="I27" s="22" t="s">
        <v>77</v>
      </c>
      <c r="J27" s="22" t="s">
        <v>18</v>
      </c>
      <c r="K27" s="45" t="s">
        <v>78</v>
      </c>
      <c r="L27" s="22" t="s">
        <v>19</v>
      </c>
      <c r="M27" s="80"/>
      <c r="N27" s="2"/>
      <c r="O27" s="2"/>
      <c r="P27" s="2"/>
      <c r="Q27" s="2"/>
    </row>
    <row r="28" ht="40" customHeight="1">
      <c r="A28" s="9"/>
      <c r="B28" s="49" t="s">
        <v>79</v>
      </c>
      <c r="C28" s="1"/>
      <c r="D28" s="1"/>
      <c r="E28" s="1"/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1">
        <v>1</v>
      </c>
      <c r="C29" s="52" t="s">
        <v>305</v>
      </c>
      <c r="D29" s="52"/>
      <c r="E29" s="52" t="s">
        <v>120</v>
      </c>
      <c r="F29" s="52" t="s">
        <v>10</v>
      </c>
      <c r="G29" s="53" t="s">
        <v>306</v>
      </c>
      <c r="H29" s="54">
        <v>494.69499999999999</v>
      </c>
      <c r="I29" s="25">
        <v>0</v>
      </c>
      <c r="J29" s="55">
        <v>0</v>
      </c>
      <c r="K29" s="56">
        <v>0.20999999999999999</v>
      </c>
      <c r="L29" s="57">
        <v>0</v>
      </c>
      <c r="M29" s="12"/>
      <c r="N29" s="2"/>
      <c r="O29" s="2"/>
      <c r="P29" s="2"/>
      <c r="Q29" s="43">
        <f>IF(ISNUMBER(K29),IF(H29&gt;0,IF(I29&gt;0,J29,0),0),0)</f>
        <v>0</v>
      </c>
      <c r="R29" s="27">
        <f>IF(ISNUMBER(K29)=FALSE,J29,0)</f>
        <v>0</v>
      </c>
    </row>
    <row r="30">
      <c r="A30" s="9"/>
      <c r="B30" s="58" t="s">
        <v>83</v>
      </c>
      <c r="C30" s="1"/>
      <c r="D30" s="1"/>
      <c r="E30" s="59" t="s">
        <v>516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85</v>
      </c>
      <c r="C31" s="1"/>
      <c r="D31" s="1"/>
      <c r="E31" s="59" t="s">
        <v>622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 thickBot="1">
      <c r="A32" s="9"/>
      <c r="B32" s="60" t="s">
        <v>87</v>
      </c>
      <c r="C32" s="31"/>
      <c r="D32" s="31"/>
      <c r="E32" s="61" t="s">
        <v>88</v>
      </c>
      <c r="F32" s="31"/>
      <c r="G32" s="31"/>
      <c r="H32" s="62"/>
      <c r="I32" s="31"/>
      <c r="J32" s="62"/>
      <c r="K32" s="31"/>
      <c r="L32" s="31"/>
      <c r="M32" s="12"/>
      <c r="N32" s="2"/>
      <c r="O32" s="2"/>
      <c r="P32" s="2"/>
      <c r="Q32" s="2"/>
    </row>
    <row r="33" thickTop="1">
      <c r="A33" s="9"/>
      <c r="B33" s="51">
        <v>2</v>
      </c>
      <c r="C33" s="52" t="s">
        <v>524</v>
      </c>
      <c r="D33" s="52"/>
      <c r="E33" s="52" t="s">
        <v>125</v>
      </c>
      <c r="F33" s="52" t="s">
        <v>10</v>
      </c>
      <c r="G33" s="53" t="s">
        <v>306</v>
      </c>
      <c r="H33" s="63">
        <v>57.369999999999997</v>
      </c>
      <c r="I33" s="37">
        <v>0</v>
      </c>
      <c r="J33" s="64">
        <v>0</v>
      </c>
      <c r="K33" s="65">
        <v>0.20999999999999999</v>
      </c>
      <c r="L33" s="66">
        <v>0</v>
      </c>
      <c r="M33" s="12"/>
      <c r="N33" s="2"/>
      <c r="O33" s="2"/>
      <c r="P33" s="2"/>
      <c r="Q33" s="43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83</v>
      </c>
      <c r="C34" s="1"/>
      <c r="D34" s="1"/>
      <c r="E34" s="59" t="s">
        <v>593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85</v>
      </c>
      <c r="C35" s="1"/>
      <c r="D35" s="1"/>
      <c r="E35" s="59" t="s">
        <v>623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87</v>
      </c>
      <c r="C36" s="31"/>
      <c r="D36" s="31"/>
      <c r="E36" s="61" t="s">
        <v>88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 thickBot="1" ht="25" customHeight="1">
      <c r="A37" s="9"/>
      <c r="B37" s="1"/>
      <c r="C37" s="67">
        <v>0</v>
      </c>
      <c r="D37" s="1"/>
      <c r="E37" s="68" t="s">
        <v>70</v>
      </c>
      <c r="F37" s="1"/>
      <c r="G37" s="69" t="s">
        <v>107</v>
      </c>
      <c r="H37" s="70">
        <v>0</v>
      </c>
      <c r="I37" s="69" t="s">
        <v>108</v>
      </c>
      <c r="J37" s="71">
        <f>(L37-H37)</f>
        <v>0</v>
      </c>
      <c r="K37" s="69" t="s">
        <v>109</v>
      </c>
      <c r="L37" s="72">
        <v>0</v>
      </c>
      <c r="M37" s="12"/>
      <c r="N37" s="2"/>
      <c r="O37" s="2"/>
      <c r="P37" s="2"/>
      <c r="Q37" s="43">
        <f>0+Q29+Q33</f>
        <v>0</v>
      </c>
      <c r="R37" s="27">
        <f>0+R29+R33</f>
        <v>0</v>
      </c>
      <c r="S37" s="73">
        <f>Q37*(1+J37)+R37</f>
        <v>0</v>
      </c>
    </row>
    <row r="38" thickTop="1" thickBot="1" ht="25" customHeight="1">
      <c r="A38" s="9"/>
      <c r="B38" s="74"/>
      <c r="C38" s="74"/>
      <c r="D38" s="74"/>
      <c r="E38" s="74"/>
      <c r="F38" s="74"/>
      <c r="G38" s="75" t="s">
        <v>110</v>
      </c>
      <c r="H38" s="76">
        <v>0</v>
      </c>
      <c r="I38" s="75" t="s">
        <v>111</v>
      </c>
      <c r="J38" s="77">
        <v>0</v>
      </c>
      <c r="K38" s="75" t="s">
        <v>112</v>
      </c>
      <c r="L38" s="78">
        <v>0</v>
      </c>
      <c r="M38" s="12"/>
      <c r="N38" s="2"/>
      <c r="O38" s="2"/>
      <c r="P38" s="2"/>
      <c r="Q38" s="2"/>
    </row>
    <row r="39" ht="40" customHeight="1">
      <c r="A39" s="9"/>
      <c r="B39" s="83" t="s">
        <v>128</v>
      </c>
      <c r="C39" s="1"/>
      <c r="D39" s="1"/>
      <c r="E39" s="1"/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1">
        <v>3</v>
      </c>
      <c r="C40" s="52" t="s">
        <v>142</v>
      </c>
      <c r="D40" s="52"/>
      <c r="E40" s="52" t="s">
        <v>143</v>
      </c>
      <c r="F40" s="52" t="s">
        <v>10</v>
      </c>
      <c r="G40" s="53" t="s">
        <v>121</v>
      </c>
      <c r="H40" s="54">
        <v>47.808</v>
      </c>
      <c r="I40" s="25">
        <v>0</v>
      </c>
      <c r="J40" s="55">
        <v>0</v>
      </c>
      <c r="K40" s="56">
        <v>0.20999999999999999</v>
      </c>
      <c r="L40" s="57">
        <v>0</v>
      </c>
      <c r="M40" s="12"/>
      <c r="N40" s="2"/>
      <c r="O40" s="2"/>
      <c r="P40" s="2"/>
      <c r="Q40" s="43">
        <f>IF(ISNUMBER(K40),IF(H40&gt;0,IF(I40&gt;0,J40,0),0),0)</f>
        <v>0</v>
      </c>
      <c r="R40" s="27">
        <f>IF(ISNUMBER(K40)=FALSE,J40,0)</f>
        <v>0</v>
      </c>
    </row>
    <row r="41">
      <c r="A41" s="9"/>
      <c r="B41" s="58" t="s">
        <v>83</v>
      </c>
      <c r="C41" s="1"/>
      <c r="D41" s="1"/>
      <c r="E41" s="59" t="s">
        <v>10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85</v>
      </c>
      <c r="C42" s="1"/>
      <c r="D42" s="1"/>
      <c r="E42" s="59" t="s">
        <v>624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 thickBot="1">
      <c r="A43" s="9"/>
      <c r="B43" s="60" t="s">
        <v>87</v>
      </c>
      <c r="C43" s="31"/>
      <c r="D43" s="31"/>
      <c r="E43" s="61" t="s">
        <v>88</v>
      </c>
      <c r="F43" s="31"/>
      <c r="G43" s="31"/>
      <c r="H43" s="62"/>
      <c r="I43" s="31"/>
      <c r="J43" s="62"/>
      <c r="K43" s="31"/>
      <c r="L43" s="31"/>
      <c r="M43" s="12"/>
      <c r="N43" s="2"/>
      <c r="O43" s="2"/>
      <c r="P43" s="2"/>
      <c r="Q43" s="2"/>
    </row>
    <row r="44" thickTop="1">
      <c r="A44" s="9"/>
      <c r="B44" s="51">
        <v>4</v>
      </c>
      <c r="C44" s="52" t="s">
        <v>528</v>
      </c>
      <c r="D44" s="52"/>
      <c r="E44" s="52" t="s">
        <v>529</v>
      </c>
      <c r="F44" s="52" t="s">
        <v>10</v>
      </c>
      <c r="G44" s="53" t="s">
        <v>121</v>
      </c>
      <c r="H44" s="63">
        <v>23.904</v>
      </c>
      <c r="I44" s="37">
        <v>0</v>
      </c>
      <c r="J44" s="64">
        <v>0</v>
      </c>
      <c r="K44" s="65">
        <v>0.20999999999999999</v>
      </c>
      <c r="L44" s="66">
        <v>0</v>
      </c>
      <c r="M44" s="12"/>
      <c r="N44" s="2"/>
      <c r="O44" s="2"/>
      <c r="P44" s="2"/>
      <c r="Q44" s="43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83</v>
      </c>
      <c r="C45" s="1"/>
      <c r="D45" s="1"/>
      <c r="E45" s="59" t="s">
        <v>10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85</v>
      </c>
      <c r="C46" s="1"/>
      <c r="D46" s="1"/>
      <c r="E46" s="59" t="s">
        <v>625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87</v>
      </c>
      <c r="C47" s="31"/>
      <c r="D47" s="31"/>
      <c r="E47" s="61" t="s">
        <v>88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5</v>
      </c>
      <c r="C48" s="52" t="s">
        <v>531</v>
      </c>
      <c r="D48" s="52"/>
      <c r="E48" s="52" t="s">
        <v>532</v>
      </c>
      <c r="F48" s="52" t="s">
        <v>10</v>
      </c>
      <c r="G48" s="53" t="s">
        <v>158</v>
      </c>
      <c r="H48" s="63">
        <v>199.19999999999999</v>
      </c>
      <c r="I48" s="37">
        <v>0</v>
      </c>
      <c r="J48" s="64">
        <v>0</v>
      </c>
      <c r="K48" s="65">
        <v>0.20999999999999999</v>
      </c>
      <c r="L48" s="66">
        <v>0</v>
      </c>
      <c r="M48" s="12"/>
      <c r="N48" s="2"/>
      <c r="O48" s="2"/>
      <c r="P48" s="2"/>
      <c r="Q48" s="43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83</v>
      </c>
      <c r="C49" s="1"/>
      <c r="D49" s="1"/>
      <c r="E49" s="59" t="s">
        <v>533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85</v>
      </c>
      <c r="C50" s="1"/>
      <c r="D50" s="1"/>
      <c r="E50" s="59" t="s">
        <v>626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87</v>
      </c>
      <c r="C51" s="31"/>
      <c r="D51" s="31"/>
      <c r="E51" s="61" t="s">
        <v>88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6</v>
      </c>
      <c r="C52" s="52" t="s">
        <v>535</v>
      </c>
      <c r="D52" s="52"/>
      <c r="E52" s="52" t="s">
        <v>536</v>
      </c>
      <c r="F52" s="52" t="s">
        <v>10</v>
      </c>
      <c r="G52" s="53" t="s">
        <v>121</v>
      </c>
      <c r="H52" s="63">
        <v>7.2000000000000002</v>
      </c>
      <c r="I52" s="37">
        <v>0</v>
      </c>
      <c r="J52" s="64">
        <v>0</v>
      </c>
      <c r="K52" s="65">
        <v>0.20999999999999999</v>
      </c>
      <c r="L52" s="66">
        <v>0</v>
      </c>
      <c r="M52" s="12"/>
      <c r="N52" s="2"/>
      <c r="O52" s="2"/>
      <c r="P52" s="2"/>
      <c r="Q52" s="43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83</v>
      </c>
      <c r="C53" s="1"/>
      <c r="D53" s="1"/>
      <c r="E53" s="59" t="s">
        <v>10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85</v>
      </c>
      <c r="C54" s="1"/>
      <c r="D54" s="1"/>
      <c r="E54" s="59" t="s">
        <v>627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87</v>
      </c>
      <c r="C55" s="31"/>
      <c r="D55" s="31"/>
      <c r="E55" s="61" t="s">
        <v>88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540</v>
      </c>
      <c r="D56" s="52"/>
      <c r="E56" s="52" t="s">
        <v>541</v>
      </c>
      <c r="F56" s="52" t="s">
        <v>10</v>
      </c>
      <c r="G56" s="53" t="s">
        <v>151</v>
      </c>
      <c r="H56" s="63">
        <v>130</v>
      </c>
      <c r="I56" s="37">
        <v>0</v>
      </c>
      <c r="J56" s="64">
        <v>0</v>
      </c>
      <c r="K56" s="65">
        <v>0.20999999999999999</v>
      </c>
      <c r="L56" s="66">
        <v>0</v>
      </c>
      <c r="M56" s="12"/>
      <c r="N56" s="2"/>
      <c r="O56" s="2"/>
      <c r="P56" s="2"/>
      <c r="Q56" s="43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83</v>
      </c>
      <c r="C57" s="1"/>
      <c r="D57" s="1"/>
      <c r="E57" s="59" t="s">
        <v>600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85</v>
      </c>
      <c r="C58" s="1"/>
      <c r="D58" s="1"/>
      <c r="E58" s="59" t="s">
        <v>628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87</v>
      </c>
      <c r="C59" s="31"/>
      <c r="D59" s="31"/>
      <c r="E59" s="61" t="s">
        <v>88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8</v>
      </c>
      <c r="C60" s="52" t="s">
        <v>164</v>
      </c>
      <c r="D60" s="52"/>
      <c r="E60" s="52" t="s">
        <v>165</v>
      </c>
      <c r="F60" s="52" t="s">
        <v>10</v>
      </c>
      <c r="G60" s="53" t="s">
        <v>121</v>
      </c>
      <c r="H60" s="63">
        <v>191.06399999999999</v>
      </c>
      <c r="I60" s="37">
        <v>0</v>
      </c>
      <c r="J60" s="64">
        <v>0</v>
      </c>
      <c r="K60" s="65">
        <v>0.20999999999999999</v>
      </c>
      <c r="L60" s="66">
        <v>0</v>
      </c>
      <c r="M60" s="12"/>
      <c r="N60" s="2"/>
      <c r="O60" s="2"/>
      <c r="P60" s="2"/>
      <c r="Q60" s="43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83</v>
      </c>
      <c r="C61" s="1"/>
      <c r="D61" s="1"/>
      <c r="E61" s="59" t="s">
        <v>10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85</v>
      </c>
      <c r="C62" s="1"/>
      <c r="D62" s="1"/>
      <c r="E62" s="59" t="s">
        <v>629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87</v>
      </c>
      <c r="C63" s="31"/>
      <c r="D63" s="31"/>
      <c r="E63" s="61" t="s">
        <v>88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9</v>
      </c>
      <c r="C64" s="52" t="s">
        <v>167</v>
      </c>
      <c r="D64" s="52"/>
      <c r="E64" s="52" t="s">
        <v>168</v>
      </c>
      <c r="F64" s="52" t="s">
        <v>10</v>
      </c>
      <c r="G64" s="53" t="s">
        <v>121</v>
      </c>
      <c r="H64" s="63">
        <v>198.26400000000001</v>
      </c>
      <c r="I64" s="37">
        <v>0</v>
      </c>
      <c r="J64" s="64">
        <v>0</v>
      </c>
      <c r="K64" s="65">
        <v>0.20999999999999999</v>
      </c>
      <c r="L64" s="66">
        <v>0</v>
      </c>
      <c r="M64" s="12"/>
      <c r="N64" s="2"/>
      <c r="O64" s="2"/>
      <c r="P64" s="2"/>
      <c r="Q64" s="43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83</v>
      </c>
      <c r="C65" s="1"/>
      <c r="D65" s="1"/>
      <c r="E65" s="59" t="s">
        <v>10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85</v>
      </c>
      <c r="C66" s="1"/>
      <c r="D66" s="1"/>
      <c r="E66" s="59" t="s">
        <v>630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 thickBot="1">
      <c r="A67" s="9"/>
      <c r="B67" s="60" t="s">
        <v>87</v>
      </c>
      <c r="C67" s="31"/>
      <c r="D67" s="31"/>
      <c r="E67" s="61" t="s">
        <v>88</v>
      </c>
      <c r="F67" s="31"/>
      <c r="G67" s="31"/>
      <c r="H67" s="62"/>
      <c r="I67" s="31"/>
      <c r="J67" s="62"/>
      <c r="K67" s="31"/>
      <c r="L67" s="31"/>
      <c r="M67" s="12"/>
      <c r="N67" s="2"/>
      <c r="O67" s="2"/>
      <c r="P67" s="2"/>
      <c r="Q67" s="2"/>
    </row>
    <row r="68" thickTop="1">
      <c r="A68" s="9"/>
      <c r="B68" s="51">
        <v>10</v>
      </c>
      <c r="C68" s="52" t="s">
        <v>545</v>
      </c>
      <c r="D68" s="52"/>
      <c r="E68" s="52" t="s">
        <v>546</v>
      </c>
      <c r="F68" s="52" t="s">
        <v>10</v>
      </c>
      <c r="G68" s="53" t="s">
        <v>121</v>
      </c>
      <c r="H68" s="63">
        <v>23.736000000000001</v>
      </c>
      <c r="I68" s="37">
        <v>0</v>
      </c>
      <c r="J68" s="64">
        <v>0</v>
      </c>
      <c r="K68" s="65">
        <v>0.20999999999999999</v>
      </c>
      <c r="L68" s="66">
        <v>0</v>
      </c>
      <c r="M68" s="12"/>
      <c r="N68" s="2"/>
      <c r="O68" s="2"/>
      <c r="P68" s="2"/>
      <c r="Q68" s="43">
        <f>IF(ISNUMBER(K68),IF(H68&gt;0,IF(I68&gt;0,J68,0),0),0)</f>
        <v>0</v>
      </c>
      <c r="R68" s="27">
        <f>IF(ISNUMBER(K68)=FALSE,J68,0)</f>
        <v>0</v>
      </c>
    </row>
    <row r="69">
      <c r="A69" s="9"/>
      <c r="B69" s="58" t="s">
        <v>83</v>
      </c>
      <c r="C69" s="1"/>
      <c r="D69" s="1"/>
      <c r="E69" s="59" t="s">
        <v>547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85</v>
      </c>
      <c r="C70" s="1"/>
      <c r="D70" s="1"/>
      <c r="E70" s="59" t="s">
        <v>631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87</v>
      </c>
      <c r="C71" s="31"/>
      <c r="D71" s="31"/>
      <c r="E71" s="61" t="s">
        <v>88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11</v>
      </c>
      <c r="C72" s="52" t="s">
        <v>549</v>
      </c>
      <c r="D72" s="52"/>
      <c r="E72" s="52" t="s">
        <v>550</v>
      </c>
      <c r="F72" s="52" t="s">
        <v>10</v>
      </c>
      <c r="G72" s="53" t="s">
        <v>121</v>
      </c>
      <c r="H72" s="63">
        <v>95.280000000000001</v>
      </c>
      <c r="I72" s="37">
        <v>0</v>
      </c>
      <c r="J72" s="64">
        <v>0</v>
      </c>
      <c r="K72" s="65">
        <v>0.20999999999999999</v>
      </c>
      <c r="L72" s="66">
        <v>0</v>
      </c>
      <c r="M72" s="12"/>
      <c r="N72" s="2"/>
      <c r="O72" s="2"/>
      <c r="P72" s="2"/>
      <c r="Q72" s="43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83</v>
      </c>
      <c r="C73" s="1"/>
      <c r="D73" s="1"/>
      <c r="E73" s="59" t="s">
        <v>605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85</v>
      </c>
      <c r="C74" s="1"/>
      <c r="D74" s="1"/>
      <c r="E74" s="59" t="s">
        <v>632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87</v>
      </c>
      <c r="C75" s="31"/>
      <c r="D75" s="31"/>
      <c r="E75" s="61" t="s">
        <v>88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 thickBot="1" ht="25" customHeight="1">
      <c r="A76" s="9"/>
      <c r="B76" s="1"/>
      <c r="C76" s="67">
        <v>1</v>
      </c>
      <c r="D76" s="1"/>
      <c r="E76" s="68" t="s">
        <v>114</v>
      </c>
      <c r="F76" s="1"/>
      <c r="G76" s="69" t="s">
        <v>107</v>
      </c>
      <c r="H76" s="70">
        <v>0</v>
      </c>
      <c r="I76" s="69" t="s">
        <v>108</v>
      </c>
      <c r="J76" s="71">
        <f>(L76-H76)</f>
        <v>0</v>
      </c>
      <c r="K76" s="69" t="s">
        <v>109</v>
      </c>
      <c r="L76" s="72">
        <v>0</v>
      </c>
      <c r="M76" s="12"/>
      <c r="N76" s="2"/>
      <c r="O76" s="2"/>
      <c r="P76" s="2"/>
      <c r="Q76" s="43">
        <f>0+Q40+Q44+Q48+Q52+Q56+Q60+Q64+Q68+Q72</f>
        <v>0</v>
      </c>
      <c r="R76" s="27">
        <f>0+R40+R44+R48+R52+R56+R60+R64+R68+R72</f>
        <v>0</v>
      </c>
      <c r="S76" s="73">
        <f>Q76*(1+J76)+R76</f>
        <v>0</v>
      </c>
    </row>
    <row r="77" thickTop="1" thickBot="1" ht="25" customHeight="1">
      <c r="A77" s="9"/>
      <c r="B77" s="74"/>
      <c r="C77" s="74"/>
      <c r="D77" s="74"/>
      <c r="E77" s="74"/>
      <c r="F77" s="74"/>
      <c r="G77" s="75" t="s">
        <v>110</v>
      </c>
      <c r="H77" s="76">
        <v>0</v>
      </c>
      <c r="I77" s="75" t="s">
        <v>111</v>
      </c>
      <c r="J77" s="77">
        <v>0</v>
      </c>
      <c r="K77" s="75" t="s">
        <v>112</v>
      </c>
      <c r="L77" s="78">
        <v>0</v>
      </c>
      <c r="M77" s="12"/>
      <c r="N77" s="2"/>
      <c r="O77" s="2"/>
      <c r="P77" s="2"/>
      <c r="Q77" s="2"/>
    </row>
    <row r="78" ht="40" customHeight="1">
      <c r="A78" s="9"/>
      <c r="B78" s="83" t="s">
        <v>189</v>
      </c>
      <c r="C78" s="1"/>
      <c r="D78" s="1"/>
      <c r="E78" s="1"/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1">
        <v>12</v>
      </c>
      <c r="C79" s="52" t="s">
        <v>426</v>
      </c>
      <c r="D79" s="52"/>
      <c r="E79" s="52" t="s">
        <v>427</v>
      </c>
      <c r="F79" s="52" t="s">
        <v>10</v>
      </c>
      <c r="G79" s="53" t="s">
        <v>121</v>
      </c>
      <c r="H79" s="54">
        <v>23.904</v>
      </c>
      <c r="I79" s="25">
        <v>0</v>
      </c>
      <c r="J79" s="55">
        <v>0</v>
      </c>
      <c r="K79" s="56">
        <v>0.20999999999999999</v>
      </c>
      <c r="L79" s="57">
        <v>0</v>
      </c>
      <c r="M79" s="12"/>
      <c r="N79" s="2"/>
      <c r="O79" s="2"/>
      <c r="P79" s="2"/>
      <c r="Q79" s="43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83</v>
      </c>
      <c r="C80" s="1"/>
      <c r="D80" s="1"/>
      <c r="E80" s="59" t="s">
        <v>10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85</v>
      </c>
      <c r="C81" s="1"/>
      <c r="D81" s="1"/>
      <c r="E81" s="59" t="s">
        <v>633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 thickBot="1">
      <c r="A82" s="9"/>
      <c r="B82" s="60" t="s">
        <v>87</v>
      </c>
      <c r="C82" s="31"/>
      <c r="D82" s="31"/>
      <c r="E82" s="61" t="s">
        <v>88</v>
      </c>
      <c r="F82" s="31"/>
      <c r="G82" s="31"/>
      <c r="H82" s="62"/>
      <c r="I82" s="31"/>
      <c r="J82" s="62"/>
      <c r="K82" s="31"/>
      <c r="L82" s="31"/>
      <c r="M82" s="12"/>
      <c r="N82" s="2"/>
      <c r="O82" s="2"/>
      <c r="P82" s="2"/>
      <c r="Q82" s="2"/>
    </row>
    <row r="83" thickTop="1" thickBot="1" ht="25" customHeight="1">
      <c r="A83" s="9"/>
      <c r="B83" s="1"/>
      <c r="C83" s="67">
        <v>4</v>
      </c>
      <c r="D83" s="1"/>
      <c r="E83" s="68" t="s">
        <v>115</v>
      </c>
      <c r="F83" s="1"/>
      <c r="G83" s="69" t="s">
        <v>107</v>
      </c>
      <c r="H83" s="70">
        <v>0</v>
      </c>
      <c r="I83" s="69" t="s">
        <v>108</v>
      </c>
      <c r="J83" s="71">
        <f>(L83-H83)</f>
        <v>0</v>
      </c>
      <c r="K83" s="69" t="s">
        <v>109</v>
      </c>
      <c r="L83" s="72">
        <v>0</v>
      </c>
      <c r="M83" s="12"/>
      <c r="N83" s="2"/>
      <c r="O83" s="2"/>
      <c r="P83" s="2"/>
      <c r="Q83" s="43">
        <f>0+Q79</f>
        <v>0</v>
      </c>
      <c r="R83" s="27">
        <f>0+R79</f>
        <v>0</v>
      </c>
      <c r="S83" s="73">
        <f>Q83*(1+J83)+R83</f>
        <v>0</v>
      </c>
    </row>
    <row r="84" thickTop="1" thickBot="1" ht="25" customHeight="1">
      <c r="A84" s="9"/>
      <c r="B84" s="74"/>
      <c r="C84" s="74"/>
      <c r="D84" s="74"/>
      <c r="E84" s="74"/>
      <c r="F84" s="74"/>
      <c r="G84" s="75" t="s">
        <v>110</v>
      </c>
      <c r="H84" s="76">
        <v>0</v>
      </c>
      <c r="I84" s="75" t="s">
        <v>111</v>
      </c>
      <c r="J84" s="77">
        <v>0</v>
      </c>
      <c r="K84" s="75" t="s">
        <v>112</v>
      </c>
      <c r="L84" s="78">
        <v>0</v>
      </c>
      <c r="M84" s="12"/>
      <c r="N84" s="2"/>
      <c r="O84" s="2"/>
      <c r="P84" s="2"/>
      <c r="Q84" s="2"/>
    </row>
    <row r="85" ht="40" customHeight="1">
      <c r="A85" s="9"/>
      <c r="B85" s="83" t="s">
        <v>212</v>
      </c>
      <c r="C85" s="1"/>
      <c r="D85" s="1"/>
      <c r="E85" s="1"/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1">
        <v>13</v>
      </c>
      <c r="C86" s="52" t="s">
        <v>569</v>
      </c>
      <c r="D86" s="52"/>
      <c r="E86" s="52" t="s">
        <v>570</v>
      </c>
      <c r="F86" s="52" t="s">
        <v>10</v>
      </c>
      <c r="G86" s="53" t="s">
        <v>151</v>
      </c>
      <c r="H86" s="54">
        <v>4.2000000000000002</v>
      </c>
      <c r="I86" s="25">
        <v>0</v>
      </c>
      <c r="J86" s="55">
        <v>0</v>
      </c>
      <c r="K86" s="56">
        <v>0.20999999999999999</v>
      </c>
      <c r="L86" s="57">
        <v>0</v>
      </c>
      <c r="M86" s="12"/>
      <c r="N86" s="2"/>
      <c r="O86" s="2"/>
      <c r="P86" s="2"/>
      <c r="Q86" s="43">
        <f>IF(ISNUMBER(K86),IF(H86&gt;0,IF(I86&gt;0,J86,0),0),0)</f>
        <v>0</v>
      </c>
      <c r="R86" s="27">
        <f>IF(ISNUMBER(K86)=FALSE,J86,0)</f>
        <v>0</v>
      </c>
    </row>
    <row r="87">
      <c r="A87" s="9"/>
      <c r="B87" s="58" t="s">
        <v>83</v>
      </c>
      <c r="C87" s="1"/>
      <c r="D87" s="1"/>
      <c r="E87" s="59" t="s">
        <v>612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85</v>
      </c>
      <c r="C88" s="1"/>
      <c r="D88" s="1"/>
      <c r="E88" s="59" t="s">
        <v>634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 thickBot="1">
      <c r="A89" s="9"/>
      <c r="B89" s="60" t="s">
        <v>87</v>
      </c>
      <c r="C89" s="31"/>
      <c r="D89" s="31"/>
      <c r="E89" s="61" t="s">
        <v>88</v>
      </c>
      <c r="F89" s="31"/>
      <c r="G89" s="31"/>
      <c r="H89" s="62"/>
      <c r="I89" s="31"/>
      <c r="J89" s="62"/>
      <c r="K89" s="31"/>
      <c r="L89" s="31"/>
      <c r="M89" s="12"/>
      <c r="N89" s="2"/>
      <c r="O89" s="2"/>
      <c r="P89" s="2"/>
      <c r="Q89" s="2"/>
    </row>
    <row r="90" thickTop="1">
      <c r="A90" s="9"/>
      <c r="B90" s="51">
        <v>14</v>
      </c>
      <c r="C90" s="52" t="s">
        <v>614</v>
      </c>
      <c r="D90" s="52">
        <v>1</v>
      </c>
      <c r="E90" s="52" t="s">
        <v>615</v>
      </c>
      <c r="F90" s="52" t="s">
        <v>10</v>
      </c>
      <c r="G90" s="53" t="s">
        <v>151</v>
      </c>
      <c r="H90" s="63">
        <v>130</v>
      </c>
      <c r="I90" s="37">
        <v>0</v>
      </c>
      <c r="J90" s="64">
        <v>0</v>
      </c>
      <c r="K90" s="65">
        <v>0.20999999999999999</v>
      </c>
      <c r="L90" s="66">
        <v>0</v>
      </c>
      <c r="M90" s="12"/>
      <c r="N90" s="2"/>
      <c r="O90" s="2"/>
      <c r="P90" s="2"/>
      <c r="Q90" s="43">
        <f>IF(ISNUMBER(K90),IF(H90&gt;0,IF(I90&gt;0,J90,0),0),0)</f>
        <v>0</v>
      </c>
      <c r="R90" s="27">
        <f>IF(ISNUMBER(K90)=FALSE,J90,0)</f>
        <v>0</v>
      </c>
    </row>
    <row r="91">
      <c r="A91" s="9"/>
      <c r="B91" s="58" t="s">
        <v>83</v>
      </c>
      <c r="C91" s="1"/>
      <c r="D91" s="1"/>
      <c r="E91" s="59" t="s">
        <v>616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85</v>
      </c>
      <c r="C92" s="1"/>
      <c r="D92" s="1"/>
      <c r="E92" s="59" t="s">
        <v>635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87</v>
      </c>
      <c r="C93" s="31"/>
      <c r="D93" s="31"/>
      <c r="E93" s="61" t="s">
        <v>577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15</v>
      </c>
      <c r="C94" s="52" t="s">
        <v>580</v>
      </c>
      <c r="D94" s="52"/>
      <c r="E94" s="52" t="s">
        <v>581</v>
      </c>
      <c r="F94" s="52" t="s">
        <v>10</v>
      </c>
      <c r="G94" s="53" t="s">
        <v>131</v>
      </c>
      <c r="H94" s="63">
        <v>3</v>
      </c>
      <c r="I94" s="37">
        <v>0</v>
      </c>
      <c r="J94" s="64">
        <v>0</v>
      </c>
      <c r="K94" s="65">
        <v>0.20999999999999999</v>
      </c>
      <c r="L94" s="66">
        <v>0</v>
      </c>
      <c r="M94" s="12"/>
      <c r="N94" s="2"/>
      <c r="O94" s="2"/>
      <c r="P94" s="2"/>
      <c r="Q94" s="43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83</v>
      </c>
      <c r="C95" s="1"/>
      <c r="D95" s="1"/>
      <c r="E95" s="59" t="s">
        <v>10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85</v>
      </c>
      <c r="C96" s="1"/>
      <c r="D96" s="1"/>
      <c r="E96" s="59" t="s">
        <v>636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 thickBot="1">
      <c r="A97" s="9"/>
      <c r="B97" s="60" t="s">
        <v>87</v>
      </c>
      <c r="C97" s="31"/>
      <c r="D97" s="31"/>
      <c r="E97" s="61" t="s">
        <v>88</v>
      </c>
      <c r="F97" s="31"/>
      <c r="G97" s="31"/>
      <c r="H97" s="62"/>
      <c r="I97" s="31"/>
      <c r="J97" s="62"/>
      <c r="K97" s="31"/>
      <c r="L97" s="31"/>
      <c r="M97" s="12"/>
      <c r="N97" s="2"/>
      <c r="O97" s="2"/>
      <c r="P97" s="2"/>
      <c r="Q97" s="2"/>
    </row>
    <row r="98" thickTop="1">
      <c r="A98" s="9"/>
      <c r="B98" s="51">
        <v>16</v>
      </c>
      <c r="C98" s="52" t="s">
        <v>237</v>
      </c>
      <c r="D98" s="52"/>
      <c r="E98" s="52" t="s">
        <v>238</v>
      </c>
      <c r="F98" s="52" t="s">
        <v>10</v>
      </c>
      <c r="G98" s="53" t="s">
        <v>131</v>
      </c>
      <c r="H98" s="63">
        <v>4</v>
      </c>
      <c r="I98" s="37">
        <v>0</v>
      </c>
      <c r="J98" s="64">
        <v>0</v>
      </c>
      <c r="K98" s="65">
        <v>0.20999999999999999</v>
      </c>
      <c r="L98" s="66">
        <v>0</v>
      </c>
      <c r="M98" s="12"/>
      <c r="N98" s="2"/>
      <c r="O98" s="2"/>
      <c r="P98" s="2"/>
      <c r="Q98" s="43">
        <f>IF(ISNUMBER(K98),IF(H98&gt;0,IF(I98&gt;0,J98,0),0),0)</f>
        <v>0</v>
      </c>
      <c r="R98" s="27">
        <f>IF(ISNUMBER(K98)=FALSE,J98,0)</f>
        <v>0</v>
      </c>
    </row>
    <row r="99">
      <c r="A99" s="9"/>
      <c r="B99" s="58" t="s">
        <v>83</v>
      </c>
      <c r="C99" s="1"/>
      <c r="D99" s="1"/>
      <c r="E99" s="59" t="s">
        <v>583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>
      <c r="A100" s="9"/>
      <c r="B100" s="58" t="s">
        <v>85</v>
      </c>
      <c r="C100" s="1"/>
      <c r="D100" s="1"/>
      <c r="E100" s="59" t="s">
        <v>637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 thickBot="1">
      <c r="A101" s="9"/>
      <c r="B101" s="60" t="s">
        <v>87</v>
      </c>
      <c r="C101" s="31"/>
      <c r="D101" s="31"/>
      <c r="E101" s="61" t="s">
        <v>88</v>
      </c>
      <c r="F101" s="31"/>
      <c r="G101" s="31"/>
      <c r="H101" s="62"/>
      <c r="I101" s="31"/>
      <c r="J101" s="62"/>
      <c r="K101" s="31"/>
      <c r="L101" s="31"/>
      <c r="M101" s="12"/>
      <c r="N101" s="2"/>
      <c r="O101" s="2"/>
      <c r="P101" s="2"/>
      <c r="Q101" s="2"/>
    </row>
    <row r="102" thickTop="1">
      <c r="A102" s="9"/>
      <c r="B102" s="51">
        <v>17</v>
      </c>
      <c r="C102" s="52" t="s">
        <v>584</v>
      </c>
      <c r="D102" s="52"/>
      <c r="E102" s="52" t="s">
        <v>585</v>
      </c>
      <c r="F102" s="52" t="s">
        <v>10</v>
      </c>
      <c r="G102" s="53" t="s">
        <v>151</v>
      </c>
      <c r="H102" s="63">
        <v>130</v>
      </c>
      <c r="I102" s="37">
        <v>0</v>
      </c>
      <c r="J102" s="64">
        <v>0</v>
      </c>
      <c r="K102" s="65">
        <v>0.20999999999999999</v>
      </c>
      <c r="L102" s="66">
        <v>0</v>
      </c>
      <c r="M102" s="12"/>
      <c r="N102" s="2"/>
      <c r="O102" s="2"/>
      <c r="P102" s="2"/>
      <c r="Q102" s="43">
        <f>IF(ISNUMBER(K102),IF(H102&gt;0,IF(I102&gt;0,J102,0),0),0)</f>
        <v>0</v>
      </c>
      <c r="R102" s="27">
        <f>IF(ISNUMBER(K102)=FALSE,J102,0)</f>
        <v>0</v>
      </c>
    </row>
    <row r="103">
      <c r="A103" s="9"/>
      <c r="B103" s="58" t="s">
        <v>83</v>
      </c>
      <c r="C103" s="1"/>
      <c r="D103" s="1"/>
      <c r="E103" s="59" t="s">
        <v>586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>
      <c r="A104" s="9"/>
      <c r="B104" s="58" t="s">
        <v>85</v>
      </c>
      <c r="C104" s="1"/>
      <c r="D104" s="1"/>
      <c r="E104" s="59" t="s">
        <v>638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 thickBot="1">
      <c r="A105" s="9"/>
      <c r="B105" s="60" t="s">
        <v>87</v>
      </c>
      <c r="C105" s="31"/>
      <c r="D105" s="31"/>
      <c r="E105" s="61" t="s">
        <v>88</v>
      </c>
      <c r="F105" s="31"/>
      <c r="G105" s="31"/>
      <c r="H105" s="62"/>
      <c r="I105" s="31"/>
      <c r="J105" s="62"/>
      <c r="K105" s="31"/>
      <c r="L105" s="31"/>
      <c r="M105" s="12"/>
      <c r="N105" s="2"/>
      <c r="O105" s="2"/>
      <c r="P105" s="2"/>
      <c r="Q105" s="2"/>
    </row>
    <row r="106" thickTop="1">
      <c r="A106" s="9"/>
      <c r="B106" s="51">
        <v>18</v>
      </c>
      <c r="C106" s="52" t="s">
        <v>588</v>
      </c>
      <c r="D106" s="52"/>
      <c r="E106" s="52" t="s">
        <v>589</v>
      </c>
      <c r="F106" s="52" t="s">
        <v>10</v>
      </c>
      <c r="G106" s="53" t="s">
        <v>151</v>
      </c>
      <c r="H106" s="63">
        <v>130</v>
      </c>
      <c r="I106" s="37">
        <v>0</v>
      </c>
      <c r="J106" s="64">
        <v>0</v>
      </c>
      <c r="K106" s="65">
        <v>0.20999999999999999</v>
      </c>
      <c r="L106" s="66">
        <v>0</v>
      </c>
      <c r="M106" s="12"/>
      <c r="N106" s="2"/>
      <c r="O106" s="2"/>
      <c r="P106" s="2"/>
      <c r="Q106" s="43">
        <f>IF(ISNUMBER(K106),IF(H106&gt;0,IF(I106&gt;0,J106,0),0),0)</f>
        <v>0</v>
      </c>
      <c r="R106" s="27">
        <f>IF(ISNUMBER(K106)=FALSE,J106,0)</f>
        <v>0</v>
      </c>
    </row>
    <row r="107">
      <c r="A107" s="9"/>
      <c r="B107" s="58" t="s">
        <v>83</v>
      </c>
      <c r="C107" s="1"/>
      <c r="D107" s="1"/>
      <c r="E107" s="59" t="s">
        <v>10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>
      <c r="A108" s="9"/>
      <c r="B108" s="58" t="s">
        <v>85</v>
      </c>
      <c r="C108" s="1"/>
      <c r="D108" s="1"/>
      <c r="E108" s="59" t="s">
        <v>639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 thickBot="1">
      <c r="A109" s="9"/>
      <c r="B109" s="60" t="s">
        <v>87</v>
      </c>
      <c r="C109" s="31"/>
      <c r="D109" s="31"/>
      <c r="E109" s="61" t="s">
        <v>88</v>
      </c>
      <c r="F109" s="31"/>
      <c r="G109" s="31"/>
      <c r="H109" s="62"/>
      <c r="I109" s="31"/>
      <c r="J109" s="62"/>
      <c r="K109" s="31"/>
      <c r="L109" s="31"/>
      <c r="M109" s="12"/>
      <c r="N109" s="2"/>
      <c r="O109" s="2"/>
      <c r="P109" s="2"/>
      <c r="Q109" s="2"/>
    </row>
    <row r="110" thickTop="1" thickBot="1" ht="25" customHeight="1">
      <c r="A110" s="9"/>
      <c r="B110" s="1"/>
      <c r="C110" s="67">
        <v>8</v>
      </c>
      <c r="D110" s="1"/>
      <c r="E110" s="68" t="s">
        <v>117</v>
      </c>
      <c r="F110" s="1"/>
      <c r="G110" s="69" t="s">
        <v>107</v>
      </c>
      <c r="H110" s="70">
        <v>0</v>
      </c>
      <c r="I110" s="69" t="s">
        <v>108</v>
      </c>
      <c r="J110" s="71">
        <f>(L110-H110)</f>
        <v>0</v>
      </c>
      <c r="K110" s="69" t="s">
        <v>109</v>
      </c>
      <c r="L110" s="72">
        <v>0</v>
      </c>
      <c r="M110" s="12"/>
      <c r="N110" s="2"/>
      <c r="O110" s="2"/>
      <c r="P110" s="2"/>
      <c r="Q110" s="43">
        <f>0+Q86+Q90+Q94+Q98+Q102+Q106</f>
        <v>0</v>
      </c>
      <c r="R110" s="27">
        <f>0+R86+R90+R94+R98+R102+R106</f>
        <v>0</v>
      </c>
      <c r="S110" s="73">
        <f>Q110*(1+J110)+R110</f>
        <v>0</v>
      </c>
    </row>
    <row r="111" thickTop="1" thickBot="1" ht="25" customHeight="1">
      <c r="A111" s="9"/>
      <c r="B111" s="74"/>
      <c r="C111" s="74"/>
      <c r="D111" s="74"/>
      <c r="E111" s="74"/>
      <c r="F111" s="74"/>
      <c r="G111" s="75" t="s">
        <v>110</v>
      </c>
      <c r="H111" s="76">
        <v>0</v>
      </c>
      <c r="I111" s="75" t="s">
        <v>111</v>
      </c>
      <c r="J111" s="77">
        <v>0</v>
      </c>
      <c r="K111" s="75" t="s">
        <v>112</v>
      </c>
      <c r="L111" s="78">
        <v>0</v>
      </c>
      <c r="M111" s="12"/>
      <c r="N111" s="2"/>
      <c r="O111" s="2"/>
      <c r="P111" s="2"/>
      <c r="Q111" s="2"/>
    </row>
    <row r="112">
      <c r="A112" s="13"/>
      <c r="B112" s="4"/>
      <c r="C112" s="4"/>
      <c r="D112" s="4"/>
      <c r="E112" s="4"/>
      <c r="F112" s="4"/>
      <c r="G112" s="4"/>
      <c r="H112" s="79"/>
      <c r="I112" s="4"/>
      <c r="J112" s="79"/>
      <c r="K112" s="4"/>
      <c r="L112" s="4"/>
      <c r="M112" s="14"/>
      <c r="N112" s="2"/>
      <c r="O112" s="2"/>
      <c r="P112" s="2"/>
      <c r="Q112" s="2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2"/>
      <c r="P113" s="2"/>
      <c r="Q113" s="2"/>
    </row>
  </sheetData>
  <mergeCells count="75">
    <mergeCell ref="B41:D41"/>
    <mergeCell ref="B42:D42"/>
    <mergeCell ref="B43:D43"/>
    <mergeCell ref="B45:D45"/>
    <mergeCell ref="B46:D46"/>
    <mergeCell ref="B47:D47"/>
    <mergeCell ref="B49:D49"/>
    <mergeCell ref="B50:D50"/>
    <mergeCell ref="B51:D51"/>
    <mergeCell ref="B53:D53"/>
    <mergeCell ref="B54:D54"/>
    <mergeCell ref="B55:D55"/>
    <mergeCell ref="B57:D57"/>
    <mergeCell ref="B58:D58"/>
    <mergeCell ref="B59:D59"/>
    <mergeCell ref="B61:D61"/>
    <mergeCell ref="B62:D62"/>
    <mergeCell ref="B63:D63"/>
    <mergeCell ref="B65:D65"/>
    <mergeCell ref="B66:D66"/>
    <mergeCell ref="B67:D67"/>
    <mergeCell ref="B69:D69"/>
    <mergeCell ref="B70:D70"/>
    <mergeCell ref="B71:D71"/>
    <mergeCell ref="B73:D73"/>
    <mergeCell ref="B74:D74"/>
    <mergeCell ref="B75:D75"/>
    <mergeCell ref="B80:D80"/>
    <mergeCell ref="B81:D81"/>
    <mergeCell ref="B82:D82"/>
    <mergeCell ref="B78:L78"/>
    <mergeCell ref="B87:D87"/>
    <mergeCell ref="B88:D88"/>
    <mergeCell ref="B89:D89"/>
    <mergeCell ref="B91:D91"/>
    <mergeCell ref="B92:D92"/>
    <mergeCell ref="B93:D93"/>
    <mergeCell ref="B95:D95"/>
    <mergeCell ref="B96:D96"/>
    <mergeCell ref="B97:D97"/>
    <mergeCell ref="B99:D99"/>
    <mergeCell ref="B100:D100"/>
    <mergeCell ref="B101:D101"/>
    <mergeCell ref="B103:D103"/>
    <mergeCell ref="B104:D104"/>
    <mergeCell ref="B105:D105"/>
    <mergeCell ref="B107:D107"/>
    <mergeCell ref="B108:D108"/>
    <mergeCell ref="B109:D109"/>
    <mergeCell ref="B85:L85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1:D21"/>
    <mergeCell ref="B25:C26"/>
    <mergeCell ref="B28:L28"/>
    <mergeCell ref="B30:D30"/>
    <mergeCell ref="B31:D31"/>
    <mergeCell ref="B32:D32"/>
    <mergeCell ref="B34:D34"/>
    <mergeCell ref="B35:D35"/>
    <mergeCell ref="B36:D36"/>
    <mergeCell ref="B39:L39"/>
    <mergeCell ref="B22:D22"/>
    <mergeCell ref="B23:D23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 codeName="___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640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IF(SUM(K20:K23)&gt;0,ROUND(SUM(S20:S23)/SUM(K20:K23)-1,8),0)</f>
        <v>0</v>
      </c>
      <c r="R11" s="27">
        <f>AVERAGE(J37,J92,J115,J146)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S37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S92</f>
        <v>0</v>
      </c>
    </row>
    <row r="22">
      <c r="A22" s="9"/>
      <c r="B22" s="46">
        <v>4</v>
      </c>
      <c r="C22" s="1"/>
      <c r="D22" s="1"/>
      <c r="E22" s="47" t="s">
        <v>115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S115</f>
        <v>0</v>
      </c>
    </row>
    <row r="23">
      <c r="A23" s="9"/>
      <c r="B23" s="46">
        <v>8</v>
      </c>
      <c r="C23" s="1"/>
      <c r="D23" s="1"/>
      <c r="E23" s="47" t="s">
        <v>117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S146</f>
        <v>0</v>
      </c>
    </row>
    <row r="24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4"/>
      <c r="N24" s="2"/>
      <c r="O24" s="2"/>
      <c r="P24" s="2"/>
      <c r="Q24" s="2"/>
    </row>
    <row r="25" ht="14" customHeight="1">
      <c r="A25" s="4"/>
      <c r="B25" s="38" t="s">
        <v>71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</row>
    <row r="26" ht="18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2"/>
      <c r="N26" s="2"/>
      <c r="O26" s="2"/>
      <c r="P26" s="2"/>
      <c r="Q26" s="2"/>
    </row>
    <row r="27" ht="18" customHeight="1">
      <c r="A27" s="9"/>
      <c r="B27" s="44" t="s">
        <v>72</v>
      </c>
      <c r="C27" s="44" t="s">
        <v>68</v>
      </c>
      <c r="D27" s="44" t="s">
        <v>73</v>
      </c>
      <c r="E27" s="44" t="s">
        <v>69</v>
      </c>
      <c r="F27" s="44" t="s">
        <v>74</v>
      </c>
      <c r="G27" s="45" t="s">
        <v>75</v>
      </c>
      <c r="H27" s="22" t="s">
        <v>76</v>
      </c>
      <c r="I27" s="22" t="s">
        <v>77</v>
      </c>
      <c r="J27" s="22" t="s">
        <v>18</v>
      </c>
      <c r="K27" s="45" t="s">
        <v>78</v>
      </c>
      <c r="L27" s="22" t="s">
        <v>19</v>
      </c>
      <c r="M27" s="80"/>
      <c r="N27" s="2"/>
      <c r="O27" s="2"/>
      <c r="P27" s="2"/>
      <c r="Q27" s="2"/>
    </row>
    <row r="28" ht="40" customHeight="1">
      <c r="A28" s="9"/>
      <c r="B28" s="49" t="s">
        <v>79</v>
      </c>
      <c r="C28" s="1"/>
      <c r="D28" s="1"/>
      <c r="E28" s="1"/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1">
        <v>1</v>
      </c>
      <c r="C29" s="52" t="s">
        <v>305</v>
      </c>
      <c r="D29" s="52"/>
      <c r="E29" s="52" t="s">
        <v>120</v>
      </c>
      <c r="F29" s="52" t="s">
        <v>10</v>
      </c>
      <c r="G29" s="53" t="s">
        <v>306</v>
      </c>
      <c r="H29" s="54">
        <v>370.06599999999997</v>
      </c>
      <c r="I29" s="25">
        <v>0</v>
      </c>
      <c r="J29" s="55">
        <v>0</v>
      </c>
      <c r="K29" s="56">
        <v>0.20999999999999999</v>
      </c>
      <c r="L29" s="57">
        <v>0</v>
      </c>
      <c r="M29" s="12"/>
      <c r="N29" s="2"/>
      <c r="O29" s="2"/>
      <c r="P29" s="2"/>
      <c r="Q29" s="43">
        <f>IF(ISNUMBER(K29),IF(H29&gt;0,IF(I29&gt;0,J29,0),0),0)</f>
        <v>0</v>
      </c>
      <c r="R29" s="27">
        <f>IF(ISNUMBER(K29)=FALSE,J29,0)</f>
        <v>0</v>
      </c>
    </row>
    <row r="30">
      <c r="A30" s="9"/>
      <c r="B30" s="58" t="s">
        <v>83</v>
      </c>
      <c r="C30" s="1"/>
      <c r="D30" s="1"/>
      <c r="E30" s="59" t="s">
        <v>516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85</v>
      </c>
      <c r="C31" s="1"/>
      <c r="D31" s="1"/>
      <c r="E31" s="59" t="s">
        <v>641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 thickBot="1">
      <c r="A32" s="9"/>
      <c r="B32" s="60" t="s">
        <v>87</v>
      </c>
      <c r="C32" s="31"/>
      <c r="D32" s="31"/>
      <c r="E32" s="61" t="s">
        <v>88</v>
      </c>
      <c r="F32" s="31"/>
      <c r="G32" s="31"/>
      <c r="H32" s="62"/>
      <c r="I32" s="31"/>
      <c r="J32" s="62"/>
      <c r="K32" s="31"/>
      <c r="L32" s="31"/>
      <c r="M32" s="12"/>
      <c r="N32" s="2"/>
      <c r="O32" s="2"/>
      <c r="P32" s="2"/>
      <c r="Q32" s="2"/>
    </row>
    <row r="33" thickTop="1">
      <c r="A33" s="9"/>
      <c r="B33" s="51">
        <v>2</v>
      </c>
      <c r="C33" s="52" t="s">
        <v>524</v>
      </c>
      <c r="D33" s="52"/>
      <c r="E33" s="52" t="s">
        <v>125</v>
      </c>
      <c r="F33" s="52" t="s">
        <v>10</v>
      </c>
      <c r="G33" s="53" t="s">
        <v>306</v>
      </c>
      <c r="H33" s="63">
        <v>26.106999999999999</v>
      </c>
      <c r="I33" s="37">
        <v>0</v>
      </c>
      <c r="J33" s="64">
        <v>0</v>
      </c>
      <c r="K33" s="65">
        <v>0.20999999999999999</v>
      </c>
      <c r="L33" s="66">
        <v>0</v>
      </c>
      <c r="M33" s="12"/>
      <c r="N33" s="2"/>
      <c r="O33" s="2"/>
      <c r="P33" s="2"/>
      <c r="Q33" s="43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83</v>
      </c>
      <c r="C34" s="1"/>
      <c r="D34" s="1"/>
      <c r="E34" s="59" t="s">
        <v>593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85</v>
      </c>
      <c r="C35" s="1"/>
      <c r="D35" s="1"/>
      <c r="E35" s="59" t="s">
        <v>642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87</v>
      </c>
      <c r="C36" s="31"/>
      <c r="D36" s="31"/>
      <c r="E36" s="61" t="s">
        <v>88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 thickBot="1" ht="25" customHeight="1">
      <c r="A37" s="9"/>
      <c r="B37" s="1"/>
      <c r="C37" s="67">
        <v>0</v>
      </c>
      <c r="D37" s="1"/>
      <c r="E37" s="68" t="s">
        <v>70</v>
      </c>
      <c r="F37" s="1"/>
      <c r="G37" s="69" t="s">
        <v>107</v>
      </c>
      <c r="H37" s="70">
        <v>0</v>
      </c>
      <c r="I37" s="69" t="s">
        <v>108</v>
      </c>
      <c r="J37" s="71">
        <f>(L37-H37)</f>
        <v>0</v>
      </c>
      <c r="K37" s="69" t="s">
        <v>109</v>
      </c>
      <c r="L37" s="72">
        <v>0</v>
      </c>
      <c r="M37" s="12"/>
      <c r="N37" s="2"/>
      <c r="O37" s="2"/>
      <c r="P37" s="2"/>
      <c r="Q37" s="43">
        <f>0+Q29+Q33</f>
        <v>0</v>
      </c>
      <c r="R37" s="27">
        <f>0+R29+R33</f>
        <v>0</v>
      </c>
      <c r="S37" s="73">
        <f>Q37*(1+J37)+R37</f>
        <v>0</v>
      </c>
    </row>
    <row r="38" thickTop="1" thickBot="1" ht="25" customHeight="1">
      <c r="A38" s="9"/>
      <c r="B38" s="74"/>
      <c r="C38" s="74"/>
      <c r="D38" s="74"/>
      <c r="E38" s="74"/>
      <c r="F38" s="74"/>
      <c r="G38" s="75" t="s">
        <v>110</v>
      </c>
      <c r="H38" s="76">
        <v>0</v>
      </c>
      <c r="I38" s="75" t="s">
        <v>111</v>
      </c>
      <c r="J38" s="77">
        <v>0</v>
      </c>
      <c r="K38" s="75" t="s">
        <v>112</v>
      </c>
      <c r="L38" s="78">
        <v>0</v>
      </c>
      <c r="M38" s="12"/>
      <c r="N38" s="2"/>
      <c r="O38" s="2"/>
      <c r="P38" s="2"/>
      <c r="Q38" s="2"/>
    </row>
    <row r="39" ht="40" customHeight="1">
      <c r="A39" s="9"/>
      <c r="B39" s="83" t="s">
        <v>128</v>
      </c>
      <c r="C39" s="1"/>
      <c r="D39" s="1"/>
      <c r="E39" s="1"/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1">
        <v>3</v>
      </c>
      <c r="C40" s="52" t="s">
        <v>142</v>
      </c>
      <c r="D40" s="52"/>
      <c r="E40" s="52" t="s">
        <v>143</v>
      </c>
      <c r="F40" s="52" t="s">
        <v>10</v>
      </c>
      <c r="G40" s="53" t="s">
        <v>121</v>
      </c>
      <c r="H40" s="54">
        <v>21.756</v>
      </c>
      <c r="I40" s="25">
        <v>0</v>
      </c>
      <c r="J40" s="55">
        <v>0</v>
      </c>
      <c r="K40" s="56">
        <v>0.20999999999999999</v>
      </c>
      <c r="L40" s="57">
        <v>0</v>
      </c>
      <c r="M40" s="12"/>
      <c r="N40" s="2"/>
      <c r="O40" s="2"/>
      <c r="P40" s="2"/>
      <c r="Q40" s="43">
        <f>IF(ISNUMBER(K40),IF(H40&gt;0,IF(I40&gt;0,J40,0),0),0)</f>
        <v>0</v>
      </c>
      <c r="R40" s="27">
        <f>IF(ISNUMBER(K40)=FALSE,J40,0)</f>
        <v>0</v>
      </c>
    </row>
    <row r="41">
      <c r="A41" s="9"/>
      <c r="B41" s="58" t="s">
        <v>83</v>
      </c>
      <c r="C41" s="1"/>
      <c r="D41" s="1"/>
      <c r="E41" s="59" t="s">
        <v>10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85</v>
      </c>
      <c r="C42" s="1"/>
      <c r="D42" s="1"/>
      <c r="E42" s="59" t="s">
        <v>643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 thickBot="1">
      <c r="A43" s="9"/>
      <c r="B43" s="60" t="s">
        <v>87</v>
      </c>
      <c r="C43" s="31"/>
      <c r="D43" s="31"/>
      <c r="E43" s="61" t="s">
        <v>88</v>
      </c>
      <c r="F43" s="31"/>
      <c r="G43" s="31"/>
      <c r="H43" s="62"/>
      <c r="I43" s="31"/>
      <c r="J43" s="62"/>
      <c r="K43" s="31"/>
      <c r="L43" s="31"/>
      <c r="M43" s="12"/>
      <c r="N43" s="2"/>
      <c r="O43" s="2"/>
      <c r="P43" s="2"/>
      <c r="Q43" s="2"/>
    </row>
    <row r="44" thickTop="1">
      <c r="A44" s="9"/>
      <c r="B44" s="51">
        <v>4</v>
      </c>
      <c r="C44" s="52" t="s">
        <v>528</v>
      </c>
      <c r="D44" s="52"/>
      <c r="E44" s="52" t="s">
        <v>529</v>
      </c>
      <c r="F44" s="52" t="s">
        <v>10</v>
      </c>
      <c r="G44" s="53" t="s">
        <v>121</v>
      </c>
      <c r="H44" s="63">
        <v>10.878</v>
      </c>
      <c r="I44" s="37">
        <v>0</v>
      </c>
      <c r="J44" s="64">
        <v>0</v>
      </c>
      <c r="K44" s="65">
        <v>0.20999999999999999</v>
      </c>
      <c r="L44" s="66">
        <v>0</v>
      </c>
      <c r="M44" s="12"/>
      <c r="N44" s="2"/>
      <c r="O44" s="2"/>
      <c r="P44" s="2"/>
      <c r="Q44" s="43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83</v>
      </c>
      <c r="C45" s="1"/>
      <c r="D45" s="1"/>
      <c r="E45" s="59" t="s">
        <v>10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85</v>
      </c>
      <c r="C46" s="1"/>
      <c r="D46" s="1"/>
      <c r="E46" s="59" t="s">
        <v>644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87</v>
      </c>
      <c r="C47" s="31"/>
      <c r="D47" s="31"/>
      <c r="E47" s="61" t="s">
        <v>88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5</v>
      </c>
      <c r="C48" s="52" t="s">
        <v>531</v>
      </c>
      <c r="D48" s="52"/>
      <c r="E48" s="52" t="s">
        <v>532</v>
      </c>
      <c r="F48" s="52" t="s">
        <v>10</v>
      </c>
      <c r="G48" s="53" t="s">
        <v>158</v>
      </c>
      <c r="H48" s="63">
        <v>90.650000000000006</v>
      </c>
      <c r="I48" s="37">
        <v>0</v>
      </c>
      <c r="J48" s="64">
        <v>0</v>
      </c>
      <c r="K48" s="65">
        <v>0.20999999999999999</v>
      </c>
      <c r="L48" s="66">
        <v>0</v>
      </c>
      <c r="M48" s="12"/>
      <c r="N48" s="2"/>
      <c r="O48" s="2"/>
      <c r="P48" s="2"/>
      <c r="Q48" s="43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83</v>
      </c>
      <c r="C49" s="1"/>
      <c r="D49" s="1"/>
      <c r="E49" s="59" t="s">
        <v>533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85</v>
      </c>
      <c r="C50" s="1"/>
      <c r="D50" s="1"/>
      <c r="E50" s="59" t="s">
        <v>645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87</v>
      </c>
      <c r="C51" s="31"/>
      <c r="D51" s="31"/>
      <c r="E51" s="61" t="s">
        <v>88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6</v>
      </c>
      <c r="C52" s="52" t="s">
        <v>535</v>
      </c>
      <c r="D52" s="52"/>
      <c r="E52" s="52" t="s">
        <v>536</v>
      </c>
      <c r="F52" s="52" t="s">
        <v>10</v>
      </c>
      <c r="G52" s="53" t="s">
        <v>121</v>
      </c>
      <c r="H52" s="63">
        <v>6.7999999999999998</v>
      </c>
      <c r="I52" s="37">
        <v>0</v>
      </c>
      <c r="J52" s="64">
        <v>0</v>
      </c>
      <c r="K52" s="65">
        <v>0.20999999999999999</v>
      </c>
      <c r="L52" s="66">
        <v>0</v>
      </c>
      <c r="M52" s="12"/>
      <c r="N52" s="2"/>
      <c r="O52" s="2"/>
      <c r="P52" s="2"/>
      <c r="Q52" s="43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83</v>
      </c>
      <c r="C53" s="1"/>
      <c r="D53" s="1"/>
      <c r="E53" s="59" t="s">
        <v>10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85</v>
      </c>
      <c r="C54" s="1"/>
      <c r="D54" s="1"/>
      <c r="E54" s="59" t="s">
        <v>646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87</v>
      </c>
      <c r="C55" s="31"/>
      <c r="D55" s="31"/>
      <c r="E55" s="61" t="s">
        <v>88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153</v>
      </c>
      <c r="D56" s="52"/>
      <c r="E56" s="52" t="s">
        <v>154</v>
      </c>
      <c r="F56" s="52" t="s">
        <v>10</v>
      </c>
      <c r="G56" s="53" t="s">
        <v>121</v>
      </c>
      <c r="H56" s="63">
        <v>2.3999999999999999</v>
      </c>
      <c r="I56" s="37">
        <v>0</v>
      </c>
      <c r="J56" s="64">
        <v>0</v>
      </c>
      <c r="K56" s="65">
        <v>0.20999999999999999</v>
      </c>
      <c r="L56" s="66">
        <v>0</v>
      </c>
      <c r="M56" s="12"/>
      <c r="N56" s="2"/>
      <c r="O56" s="2"/>
      <c r="P56" s="2"/>
      <c r="Q56" s="43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83</v>
      </c>
      <c r="C57" s="1"/>
      <c r="D57" s="1"/>
      <c r="E57" s="59" t="s">
        <v>538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85</v>
      </c>
      <c r="C58" s="1"/>
      <c r="D58" s="1"/>
      <c r="E58" s="59" t="s">
        <v>647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87</v>
      </c>
      <c r="C59" s="31"/>
      <c r="D59" s="31"/>
      <c r="E59" s="61" t="s">
        <v>88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8</v>
      </c>
      <c r="C60" s="52" t="s">
        <v>540</v>
      </c>
      <c r="D60" s="52"/>
      <c r="E60" s="52" t="s">
        <v>541</v>
      </c>
      <c r="F60" s="52" t="s">
        <v>10</v>
      </c>
      <c r="G60" s="53" t="s">
        <v>151</v>
      </c>
      <c r="H60" s="63">
        <v>59</v>
      </c>
      <c r="I60" s="37">
        <v>0</v>
      </c>
      <c r="J60" s="64">
        <v>0</v>
      </c>
      <c r="K60" s="65">
        <v>0.20999999999999999</v>
      </c>
      <c r="L60" s="66">
        <v>0</v>
      </c>
      <c r="M60" s="12"/>
      <c r="N60" s="2"/>
      <c r="O60" s="2"/>
      <c r="P60" s="2"/>
      <c r="Q60" s="43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83</v>
      </c>
      <c r="C61" s="1"/>
      <c r="D61" s="1"/>
      <c r="E61" s="59" t="s">
        <v>600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85</v>
      </c>
      <c r="C62" s="1"/>
      <c r="D62" s="1"/>
      <c r="E62" s="59" t="s">
        <v>648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87</v>
      </c>
      <c r="C63" s="31"/>
      <c r="D63" s="31"/>
      <c r="E63" s="61" t="s">
        <v>88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9</v>
      </c>
      <c r="C64" s="52" t="s">
        <v>164</v>
      </c>
      <c r="D64" s="52"/>
      <c r="E64" s="52" t="s">
        <v>165</v>
      </c>
      <c r="F64" s="52" t="s">
        <v>10</v>
      </c>
      <c r="G64" s="53" t="s">
        <v>121</v>
      </c>
      <c r="H64" s="63">
        <v>155.898</v>
      </c>
      <c r="I64" s="37">
        <v>0</v>
      </c>
      <c r="J64" s="64">
        <v>0</v>
      </c>
      <c r="K64" s="65">
        <v>0.20999999999999999</v>
      </c>
      <c r="L64" s="66">
        <v>0</v>
      </c>
      <c r="M64" s="12"/>
      <c r="N64" s="2"/>
      <c r="O64" s="2"/>
      <c r="P64" s="2"/>
      <c r="Q64" s="43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83</v>
      </c>
      <c r="C65" s="1"/>
      <c r="D65" s="1"/>
      <c r="E65" s="59" t="s">
        <v>10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85</v>
      </c>
      <c r="C66" s="1"/>
      <c r="D66" s="1"/>
      <c r="E66" s="59" t="s">
        <v>649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 thickBot="1">
      <c r="A67" s="9"/>
      <c r="B67" s="60" t="s">
        <v>87</v>
      </c>
      <c r="C67" s="31"/>
      <c r="D67" s="31"/>
      <c r="E67" s="61" t="s">
        <v>88</v>
      </c>
      <c r="F67" s="31"/>
      <c r="G67" s="31"/>
      <c r="H67" s="62"/>
      <c r="I67" s="31"/>
      <c r="J67" s="62"/>
      <c r="K67" s="31"/>
      <c r="L67" s="31"/>
      <c r="M67" s="12"/>
      <c r="N67" s="2"/>
      <c r="O67" s="2"/>
      <c r="P67" s="2"/>
      <c r="Q67" s="2"/>
    </row>
    <row r="68" thickTop="1">
      <c r="A68" s="9"/>
      <c r="B68" s="51">
        <v>10</v>
      </c>
      <c r="C68" s="52" t="s">
        <v>167</v>
      </c>
      <c r="D68" s="52"/>
      <c r="E68" s="52" t="s">
        <v>168</v>
      </c>
      <c r="F68" s="52" t="s">
        <v>10</v>
      </c>
      <c r="G68" s="53" t="s">
        <v>121</v>
      </c>
      <c r="H68" s="63">
        <v>162.69800000000001</v>
      </c>
      <c r="I68" s="37">
        <v>0</v>
      </c>
      <c r="J68" s="64">
        <v>0</v>
      </c>
      <c r="K68" s="65">
        <v>0.20999999999999999</v>
      </c>
      <c r="L68" s="66">
        <v>0</v>
      </c>
      <c r="M68" s="12"/>
      <c r="N68" s="2"/>
      <c r="O68" s="2"/>
      <c r="P68" s="2"/>
      <c r="Q68" s="43">
        <f>IF(ISNUMBER(K68),IF(H68&gt;0,IF(I68&gt;0,J68,0),0),0)</f>
        <v>0</v>
      </c>
      <c r="R68" s="27">
        <f>IF(ISNUMBER(K68)=FALSE,J68,0)</f>
        <v>0</v>
      </c>
    </row>
    <row r="69">
      <c r="A69" s="9"/>
      <c r="B69" s="58" t="s">
        <v>83</v>
      </c>
      <c r="C69" s="1"/>
      <c r="D69" s="1"/>
      <c r="E69" s="59" t="s">
        <v>10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85</v>
      </c>
      <c r="C70" s="1"/>
      <c r="D70" s="1"/>
      <c r="E70" s="59" t="s">
        <v>650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87</v>
      </c>
      <c r="C71" s="31"/>
      <c r="D71" s="31"/>
      <c r="E71" s="61" t="s">
        <v>88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11</v>
      </c>
      <c r="C72" s="52" t="s">
        <v>545</v>
      </c>
      <c r="D72" s="52"/>
      <c r="E72" s="52" t="s">
        <v>546</v>
      </c>
      <c r="F72" s="52" t="s">
        <v>10</v>
      </c>
      <c r="G72" s="53" t="s">
        <v>121</v>
      </c>
      <c r="H72" s="63">
        <v>43.003999999999998</v>
      </c>
      <c r="I72" s="37">
        <v>0</v>
      </c>
      <c r="J72" s="64">
        <v>0</v>
      </c>
      <c r="K72" s="65">
        <v>0.20999999999999999</v>
      </c>
      <c r="L72" s="66">
        <v>0</v>
      </c>
      <c r="M72" s="12"/>
      <c r="N72" s="2"/>
      <c r="O72" s="2"/>
      <c r="P72" s="2"/>
      <c r="Q72" s="43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83</v>
      </c>
      <c r="C73" s="1"/>
      <c r="D73" s="1"/>
      <c r="E73" s="59" t="s">
        <v>547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85</v>
      </c>
      <c r="C74" s="1"/>
      <c r="D74" s="1"/>
      <c r="E74" s="59" t="s">
        <v>651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87</v>
      </c>
      <c r="C75" s="31"/>
      <c r="D75" s="31"/>
      <c r="E75" s="61" t="s">
        <v>88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>
      <c r="A76" s="9"/>
      <c r="B76" s="51">
        <v>12</v>
      </c>
      <c r="C76" s="52" t="s">
        <v>549</v>
      </c>
      <c r="D76" s="52"/>
      <c r="E76" s="52" t="s">
        <v>550</v>
      </c>
      <c r="F76" s="52" t="s">
        <v>10</v>
      </c>
      <c r="G76" s="53" t="s">
        <v>121</v>
      </c>
      <c r="H76" s="63">
        <v>48.740000000000002</v>
      </c>
      <c r="I76" s="37">
        <v>0</v>
      </c>
      <c r="J76" s="64">
        <v>0</v>
      </c>
      <c r="K76" s="65">
        <v>0.20999999999999999</v>
      </c>
      <c r="L76" s="66">
        <v>0</v>
      </c>
      <c r="M76" s="12"/>
      <c r="N76" s="2"/>
      <c r="O76" s="2"/>
      <c r="P76" s="2"/>
      <c r="Q76" s="43">
        <f>IF(ISNUMBER(K76),IF(H76&gt;0,IF(I76&gt;0,J76,0),0),0)</f>
        <v>0</v>
      </c>
      <c r="R76" s="27">
        <f>IF(ISNUMBER(K76)=FALSE,J76,0)</f>
        <v>0</v>
      </c>
    </row>
    <row r="77">
      <c r="A77" s="9"/>
      <c r="B77" s="58" t="s">
        <v>83</v>
      </c>
      <c r="C77" s="1"/>
      <c r="D77" s="1"/>
      <c r="E77" s="59" t="s">
        <v>605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85</v>
      </c>
      <c r="C78" s="1"/>
      <c r="D78" s="1"/>
      <c r="E78" s="59" t="s">
        <v>652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 thickBot="1">
      <c r="A79" s="9"/>
      <c r="B79" s="60" t="s">
        <v>87</v>
      </c>
      <c r="C79" s="31"/>
      <c r="D79" s="31"/>
      <c r="E79" s="61" t="s">
        <v>88</v>
      </c>
      <c r="F79" s="31"/>
      <c r="G79" s="31"/>
      <c r="H79" s="62"/>
      <c r="I79" s="31"/>
      <c r="J79" s="62"/>
      <c r="K79" s="31"/>
      <c r="L79" s="31"/>
      <c r="M79" s="12"/>
      <c r="N79" s="2"/>
      <c r="O79" s="2"/>
      <c r="P79" s="2"/>
      <c r="Q79" s="2"/>
    </row>
    <row r="80" thickTop="1">
      <c r="A80" s="9"/>
      <c r="B80" s="51">
        <v>13</v>
      </c>
      <c r="C80" s="52" t="s">
        <v>553</v>
      </c>
      <c r="D80" s="52"/>
      <c r="E80" s="52" t="s">
        <v>554</v>
      </c>
      <c r="F80" s="52" t="s">
        <v>10</v>
      </c>
      <c r="G80" s="53" t="s">
        <v>158</v>
      </c>
      <c r="H80" s="63">
        <v>12</v>
      </c>
      <c r="I80" s="37">
        <v>0</v>
      </c>
      <c r="J80" s="64">
        <v>0</v>
      </c>
      <c r="K80" s="65">
        <v>0.20999999999999999</v>
      </c>
      <c r="L80" s="66">
        <v>0</v>
      </c>
      <c r="M80" s="12"/>
      <c r="N80" s="2"/>
      <c r="O80" s="2"/>
      <c r="P80" s="2"/>
      <c r="Q80" s="43">
        <f>IF(ISNUMBER(K80),IF(H80&gt;0,IF(I80&gt;0,J80,0),0),0)</f>
        <v>0</v>
      </c>
      <c r="R80" s="27">
        <f>IF(ISNUMBER(K80)=FALSE,J80,0)</f>
        <v>0</v>
      </c>
    </row>
    <row r="81">
      <c r="A81" s="9"/>
      <c r="B81" s="58" t="s">
        <v>83</v>
      </c>
      <c r="C81" s="1"/>
      <c r="D81" s="1"/>
      <c r="E81" s="59" t="s">
        <v>10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85</v>
      </c>
      <c r="C82" s="1"/>
      <c r="D82" s="1"/>
      <c r="E82" s="59" t="s">
        <v>653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87</v>
      </c>
      <c r="C83" s="31"/>
      <c r="D83" s="31"/>
      <c r="E83" s="61" t="s">
        <v>88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14</v>
      </c>
      <c r="C84" s="52" t="s">
        <v>477</v>
      </c>
      <c r="D84" s="52"/>
      <c r="E84" s="52" t="s">
        <v>478</v>
      </c>
      <c r="F84" s="52" t="s">
        <v>10</v>
      </c>
      <c r="G84" s="53" t="s">
        <v>158</v>
      </c>
      <c r="H84" s="63">
        <v>12</v>
      </c>
      <c r="I84" s="37">
        <v>0</v>
      </c>
      <c r="J84" s="64">
        <v>0</v>
      </c>
      <c r="K84" s="65">
        <v>0.20999999999999999</v>
      </c>
      <c r="L84" s="66">
        <v>0</v>
      </c>
      <c r="M84" s="12"/>
      <c r="N84" s="2"/>
      <c r="O84" s="2"/>
      <c r="P84" s="2"/>
      <c r="Q84" s="43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83</v>
      </c>
      <c r="C85" s="1"/>
      <c r="D85" s="1"/>
      <c r="E85" s="59" t="s">
        <v>10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85</v>
      </c>
      <c r="C86" s="1"/>
      <c r="D86" s="1"/>
      <c r="E86" s="59" t="s">
        <v>653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 thickBot="1">
      <c r="A87" s="9"/>
      <c r="B87" s="60" t="s">
        <v>87</v>
      </c>
      <c r="C87" s="31"/>
      <c r="D87" s="31"/>
      <c r="E87" s="61" t="s">
        <v>88</v>
      </c>
      <c r="F87" s="31"/>
      <c r="G87" s="31"/>
      <c r="H87" s="62"/>
      <c r="I87" s="31"/>
      <c r="J87" s="62"/>
      <c r="K87" s="31"/>
      <c r="L87" s="31"/>
      <c r="M87" s="12"/>
      <c r="N87" s="2"/>
      <c r="O87" s="2"/>
      <c r="P87" s="2"/>
      <c r="Q87" s="2"/>
    </row>
    <row r="88" thickTop="1">
      <c r="A88" s="9"/>
      <c r="B88" s="51">
        <v>15</v>
      </c>
      <c r="C88" s="52" t="s">
        <v>187</v>
      </c>
      <c r="D88" s="52"/>
      <c r="E88" s="52" t="s">
        <v>188</v>
      </c>
      <c r="F88" s="52" t="s">
        <v>10</v>
      </c>
      <c r="G88" s="53" t="s">
        <v>158</v>
      </c>
      <c r="H88" s="63">
        <v>12</v>
      </c>
      <c r="I88" s="37">
        <v>0</v>
      </c>
      <c r="J88" s="64">
        <v>0</v>
      </c>
      <c r="K88" s="65">
        <v>0.20999999999999999</v>
      </c>
      <c r="L88" s="66">
        <v>0</v>
      </c>
      <c r="M88" s="12"/>
      <c r="N88" s="2"/>
      <c r="O88" s="2"/>
      <c r="P88" s="2"/>
      <c r="Q88" s="43">
        <f>IF(ISNUMBER(K88),IF(H88&gt;0,IF(I88&gt;0,J88,0),0),0)</f>
        <v>0</v>
      </c>
      <c r="R88" s="27">
        <f>IF(ISNUMBER(K88)=FALSE,J88,0)</f>
        <v>0</v>
      </c>
    </row>
    <row r="89">
      <c r="A89" s="9"/>
      <c r="B89" s="58" t="s">
        <v>83</v>
      </c>
      <c r="C89" s="1"/>
      <c r="D89" s="1"/>
      <c r="E89" s="59" t="s">
        <v>10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85</v>
      </c>
      <c r="C90" s="1"/>
      <c r="D90" s="1"/>
      <c r="E90" s="59" t="s">
        <v>653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 thickBot="1">
      <c r="A91" s="9"/>
      <c r="B91" s="60" t="s">
        <v>87</v>
      </c>
      <c r="C91" s="31"/>
      <c r="D91" s="31"/>
      <c r="E91" s="61" t="s">
        <v>88</v>
      </c>
      <c r="F91" s="31"/>
      <c r="G91" s="31"/>
      <c r="H91" s="62"/>
      <c r="I91" s="31"/>
      <c r="J91" s="62"/>
      <c r="K91" s="31"/>
      <c r="L91" s="31"/>
      <c r="M91" s="12"/>
      <c r="N91" s="2"/>
      <c r="O91" s="2"/>
      <c r="P91" s="2"/>
      <c r="Q91" s="2"/>
    </row>
    <row r="92" thickTop="1" thickBot="1" ht="25" customHeight="1">
      <c r="A92" s="9"/>
      <c r="B92" s="1"/>
      <c r="C92" s="67">
        <v>1</v>
      </c>
      <c r="D92" s="1"/>
      <c r="E92" s="68" t="s">
        <v>114</v>
      </c>
      <c r="F92" s="1"/>
      <c r="G92" s="69" t="s">
        <v>107</v>
      </c>
      <c r="H92" s="70">
        <v>0</v>
      </c>
      <c r="I92" s="69" t="s">
        <v>108</v>
      </c>
      <c r="J92" s="71">
        <f>(L92-H92)</f>
        <v>0</v>
      </c>
      <c r="K92" s="69" t="s">
        <v>109</v>
      </c>
      <c r="L92" s="72">
        <v>0</v>
      </c>
      <c r="M92" s="12"/>
      <c r="N92" s="2"/>
      <c r="O92" s="2"/>
      <c r="P92" s="2"/>
      <c r="Q92" s="43">
        <f>0+Q40+Q44+Q48+Q52+Q56+Q60+Q64+Q68+Q72+Q76+Q80+Q84+Q88</f>
        <v>0</v>
      </c>
      <c r="R92" s="27">
        <f>0+R40+R44+R48+R52+R56+R60+R64+R68+R72+R76+R80+R84+R88</f>
        <v>0</v>
      </c>
      <c r="S92" s="73">
        <f>Q92*(1+J92)+R92</f>
        <v>0</v>
      </c>
    </row>
    <row r="93" thickTop="1" thickBot="1" ht="25" customHeight="1">
      <c r="A93" s="9"/>
      <c r="B93" s="74"/>
      <c r="C93" s="74"/>
      <c r="D93" s="74"/>
      <c r="E93" s="74"/>
      <c r="F93" s="74"/>
      <c r="G93" s="75" t="s">
        <v>110</v>
      </c>
      <c r="H93" s="76">
        <v>0</v>
      </c>
      <c r="I93" s="75" t="s">
        <v>111</v>
      </c>
      <c r="J93" s="77">
        <v>0</v>
      </c>
      <c r="K93" s="75" t="s">
        <v>112</v>
      </c>
      <c r="L93" s="78">
        <v>0</v>
      </c>
      <c r="M93" s="12"/>
      <c r="N93" s="2"/>
      <c r="O93" s="2"/>
      <c r="P93" s="2"/>
      <c r="Q93" s="2"/>
    </row>
    <row r="94" ht="40" customHeight="1">
      <c r="A94" s="9"/>
      <c r="B94" s="83" t="s">
        <v>189</v>
      </c>
      <c r="C94" s="1"/>
      <c r="D94" s="1"/>
      <c r="E94" s="1"/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>
      <c r="A95" s="9"/>
      <c r="B95" s="51">
        <v>16</v>
      </c>
      <c r="C95" s="52" t="s">
        <v>557</v>
      </c>
      <c r="D95" s="52"/>
      <c r="E95" s="52" t="s">
        <v>558</v>
      </c>
      <c r="F95" s="52" t="s">
        <v>10</v>
      </c>
      <c r="G95" s="53" t="s">
        <v>121</v>
      </c>
      <c r="H95" s="54">
        <v>0.29999999999999999</v>
      </c>
      <c r="I95" s="25">
        <v>0</v>
      </c>
      <c r="J95" s="55">
        <v>0</v>
      </c>
      <c r="K95" s="56">
        <v>0.20999999999999999</v>
      </c>
      <c r="L95" s="57">
        <v>0</v>
      </c>
      <c r="M95" s="12"/>
      <c r="N95" s="2"/>
      <c r="O95" s="2"/>
      <c r="P95" s="2"/>
      <c r="Q95" s="43">
        <f>IF(ISNUMBER(K95),IF(H95&gt;0,IF(I95&gt;0,J95,0),0),0)</f>
        <v>0</v>
      </c>
      <c r="R95" s="27">
        <f>IF(ISNUMBER(K95)=FALSE,J95,0)</f>
        <v>0</v>
      </c>
    </row>
    <row r="96">
      <c r="A96" s="9"/>
      <c r="B96" s="58" t="s">
        <v>83</v>
      </c>
      <c r="C96" s="1"/>
      <c r="D96" s="1"/>
      <c r="E96" s="59" t="s">
        <v>10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85</v>
      </c>
      <c r="C97" s="1"/>
      <c r="D97" s="1"/>
      <c r="E97" s="59" t="s">
        <v>654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87</v>
      </c>
      <c r="C98" s="31"/>
      <c r="D98" s="31"/>
      <c r="E98" s="61" t="s">
        <v>88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>
      <c r="A99" s="9"/>
      <c r="B99" s="51">
        <v>17</v>
      </c>
      <c r="C99" s="52" t="s">
        <v>426</v>
      </c>
      <c r="D99" s="52"/>
      <c r="E99" s="52" t="s">
        <v>427</v>
      </c>
      <c r="F99" s="52" t="s">
        <v>10</v>
      </c>
      <c r="G99" s="53" t="s">
        <v>121</v>
      </c>
      <c r="H99" s="63">
        <v>13.247999999999999</v>
      </c>
      <c r="I99" s="37">
        <v>0</v>
      </c>
      <c r="J99" s="64">
        <v>0</v>
      </c>
      <c r="K99" s="65">
        <v>0.20999999999999999</v>
      </c>
      <c r="L99" s="66">
        <v>0</v>
      </c>
      <c r="M99" s="12"/>
      <c r="N99" s="2"/>
      <c r="O99" s="2"/>
      <c r="P99" s="2"/>
      <c r="Q99" s="43">
        <f>IF(ISNUMBER(K99),IF(H99&gt;0,IF(I99&gt;0,J99,0),0),0)</f>
        <v>0</v>
      </c>
      <c r="R99" s="27">
        <f>IF(ISNUMBER(K99)=FALSE,J99,0)</f>
        <v>0</v>
      </c>
    </row>
    <row r="100">
      <c r="A100" s="9"/>
      <c r="B100" s="58" t="s">
        <v>83</v>
      </c>
      <c r="C100" s="1"/>
      <c r="D100" s="1"/>
      <c r="E100" s="59" t="s">
        <v>10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85</v>
      </c>
      <c r="C101" s="1"/>
      <c r="D101" s="1"/>
      <c r="E101" s="59" t="s">
        <v>655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 thickBot="1">
      <c r="A102" s="9"/>
      <c r="B102" s="60" t="s">
        <v>87</v>
      </c>
      <c r="C102" s="31"/>
      <c r="D102" s="31"/>
      <c r="E102" s="61" t="s">
        <v>88</v>
      </c>
      <c r="F102" s="31"/>
      <c r="G102" s="31"/>
      <c r="H102" s="62"/>
      <c r="I102" s="31"/>
      <c r="J102" s="62"/>
      <c r="K102" s="31"/>
      <c r="L102" s="31"/>
      <c r="M102" s="12"/>
      <c r="N102" s="2"/>
      <c r="O102" s="2"/>
      <c r="P102" s="2"/>
      <c r="Q102" s="2"/>
    </row>
    <row r="103" thickTop="1">
      <c r="A103" s="9"/>
      <c r="B103" s="51">
        <v>18</v>
      </c>
      <c r="C103" s="52" t="s">
        <v>562</v>
      </c>
      <c r="D103" s="52"/>
      <c r="E103" s="52" t="s">
        <v>563</v>
      </c>
      <c r="F103" s="52" t="s">
        <v>10</v>
      </c>
      <c r="G103" s="53" t="s">
        <v>121</v>
      </c>
      <c r="H103" s="63">
        <v>0.75</v>
      </c>
      <c r="I103" s="37">
        <v>0</v>
      </c>
      <c r="J103" s="64">
        <v>0</v>
      </c>
      <c r="K103" s="65">
        <v>0.20999999999999999</v>
      </c>
      <c r="L103" s="66">
        <v>0</v>
      </c>
      <c r="M103" s="12"/>
      <c r="N103" s="2"/>
      <c r="O103" s="2"/>
      <c r="P103" s="2"/>
      <c r="Q103" s="43">
        <f>IF(ISNUMBER(K103),IF(H103&gt;0,IF(I103&gt;0,J103,0),0),0)</f>
        <v>0</v>
      </c>
      <c r="R103" s="27">
        <f>IF(ISNUMBER(K103)=FALSE,J103,0)</f>
        <v>0</v>
      </c>
    </row>
    <row r="104">
      <c r="A104" s="9"/>
      <c r="B104" s="58" t="s">
        <v>83</v>
      </c>
      <c r="C104" s="1"/>
      <c r="D104" s="1"/>
      <c r="E104" s="59" t="s">
        <v>10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85</v>
      </c>
      <c r="C105" s="1"/>
      <c r="D105" s="1"/>
      <c r="E105" s="59" t="s">
        <v>564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 thickBot="1">
      <c r="A106" s="9"/>
      <c r="B106" s="60" t="s">
        <v>87</v>
      </c>
      <c r="C106" s="31"/>
      <c r="D106" s="31"/>
      <c r="E106" s="61" t="s">
        <v>88</v>
      </c>
      <c r="F106" s="31"/>
      <c r="G106" s="31"/>
      <c r="H106" s="62"/>
      <c r="I106" s="31"/>
      <c r="J106" s="62"/>
      <c r="K106" s="31"/>
      <c r="L106" s="31"/>
      <c r="M106" s="12"/>
      <c r="N106" s="2"/>
      <c r="O106" s="2"/>
      <c r="P106" s="2"/>
      <c r="Q106" s="2"/>
    </row>
    <row r="107" thickTop="1">
      <c r="A107" s="9"/>
      <c r="B107" s="51">
        <v>19</v>
      </c>
      <c r="C107" s="52" t="s">
        <v>565</v>
      </c>
      <c r="D107" s="52"/>
      <c r="E107" s="52" t="s">
        <v>566</v>
      </c>
      <c r="F107" s="52" t="s">
        <v>10</v>
      </c>
      <c r="G107" s="53" t="s">
        <v>121</v>
      </c>
      <c r="H107" s="63">
        <v>1.3999999999999999</v>
      </c>
      <c r="I107" s="37">
        <v>0</v>
      </c>
      <c r="J107" s="64">
        <v>0</v>
      </c>
      <c r="K107" s="65">
        <v>0.20999999999999999</v>
      </c>
      <c r="L107" s="66">
        <v>0</v>
      </c>
      <c r="M107" s="12"/>
      <c r="N107" s="2"/>
      <c r="O107" s="2"/>
      <c r="P107" s="2"/>
      <c r="Q107" s="43">
        <f>IF(ISNUMBER(K107),IF(H107&gt;0,IF(I107&gt;0,J107,0),0),0)</f>
        <v>0</v>
      </c>
      <c r="R107" s="27">
        <f>IF(ISNUMBER(K107)=FALSE,J107,0)</f>
        <v>0</v>
      </c>
    </row>
    <row r="108">
      <c r="A108" s="9"/>
      <c r="B108" s="58" t="s">
        <v>83</v>
      </c>
      <c r="C108" s="1"/>
      <c r="D108" s="1"/>
      <c r="E108" s="59" t="s">
        <v>10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>
      <c r="A109" s="9"/>
      <c r="B109" s="58" t="s">
        <v>85</v>
      </c>
      <c r="C109" s="1"/>
      <c r="D109" s="1"/>
      <c r="E109" s="59" t="s">
        <v>610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 thickBot="1">
      <c r="A110" s="9"/>
      <c r="B110" s="60" t="s">
        <v>87</v>
      </c>
      <c r="C110" s="31"/>
      <c r="D110" s="31"/>
      <c r="E110" s="61" t="s">
        <v>88</v>
      </c>
      <c r="F110" s="31"/>
      <c r="G110" s="31"/>
      <c r="H110" s="62"/>
      <c r="I110" s="31"/>
      <c r="J110" s="62"/>
      <c r="K110" s="31"/>
      <c r="L110" s="31"/>
      <c r="M110" s="12"/>
      <c r="N110" s="2"/>
      <c r="O110" s="2"/>
      <c r="P110" s="2"/>
      <c r="Q110" s="2"/>
    </row>
    <row r="111" thickTop="1">
      <c r="A111" s="9"/>
      <c r="B111" s="51">
        <v>20</v>
      </c>
      <c r="C111" s="52" t="s">
        <v>190</v>
      </c>
      <c r="D111" s="52"/>
      <c r="E111" s="52" t="s">
        <v>191</v>
      </c>
      <c r="F111" s="52" t="s">
        <v>10</v>
      </c>
      <c r="G111" s="53" t="s">
        <v>121</v>
      </c>
      <c r="H111" s="63">
        <v>0.29999999999999999</v>
      </c>
      <c r="I111" s="37">
        <v>0</v>
      </c>
      <c r="J111" s="64">
        <v>0</v>
      </c>
      <c r="K111" s="65">
        <v>0.20999999999999999</v>
      </c>
      <c r="L111" s="66">
        <v>0</v>
      </c>
      <c r="M111" s="12"/>
      <c r="N111" s="2"/>
      <c r="O111" s="2"/>
      <c r="P111" s="2"/>
      <c r="Q111" s="43">
        <f>IF(ISNUMBER(K111),IF(H111&gt;0,IF(I111&gt;0,J111,0),0),0)</f>
        <v>0</v>
      </c>
      <c r="R111" s="27">
        <f>IF(ISNUMBER(K111)=FALSE,J111,0)</f>
        <v>0</v>
      </c>
    </row>
    <row r="112">
      <c r="A112" s="9"/>
      <c r="B112" s="58" t="s">
        <v>83</v>
      </c>
      <c r="C112" s="1"/>
      <c r="D112" s="1"/>
      <c r="E112" s="59" t="s">
        <v>10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>
      <c r="A113" s="9"/>
      <c r="B113" s="58" t="s">
        <v>85</v>
      </c>
      <c r="C113" s="1"/>
      <c r="D113" s="1"/>
      <c r="E113" s="59" t="s">
        <v>656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 thickBot="1">
      <c r="A114" s="9"/>
      <c r="B114" s="60" t="s">
        <v>87</v>
      </c>
      <c r="C114" s="31"/>
      <c r="D114" s="31"/>
      <c r="E114" s="61" t="s">
        <v>88</v>
      </c>
      <c r="F114" s="31"/>
      <c r="G114" s="31"/>
      <c r="H114" s="62"/>
      <c r="I114" s="31"/>
      <c r="J114" s="62"/>
      <c r="K114" s="31"/>
      <c r="L114" s="31"/>
      <c r="M114" s="12"/>
      <c r="N114" s="2"/>
      <c r="O114" s="2"/>
      <c r="P114" s="2"/>
      <c r="Q114" s="2"/>
    </row>
    <row r="115" thickTop="1" thickBot="1" ht="25" customHeight="1">
      <c r="A115" s="9"/>
      <c r="B115" s="1"/>
      <c r="C115" s="67">
        <v>4</v>
      </c>
      <c r="D115" s="1"/>
      <c r="E115" s="68" t="s">
        <v>115</v>
      </c>
      <c r="F115" s="1"/>
      <c r="G115" s="69" t="s">
        <v>107</v>
      </c>
      <c r="H115" s="70">
        <v>0</v>
      </c>
      <c r="I115" s="69" t="s">
        <v>108</v>
      </c>
      <c r="J115" s="71">
        <f>(L115-H115)</f>
        <v>0</v>
      </c>
      <c r="K115" s="69" t="s">
        <v>109</v>
      </c>
      <c r="L115" s="72">
        <v>0</v>
      </c>
      <c r="M115" s="12"/>
      <c r="N115" s="2"/>
      <c r="O115" s="2"/>
      <c r="P115" s="2"/>
      <c r="Q115" s="43">
        <f>0+Q95+Q99+Q103+Q107+Q111</f>
        <v>0</v>
      </c>
      <c r="R115" s="27">
        <f>0+R95+R99+R103+R107+R111</f>
        <v>0</v>
      </c>
      <c r="S115" s="73">
        <f>Q115*(1+J115)+R115</f>
        <v>0</v>
      </c>
    </row>
    <row r="116" thickTop="1" thickBot="1" ht="25" customHeight="1">
      <c r="A116" s="9"/>
      <c r="B116" s="74"/>
      <c r="C116" s="74"/>
      <c r="D116" s="74"/>
      <c r="E116" s="74"/>
      <c r="F116" s="74"/>
      <c r="G116" s="75" t="s">
        <v>110</v>
      </c>
      <c r="H116" s="76">
        <v>0</v>
      </c>
      <c r="I116" s="75" t="s">
        <v>111</v>
      </c>
      <c r="J116" s="77">
        <v>0</v>
      </c>
      <c r="K116" s="75" t="s">
        <v>112</v>
      </c>
      <c r="L116" s="78">
        <v>0</v>
      </c>
      <c r="M116" s="12"/>
      <c r="N116" s="2"/>
      <c r="O116" s="2"/>
      <c r="P116" s="2"/>
      <c r="Q116" s="2"/>
    </row>
    <row r="117" ht="40" customHeight="1">
      <c r="A117" s="9"/>
      <c r="B117" s="83" t="s">
        <v>212</v>
      </c>
      <c r="C117" s="1"/>
      <c r="D117" s="1"/>
      <c r="E117" s="1"/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1">
        <v>21</v>
      </c>
      <c r="C118" s="52" t="s">
        <v>569</v>
      </c>
      <c r="D118" s="52"/>
      <c r="E118" s="52" t="s">
        <v>570</v>
      </c>
      <c r="F118" s="52" t="s">
        <v>10</v>
      </c>
      <c r="G118" s="53" t="s">
        <v>151</v>
      </c>
      <c r="H118" s="54">
        <v>15.65</v>
      </c>
      <c r="I118" s="25">
        <v>0</v>
      </c>
      <c r="J118" s="55">
        <v>0</v>
      </c>
      <c r="K118" s="56">
        <v>0.20999999999999999</v>
      </c>
      <c r="L118" s="57">
        <v>0</v>
      </c>
      <c r="M118" s="12"/>
      <c r="N118" s="2"/>
      <c r="O118" s="2"/>
      <c r="P118" s="2"/>
      <c r="Q118" s="43">
        <f>IF(ISNUMBER(K118),IF(H118&gt;0,IF(I118&gt;0,J118,0),0),0)</f>
        <v>0</v>
      </c>
      <c r="R118" s="27">
        <f>IF(ISNUMBER(K118)=FALSE,J118,0)</f>
        <v>0</v>
      </c>
    </row>
    <row r="119">
      <c r="A119" s="9"/>
      <c r="B119" s="58" t="s">
        <v>83</v>
      </c>
      <c r="C119" s="1"/>
      <c r="D119" s="1"/>
      <c r="E119" s="59" t="s">
        <v>612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>
      <c r="A120" s="9"/>
      <c r="B120" s="58" t="s">
        <v>85</v>
      </c>
      <c r="C120" s="1"/>
      <c r="D120" s="1"/>
      <c r="E120" s="59" t="s">
        <v>657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 thickBot="1">
      <c r="A121" s="9"/>
      <c r="B121" s="60" t="s">
        <v>87</v>
      </c>
      <c r="C121" s="31"/>
      <c r="D121" s="31"/>
      <c r="E121" s="61" t="s">
        <v>88</v>
      </c>
      <c r="F121" s="31"/>
      <c r="G121" s="31"/>
      <c r="H121" s="62"/>
      <c r="I121" s="31"/>
      <c r="J121" s="62"/>
      <c r="K121" s="31"/>
      <c r="L121" s="31"/>
      <c r="M121" s="12"/>
      <c r="N121" s="2"/>
      <c r="O121" s="2"/>
      <c r="P121" s="2"/>
      <c r="Q121" s="2"/>
    </row>
    <row r="122" thickTop="1">
      <c r="A122" s="9"/>
      <c r="B122" s="51">
        <v>22</v>
      </c>
      <c r="C122" s="52" t="s">
        <v>614</v>
      </c>
      <c r="D122" s="52">
        <v>1</v>
      </c>
      <c r="E122" s="52" t="s">
        <v>615</v>
      </c>
      <c r="F122" s="52" t="s">
        <v>10</v>
      </c>
      <c r="G122" s="53" t="s">
        <v>151</v>
      </c>
      <c r="H122" s="63">
        <v>59</v>
      </c>
      <c r="I122" s="37">
        <v>0</v>
      </c>
      <c r="J122" s="64">
        <v>0</v>
      </c>
      <c r="K122" s="65">
        <v>0.20999999999999999</v>
      </c>
      <c r="L122" s="66">
        <v>0</v>
      </c>
      <c r="M122" s="12"/>
      <c r="N122" s="2"/>
      <c r="O122" s="2"/>
      <c r="P122" s="2"/>
      <c r="Q122" s="43">
        <f>IF(ISNUMBER(K122),IF(H122&gt;0,IF(I122&gt;0,J122,0),0),0)</f>
        <v>0</v>
      </c>
      <c r="R122" s="27">
        <f>IF(ISNUMBER(K122)=FALSE,J122,0)</f>
        <v>0</v>
      </c>
    </row>
    <row r="123">
      <c r="A123" s="9"/>
      <c r="B123" s="58" t="s">
        <v>83</v>
      </c>
      <c r="C123" s="1"/>
      <c r="D123" s="1"/>
      <c r="E123" s="59" t="s">
        <v>616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>
      <c r="A124" s="9"/>
      <c r="B124" s="58" t="s">
        <v>85</v>
      </c>
      <c r="C124" s="1"/>
      <c r="D124" s="1"/>
      <c r="E124" s="59" t="s">
        <v>658</v>
      </c>
      <c r="F124" s="1"/>
      <c r="G124" s="1"/>
      <c r="H124" s="50"/>
      <c r="I124" s="1"/>
      <c r="J124" s="50"/>
      <c r="K124" s="1"/>
      <c r="L124" s="1"/>
      <c r="M124" s="12"/>
      <c r="N124" s="2"/>
      <c r="O124" s="2"/>
      <c r="P124" s="2"/>
      <c r="Q124" s="2"/>
    </row>
    <row r="125" thickBot="1">
      <c r="A125" s="9"/>
      <c r="B125" s="60" t="s">
        <v>87</v>
      </c>
      <c r="C125" s="31"/>
      <c r="D125" s="31"/>
      <c r="E125" s="61" t="s">
        <v>577</v>
      </c>
      <c r="F125" s="31"/>
      <c r="G125" s="31"/>
      <c r="H125" s="62"/>
      <c r="I125" s="31"/>
      <c r="J125" s="62"/>
      <c r="K125" s="31"/>
      <c r="L125" s="31"/>
      <c r="M125" s="12"/>
      <c r="N125" s="2"/>
      <c r="O125" s="2"/>
      <c r="P125" s="2"/>
      <c r="Q125" s="2"/>
    </row>
    <row r="126" thickTop="1">
      <c r="A126" s="9"/>
      <c r="B126" s="51">
        <v>23</v>
      </c>
      <c r="C126" s="52" t="s">
        <v>578</v>
      </c>
      <c r="D126" s="52"/>
      <c r="E126" s="52" t="s">
        <v>579</v>
      </c>
      <c r="F126" s="52" t="s">
        <v>10</v>
      </c>
      <c r="G126" s="53" t="s">
        <v>131</v>
      </c>
      <c r="H126" s="63">
        <v>1</v>
      </c>
      <c r="I126" s="37">
        <v>0</v>
      </c>
      <c r="J126" s="64">
        <v>0</v>
      </c>
      <c r="K126" s="65">
        <v>0.20999999999999999</v>
      </c>
      <c r="L126" s="66">
        <v>0</v>
      </c>
      <c r="M126" s="12"/>
      <c r="N126" s="2"/>
      <c r="O126" s="2"/>
      <c r="P126" s="2"/>
      <c r="Q126" s="43">
        <f>IF(ISNUMBER(K126),IF(H126&gt;0,IF(I126&gt;0,J126,0),0),0)</f>
        <v>0</v>
      </c>
      <c r="R126" s="27">
        <f>IF(ISNUMBER(K126)=FALSE,J126,0)</f>
        <v>0</v>
      </c>
    </row>
    <row r="127">
      <c r="A127" s="9"/>
      <c r="B127" s="58" t="s">
        <v>83</v>
      </c>
      <c r="C127" s="1"/>
      <c r="D127" s="1"/>
      <c r="E127" s="59" t="s">
        <v>10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>
      <c r="A128" s="9"/>
      <c r="B128" s="58" t="s">
        <v>85</v>
      </c>
      <c r="C128" s="1"/>
      <c r="D128" s="1"/>
      <c r="E128" s="59" t="s">
        <v>86</v>
      </c>
      <c r="F128" s="1"/>
      <c r="G128" s="1"/>
      <c r="H128" s="50"/>
      <c r="I128" s="1"/>
      <c r="J128" s="50"/>
      <c r="K128" s="1"/>
      <c r="L128" s="1"/>
      <c r="M128" s="12"/>
      <c r="N128" s="2"/>
      <c r="O128" s="2"/>
      <c r="P128" s="2"/>
      <c r="Q128" s="2"/>
    </row>
    <row r="129" thickBot="1">
      <c r="A129" s="9"/>
      <c r="B129" s="60" t="s">
        <v>87</v>
      </c>
      <c r="C129" s="31"/>
      <c r="D129" s="31"/>
      <c r="E129" s="61" t="s">
        <v>88</v>
      </c>
      <c r="F129" s="31"/>
      <c r="G129" s="31"/>
      <c r="H129" s="62"/>
      <c r="I129" s="31"/>
      <c r="J129" s="62"/>
      <c r="K129" s="31"/>
      <c r="L129" s="31"/>
      <c r="M129" s="12"/>
      <c r="N129" s="2"/>
      <c r="O129" s="2"/>
      <c r="P129" s="2"/>
      <c r="Q129" s="2"/>
    </row>
    <row r="130" thickTop="1">
      <c r="A130" s="9"/>
      <c r="B130" s="51">
        <v>24</v>
      </c>
      <c r="C130" s="52" t="s">
        <v>580</v>
      </c>
      <c r="D130" s="52"/>
      <c r="E130" s="52" t="s">
        <v>581</v>
      </c>
      <c r="F130" s="52" t="s">
        <v>10</v>
      </c>
      <c r="G130" s="53" t="s">
        <v>131</v>
      </c>
      <c r="H130" s="63">
        <v>3</v>
      </c>
      <c r="I130" s="37">
        <v>0</v>
      </c>
      <c r="J130" s="64">
        <v>0</v>
      </c>
      <c r="K130" s="65">
        <v>0.20999999999999999</v>
      </c>
      <c r="L130" s="66">
        <v>0</v>
      </c>
      <c r="M130" s="12"/>
      <c r="N130" s="2"/>
      <c r="O130" s="2"/>
      <c r="P130" s="2"/>
      <c r="Q130" s="43">
        <f>IF(ISNUMBER(K130),IF(H130&gt;0,IF(I130&gt;0,J130,0),0),0)</f>
        <v>0</v>
      </c>
      <c r="R130" s="27">
        <f>IF(ISNUMBER(K130)=FALSE,J130,0)</f>
        <v>0</v>
      </c>
    </row>
    <row r="131">
      <c r="A131" s="9"/>
      <c r="B131" s="58" t="s">
        <v>83</v>
      </c>
      <c r="C131" s="1"/>
      <c r="D131" s="1"/>
      <c r="E131" s="59" t="s">
        <v>10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85</v>
      </c>
      <c r="C132" s="1"/>
      <c r="D132" s="1"/>
      <c r="E132" s="59" t="s">
        <v>636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87</v>
      </c>
      <c r="C133" s="31"/>
      <c r="D133" s="31"/>
      <c r="E133" s="61" t="s">
        <v>88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25</v>
      </c>
      <c r="C134" s="52" t="s">
        <v>237</v>
      </c>
      <c r="D134" s="52"/>
      <c r="E134" s="52" t="s">
        <v>238</v>
      </c>
      <c r="F134" s="52" t="s">
        <v>10</v>
      </c>
      <c r="G134" s="53" t="s">
        <v>131</v>
      </c>
      <c r="H134" s="63">
        <v>4</v>
      </c>
      <c r="I134" s="37">
        <v>0</v>
      </c>
      <c r="J134" s="64">
        <v>0</v>
      </c>
      <c r="K134" s="65">
        <v>0.20999999999999999</v>
      </c>
      <c r="L134" s="66">
        <v>0</v>
      </c>
      <c r="M134" s="12"/>
      <c r="N134" s="2"/>
      <c r="O134" s="2"/>
      <c r="P134" s="2"/>
      <c r="Q134" s="43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83</v>
      </c>
      <c r="C135" s="1"/>
      <c r="D135" s="1"/>
      <c r="E135" s="59" t="s">
        <v>583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85</v>
      </c>
      <c r="C136" s="1"/>
      <c r="D136" s="1"/>
      <c r="E136" s="59" t="s">
        <v>637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 thickBot="1">
      <c r="A137" s="9"/>
      <c r="B137" s="60" t="s">
        <v>87</v>
      </c>
      <c r="C137" s="31"/>
      <c r="D137" s="31"/>
      <c r="E137" s="61" t="s">
        <v>88</v>
      </c>
      <c r="F137" s="31"/>
      <c r="G137" s="31"/>
      <c r="H137" s="62"/>
      <c r="I137" s="31"/>
      <c r="J137" s="62"/>
      <c r="K137" s="31"/>
      <c r="L137" s="31"/>
      <c r="M137" s="12"/>
      <c r="N137" s="2"/>
      <c r="O137" s="2"/>
      <c r="P137" s="2"/>
      <c r="Q137" s="2"/>
    </row>
    <row r="138" thickTop="1">
      <c r="A138" s="9"/>
      <c r="B138" s="51">
        <v>26</v>
      </c>
      <c r="C138" s="52" t="s">
        <v>584</v>
      </c>
      <c r="D138" s="52"/>
      <c r="E138" s="52" t="s">
        <v>585</v>
      </c>
      <c r="F138" s="52" t="s">
        <v>10</v>
      </c>
      <c r="G138" s="53" t="s">
        <v>151</v>
      </c>
      <c r="H138" s="63">
        <v>59</v>
      </c>
      <c r="I138" s="37">
        <v>0</v>
      </c>
      <c r="J138" s="64">
        <v>0</v>
      </c>
      <c r="K138" s="65">
        <v>0.20999999999999999</v>
      </c>
      <c r="L138" s="66">
        <v>0</v>
      </c>
      <c r="M138" s="12"/>
      <c r="N138" s="2"/>
      <c r="O138" s="2"/>
      <c r="P138" s="2"/>
      <c r="Q138" s="43">
        <f>IF(ISNUMBER(K138),IF(H138&gt;0,IF(I138&gt;0,J138,0),0),0)</f>
        <v>0</v>
      </c>
      <c r="R138" s="27">
        <f>IF(ISNUMBER(K138)=FALSE,J138,0)</f>
        <v>0</v>
      </c>
    </row>
    <row r="139">
      <c r="A139" s="9"/>
      <c r="B139" s="58" t="s">
        <v>83</v>
      </c>
      <c r="C139" s="1"/>
      <c r="D139" s="1"/>
      <c r="E139" s="59" t="s">
        <v>586</v>
      </c>
      <c r="F139" s="1"/>
      <c r="G139" s="1"/>
      <c r="H139" s="50"/>
      <c r="I139" s="1"/>
      <c r="J139" s="50"/>
      <c r="K139" s="1"/>
      <c r="L139" s="1"/>
      <c r="M139" s="12"/>
      <c r="N139" s="2"/>
      <c r="O139" s="2"/>
      <c r="P139" s="2"/>
      <c r="Q139" s="2"/>
    </row>
    <row r="140">
      <c r="A140" s="9"/>
      <c r="B140" s="58" t="s">
        <v>85</v>
      </c>
      <c r="C140" s="1"/>
      <c r="D140" s="1"/>
      <c r="E140" s="59" t="s">
        <v>659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 thickBot="1">
      <c r="A141" s="9"/>
      <c r="B141" s="60" t="s">
        <v>87</v>
      </c>
      <c r="C141" s="31"/>
      <c r="D141" s="31"/>
      <c r="E141" s="61" t="s">
        <v>88</v>
      </c>
      <c r="F141" s="31"/>
      <c r="G141" s="31"/>
      <c r="H141" s="62"/>
      <c r="I141" s="31"/>
      <c r="J141" s="62"/>
      <c r="K141" s="31"/>
      <c r="L141" s="31"/>
      <c r="M141" s="12"/>
      <c r="N141" s="2"/>
      <c r="O141" s="2"/>
      <c r="P141" s="2"/>
      <c r="Q141" s="2"/>
    </row>
    <row r="142" thickTop="1">
      <c r="A142" s="9"/>
      <c r="B142" s="51">
        <v>27</v>
      </c>
      <c r="C142" s="52" t="s">
        <v>588</v>
      </c>
      <c r="D142" s="52"/>
      <c r="E142" s="52" t="s">
        <v>589</v>
      </c>
      <c r="F142" s="52" t="s">
        <v>10</v>
      </c>
      <c r="G142" s="53" t="s">
        <v>151</v>
      </c>
      <c r="H142" s="63">
        <v>59</v>
      </c>
      <c r="I142" s="37">
        <v>0</v>
      </c>
      <c r="J142" s="64">
        <v>0</v>
      </c>
      <c r="K142" s="65">
        <v>0.20999999999999999</v>
      </c>
      <c r="L142" s="66">
        <v>0</v>
      </c>
      <c r="M142" s="12"/>
      <c r="N142" s="2"/>
      <c r="O142" s="2"/>
      <c r="P142" s="2"/>
      <c r="Q142" s="43">
        <f>IF(ISNUMBER(K142),IF(H142&gt;0,IF(I142&gt;0,J142,0),0),0)</f>
        <v>0</v>
      </c>
      <c r="R142" s="27">
        <f>IF(ISNUMBER(K142)=FALSE,J142,0)</f>
        <v>0</v>
      </c>
    </row>
    <row r="143">
      <c r="A143" s="9"/>
      <c r="B143" s="58" t="s">
        <v>83</v>
      </c>
      <c r="C143" s="1"/>
      <c r="D143" s="1"/>
      <c r="E143" s="59" t="s">
        <v>10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>
      <c r="A144" s="9"/>
      <c r="B144" s="58" t="s">
        <v>85</v>
      </c>
      <c r="C144" s="1"/>
      <c r="D144" s="1"/>
      <c r="E144" s="59" t="s">
        <v>659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 thickBot="1">
      <c r="A145" s="9"/>
      <c r="B145" s="60" t="s">
        <v>87</v>
      </c>
      <c r="C145" s="31"/>
      <c r="D145" s="31"/>
      <c r="E145" s="61" t="s">
        <v>88</v>
      </c>
      <c r="F145" s="31"/>
      <c r="G145" s="31"/>
      <c r="H145" s="62"/>
      <c r="I145" s="31"/>
      <c r="J145" s="62"/>
      <c r="K145" s="31"/>
      <c r="L145" s="31"/>
      <c r="M145" s="12"/>
      <c r="N145" s="2"/>
      <c r="O145" s="2"/>
      <c r="P145" s="2"/>
      <c r="Q145" s="2"/>
    </row>
    <row r="146" thickTop="1" thickBot="1" ht="25" customHeight="1">
      <c r="A146" s="9"/>
      <c r="B146" s="1"/>
      <c r="C146" s="67">
        <v>8</v>
      </c>
      <c r="D146" s="1"/>
      <c r="E146" s="68" t="s">
        <v>117</v>
      </c>
      <c r="F146" s="1"/>
      <c r="G146" s="69" t="s">
        <v>107</v>
      </c>
      <c r="H146" s="70">
        <v>0</v>
      </c>
      <c r="I146" s="69" t="s">
        <v>108</v>
      </c>
      <c r="J146" s="71">
        <f>(L146-H146)</f>
        <v>0</v>
      </c>
      <c r="K146" s="69" t="s">
        <v>109</v>
      </c>
      <c r="L146" s="72">
        <v>0</v>
      </c>
      <c r="M146" s="12"/>
      <c r="N146" s="2"/>
      <c r="O146" s="2"/>
      <c r="P146" s="2"/>
      <c r="Q146" s="43">
        <f>0+Q118+Q122+Q126+Q130+Q134+Q138+Q142</f>
        <v>0</v>
      </c>
      <c r="R146" s="27">
        <f>0+R118+R122+R126+R130+R134+R138+R142</f>
        <v>0</v>
      </c>
      <c r="S146" s="73">
        <f>Q146*(1+J146)+R146</f>
        <v>0</v>
      </c>
    </row>
    <row r="147" thickTop="1" thickBot="1" ht="25" customHeight="1">
      <c r="A147" s="9"/>
      <c r="B147" s="74"/>
      <c r="C147" s="74"/>
      <c r="D147" s="74"/>
      <c r="E147" s="74"/>
      <c r="F147" s="74"/>
      <c r="G147" s="75" t="s">
        <v>110</v>
      </c>
      <c r="H147" s="76">
        <v>0</v>
      </c>
      <c r="I147" s="75" t="s">
        <v>111</v>
      </c>
      <c r="J147" s="77">
        <v>0</v>
      </c>
      <c r="K147" s="75" t="s">
        <v>112</v>
      </c>
      <c r="L147" s="78">
        <v>0</v>
      </c>
      <c r="M147" s="12"/>
      <c r="N147" s="2"/>
      <c r="O147" s="2"/>
      <c r="P147" s="2"/>
      <c r="Q147" s="2"/>
    </row>
    <row r="148">
      <c r="A148" s="13"/>
      <c r="B148" s="4"/>
      <c r="C148" s="4"/>
      <c r="D148" s="4"/>
      <c r="E148" s="4"/>
      <c r="F148" s="4"/>
      <c r="G148" s="4"/>
      <c r="H148" s="79"/>
      <c r="I148" s="4"/>
      <c r="J148" s="79"/>
      <c r="K148" s="4"/>
      <c r="L148" s="4"/>
      <c r="M148" s="14"/>
      <c r="N148" s="2"/>
      <c r="O148" s="2"/>
      <c r="P148" s="2"/>
      <c r="Q148" s="2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  <c r="P149" s="2"/>
      <c r="Q149" s="2"/>
    </row>
  </sheetData>
  <mergeCells count="102">
    <mergeCell ref="B39:L39"/>
    <mergeCell ref="B41:D41"/>
    <mergeCell ref="B42:D42"/>
    <mergeCell ref="B43:D43"/>
    <mergeCell ref="B45:D45"/>
    <mergeCell ref="B46:D46"/>
    <mergeCell ref="B47:D47"/>
    <mergeCell ref="B49:D49"/>
    <mergeCell ref="B50:D50"/>
    <mergeCell ref="B51:D51"/>
    <mergeCell ref="B53:D53"/>
    <mergeCell ref="B54:D54"/>
    <mergeCell ref="B55:D55"/>
    <mergeCell ref="B57:D57"/>
    <mergeCell ref="B58:D58"/>
    <mergeCell ref="B59:D59"/>
    <mergeCell ref="B61:D61"/>
    <mergeCell ref="B62:D62"/>
    <mergeCell ref="B63:D63"/>
    <mergeCell ref="B65:D65"/>
    <mergeCell ref="B66:D66"/>
    <mergeCell ref="B67:D67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5:C26"/>
    <mergeCell ref="B28:L28"/>
    <mergeCell ref="B30:D30"/>
    <mergeCell ref="B31:D31"/>
    <mergeCell ref="B32:D32"/>
    <mergeCell ref="B34:D34"/>
    <mergeCell ref="B35:D35"/>
    <mergeCell ref="B36:D36"/>
    <mergeCell ref="B21:D21"/>
    <mergeCell ref="B22:D22"/>
    <mergeCell ref="B23:D23"/>
    <mergeCell ref="B69:D69"/>
    <mergeCell ref="B70:D70"/>
    <mergeCell ref="B71:D71"/>
    <mergeCell ref="B73:D73"/>
    <mergeCell ref="B74:D74"/>
    <mergeCell ref="B75:D75"/>
    <mergeCell ref="B77:D77"/>
    <mergeCell ref="B78:D78"/>
    <mergeCell ref="B79:D79"/>
    <mergeCell ref="B81:D81"/>
    <mergeCell ref="B82:D82"/>
    <mergeCell ref="B83:D83"/>
    <mergeCell ref="B85:D85"/>
    <mergeCell ref="B86:D86"/>
    <mergeCell ref="B87:D87"/>
    <mergeCell ref="B89:D89"/>
    <mergeCell ref="B90:D90"/>
    <mergeCell ref="B91:D91"/>
    <mergeCell ref="B94:L94"/>
    <mergeCell ref="B96:D96"/>
    <mergeCell ref="B97:D97"/>
    <mergeCell ref="B98:D98"/>
    <mergeCell ref="B100:D100"/>
    <mergeCell ref="B101:D101"/>
    <mergeCell ref="B102:D102"/>
    <mergeCell ref="B104:D104"/>
    <mergeCell ref="B105:D105"/>
    <mergeCell ref="B106:D106"/>
    <mergeCell ref="B108:D108"/>
    <mergeCell ref="B109:D109"/>
    <mergeCell ref="B110:D110"/>
    <mergeCell ref="B112:D112"/>
    <mergeCell ref="B113:D113"/>
    <mergeCell ref="B114:D114"/>
    <mergeCell ref="B119:D119"/>
    <mergeCell ref="B120:D120"/>
    <mergeCell ref="B121:D121"/>
    <mergeCell ref="B123:D123"/>
    <mergeCell ref="B124:D124"/>
    <mergeCell ref="B125:D125"/>
    <mergeCell ref="B127:D127"/>
    <mergeCell ref="B128:D128"/>
    <mergeCell ref="B129:D129"/>
    <mergeCell ref="B131:D131"/>
    <mergeCell ref="B132:D132"/>
    <mergeCell ref="B133:D133"/>
    <mergeCell ref="B135:D135"/>
    <mergeCell ref="B136:D136"/>
    <mergeCell ref="B137:D137"/>
    <mergeCell ref="B139:D139"/>
    <mergeCell ref="B140:D140"/>
    <mergeCell ref="B141:D141"/>
    <mergeCell ref="B143:D143"/>
    <mergeCell ref="B144:D144"/>
    <mergeCell ref="B145:D145"/>
    <mergeCell ref="B117:L117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 codeName="___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660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IF(SUM(K20:K23)&gt;0,ROUND(SUM(S20:S23)/SUM(K20:K23)-1,8),0)</f>
        <v>0</v>
      </c>
      <c r="R11" s="27">
        <f>AVERAGE(J37,J92,J115,J146)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S37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S92</f>
        <v>0</v>
      </c>
    </row>
    <row r="22">
      <c r="A22" s="9"/>
      <c r="B22" s="46">
        <v>4</v>
      </c>
      <c r="C22" s="1"/>
      <c r="D22" s="1"/>
      <c r="E22" s="47" t="s">
        <v>115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S115</f>
        <v>0</v>
      </c>
    </row>
    <row r="23">
      <c r="A23" s="9"/>
      <c r="B23" s="46">
        <v>8</v>
      </c>
      <c r="C23" s="1"/>
      <c r="D23" s="1"/>
      <c r="E23" s="47" t="s">
        <v>117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S146</f>
        <v>0</v>
      </c>
    </row>
    <row r="24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4"/>
      <c r="N24" s="2"/>
      <c r="O24" s="2"/>
      <c r="P24" s="2"/>
      <c r="Q24" s="2"/>
    </row>
    <row r="25" ht="14" customHeight="1">
      <c r="A25" s="4"/>
      <c r="B25" s="38" t="s">
        <v>71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</row>
    <row r="26" ht="18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2"/>
      <c r="N26" s="2"/>
      <c r="O26" s="2"/>
      <c r="P26" s="2"/>
      <c r="Q26" s="2"/>
    </row>
    <row r="27" ht="18" customHeight="1">
      <c r="A27" s="9"/>
      <c r="B27" s="44" t="s">
        <v>72</v>
      </c>
      <c r="C27" s="44" t="s">
        <v>68</v>
      </c>
      <c r="D27" s="44" t="s">
        <v>73</v>
      </c>
      <c r="E27" s="44" t="s">
        <v>69</v>
      </c>
      <c r="F27" s="44" t="s">
        <v>74</v>
      </c>
      <c r="G27" s="45" t="s">
        <v>75</v>
      </c>
      <c r="H27" s="22" t="s">
        <v>76</v>
      </c>
      <c r="I27" s="22" t="s">
        <v>77</v>
      </c>
      <c r="J27" s="22" t="s">
        <v>18</v>
      </c>
      <c r="K27" s="45" t="s">
        <v>78</v>
      </c>
      <c r="L27" s="22" t="s">
        <v>19</v>
      </c>
      <c r="M27" s="80"/>
      <c r="N27" s="2"/>
      <c r="O27" s="2"/>
      <c r="P27" s="2"/>
      <c r="Q27" s="2"/>
    </row>
    <row r="28" ht="40" customHeight="1">
      <c r="A28" s="9"/>
      <c r="B28" s="49" t="s">
        <v>79</v>
      </c>
      <c r="C28" s="1"/>
      <c r="D28" s="1"/>
      <c r="E28" s="1"/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1">
        <v>1</v>
      </c>
      <c r="C29" s="52" t="s">
        <v>305</v>
      </c>
      <c r="D29" s="52"/>
      <c r="E29" s="52" t="s">
        <v>120</v>
      </c>
      <c r="F29" s="52" t="s">
        <v>10</v>
      </c>
      <c r="G29" s="53" t="s">
        <v>306</v>
      </c>
      <c r="H29" s="54">
        <v>305.53800000000001</v>
      </c>
      <c r="I29" s="25">
        <v>0</v>
      </c>
      <c r="J29" s="55">
        <v>0</v>
      </c>
      <c r="K29" s="56">
        <v>0.20999999999999999</v>
      </c>
      <c r="L29" s="57">
        <v>0</v>
      </c>
      <c r="M29" s="12"/>
      <c r="N29" s="2"/>
      <c r="O29" s="2"/>
      <c r="P29" s="2"/>
      <c r="Q29" s="43">
        <f>IF(ISNUMBER(K29),IF(H29&gt;0,IF(I29&gt;0,J29,0),0),0)</f>
        <v>0</v>
      </c>
      <c r="R29" s="27">
        <f>IF(ISNUMBER(K29)=FALSE,J29,0)</f>
        <v>0</v>
      </c>
    </row>
    <row r="30">
      <c r="A30" s="9"/>
      <c r="B30" s="58" t="s">
        <v>83</v>
      </c>
      <c r="C30" s="1"/>
      <c r="D30" s="1"/>
      <c r="E30" s="59" t="s">
        <v>516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85</v>
      </c>
      <c r="C31" s="1"/>
      <c r="D31" s="1"/>
      <c r="E31" s="59" t="s">
        <v>661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 thickBot="1">
      <c r="A32" s="9"/>
      <c r="B32" s="60" t="s">
        <v>87</v>
      </c>
      <c r="C32" s="31"/>
      <c r="D32" s="31"/>
      <c r="E32" s="61" t="s">
        <v>88</v>
      </c>
      <c r="F32" s="31"/>
      <c r="G32" s="31"/>
      <c r="H32" s="62"/>
      <c r="I32" s="31"/>
      <c r="J32" s="62"/>
      <c r="K32" s="31"/>
      <c r="L32" s="31"/>
      <c r="M32" s="12"/>
      <c r="N32" s="2"/>
      <c r="O32" s="2"/>
      <c r="P32" s="2"/>
      <c r="Q32" s="2"/>
    </row>
    <row r="33" thickTop="1">
      <c r="A33" s="9"/>
      <c r="B33" s="51">
        <v>2</v>
      </c>
      <c r="C33" s="52" t="s">
        <v>524</v>
      </c>
      <c r="D33" s="52"/>
      <c r="E33" s="52" t="s">
        <v>125</v>
      </c>
      <c r="F33" s="52" t="s">
        <v>10</v>
      </c>
      <c r="G33" s="53" t="s">
        <v>306</v>
      </c>
      <c r="H33" s="63">
        <v>17.971</v>
      </c>
      <c r="I33" s="37">
        <v>0</v>
      </c>
      <c r="J33" s="64">
        <v>0</v>
      </c>
      <c r="K33" s="65">
        <v>0.20999999999999999</v>
      </c>
      <c r="L33" s="66">
        <v>0</v>
      </c>
      <c r="M33" s="12"/>
      <c r="N33" s="2"/>
      <c r="O33" s="2"/>
      <c r="P33" s="2"/>
      <c r="Q33" s="43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83</v>
      </c>
      <c r="C34" s="1"/>
      <c r="D34" s="1"/>
      <c r="E34" s="59" t="s">
        <v>593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85</v>
      </c>
      <c r="C35" s="1"/>
      <c r="D35" s="1"/>
      <c r="E35" s="59" t="s">
        <v>662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87</v>
      </c>
      <c r="C36" s="31"/>
      <c r="D36" s="31"/>
      <c r="E36" s="61" t="s">
        <v>88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 thickBot="1" ht="25" customHeight="1">
      <c r="A37" s="9"/>
      <c r="B37" s="1"/>
      <c r="C37" s="67">
        <v>0</v>
      </c>
      <c r="D37" s="1"/>
      <c r="E37" s="68" t="s">
        <v>70</v>
      </c>
      <c r="F37" s="1"/>
      <c r="G37" s="69" t="s">
        <v>107</v>
      </c>
      <c r="H37" s="70">
        <v>0</v>
      </c>
      <c r="I37" s="69" t="s">
        <v>108</v>
      </c>
      <c r="J37" s="71">
        <f>(L37-H37)</f>
        <v>0</v>
      </c>
      <c r="K37" s="69" t="s">
        <v>109</v>
      </c>
      <c r="L37" s="72">
        <v>0</v>
      </c>
      <c r="M37" s="12"/>
      <c r="N37" s="2"/>
      <c r="O37" s="2"/>
      <c r="P37" s="2"/>
      <c r="Q37" s="43">
        <f>0+Q29+Q33</f>
        <v>0</v>
      </c>
      <c r="R37" s="27">
        <f>0+R29+R33</f>
        <v>0</v>
      </c>
      <c r="S37" s="73">
        <f>Q37*(1+J37)+R37</f>
        <v>0</v>
      </c>
    </row>
    <row r="38" thickTop="1" thickBot="1" ht="25" customHeight="1">
      <c r="A38" s="9"/>
      <c r="B38" s="74"/>
      <c r="C38" s="74"/>
      <c r="D38" s="74"/>
      <c r="E38" s="74"/>
      <c r="F38" s="74"/>
      <c r="G38" s="75" t="s">
        <v>110</v>
      </c>
      <c r="H38" s="76">
        <v>0</v>
      </c>
      <c r="I38" s="75" t="s">
        <v>111</v>
      </c>
      <c r="J38" s="77">
        <v>0</v>
      </c>
      <c r="K38" s="75" t="s">
        <v>112</v>
      </c>
      <c r="L38" s="78">
        <v>0</v>
      </c>
      <c r="M38" s="12"/>
      <c r="N38" s="2"/>
      <c r="O38" s="2"/>
      <c r="P38" s="2"/>
      <c r="Q38" s="2"/>
    </row>
    <row r="39" ht="40" customHeight="1">
      <c r="A39" s="9"/>
      <c r="B39" s="83" t="s">
        <v>128</v>
      </c>
      <c r="C39" s="1"/>
      <c r="D39" s="1"/>
      <c r="E39" s="1"/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1">
        <v>3</v>
      </c>
      <c r="C40" s="52" t="s">
        <v>142</v>
      </c>
      <c r="D40" s="52"/>
      <c r="E40" s="52" t="s">
        <v>143</v>
      </c>
      <c r="F40" s="52" t="s">
        <v>10</v>
      </c>
      <c r="G40" s="53" t="s">
        <v>121</v>
      </c>
      <c r="H40" s="54">
        <v>14.976000000000001</v>
      </c>
      <c r="I40" s="25">
        <v>0</v>
      </c>
      <c r="J40" s="55">
        <v>0</v>
      </c>
      <c r="K40" s="56">
        <v>0.20999999999999999</v>
      </c>
      <c r="L40" s="57">
        <v>0</v>
      </c>
      <c r="M40" s="12"/>
      <c r="N40" s="2"/>
      <c r="O40" s="2"/>
      <c r="P40" s="2"/>
      <c r="Q40" s="43">
        <f>IF(ISNUMBER(K40),IF(H40&gt;0,IF(I40&gt;0,J40,0),0),0)</f>
        <v>0</v>
      </c>
      <c r="R40" s="27">
        <f>IF(ISNUMBER(K40)=FALSE,J40,0)</f>
        <v>0</v>
      </c>
    </row>
    <row r="41">
      <c r="A41" s="9"/>
      <c r="B41" s="58" t="s">
        <v>83</v>
      </c>
      <c r="C41" s="1"/>
      <c r="D41" s="1"/>
      <c r="E41" s="59" t="s">
        <v>10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85</v>
      </c>
      <c r="C42" s="1"/>
      <c r="D42" s="1"/>
      <c r="E42" s="59" t="s">
        <v>663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 thickBot="1">
      <c r="A43" s="9"/>
      <c r="B43" s="60" t="s">
        <v>87</v>
      </c>
      <c r="C43" s="31"/>
      <c r="D43" s="31"/>
      <c r="E43" s="61" t="s">
        <v>88</v>
      </c>
      <c r="F43" s="31"/>
      <c r="G43" s="31"/>
      <c r="H43" s="62"/>
      <c r="I43" s="31"/>
      <c r="J43" s="62"/>
      <c r="K43" s="31"/>
      <c r="L43" s="31"/>
      <c r="M43" s="12"/>
      <c r="N43" s="2"/>
      <c r="O43" s="2"/>
      <c r="P43" s="2"/>
      <c r="Q43" s="2"/>
    </row>
    <row r="44" thickTop="1">
      <c r="A44" s="9"/>
      <c r="B44" s="51">
        <v>4</v>
      </c>
      <c r="C44" s="52" t="s">
        <v>528</v>
      </c>
      <c r="D44" s="52"/>
      <c r="E44" s="52" t="s">
        <v>529</v>
      </c>
      <c r="F44" s="52" t="s">
        <v>10</v>
      </c>
      <c r="G44" s="53" t="s">
        <v>121</v>
      </c>
      <c r="H44" s="63">
        <v>7.4880000000000004</v>
      </c>
      <c r="I44" s="37">
        <v>0</v>
      </c>
      <c r="J44" s="64">
        <v>0</v>
      </c>
      <c r="K44" s="65">
        <v>0.20999999999999999</v>
      </c>
      <c r="L44" s="66">
        <v>0</v>
      </c>
      <c r="M44" s="12"/>
      <c r="N44" s="2"/>
      <c r="O44" s="2"/>
      <c r="P44" s="2"/>
      <c r="Q44" s="43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83</v>
      </c>
      <c r="C45" s="1"/>
      <c r="D45" s="1"/>
      <c r="E45" s="59" t="s">
        <v>10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85</v>
      </c>
      <c r="C46" s="1"/>
      <c r="D46" s="1"/>
      <c r="E46" s="59" t="s">
        <v>664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87</v>
      </c>
      <c r="C47" s="31"/>
      <c r="D47" s="31"/>
      <c r="E47" s="61" t="s">
        <v>88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5</v>
      </c>
      <c r="C48" s="52" t="s">
        <v>531</v>
      </c>
      <c r="D48" s="52"/>
      <c r="E48" s="52" t="s">
        <v>532</v>
      </c>
      <c r="F48" s="52" t="s">
        <v>10</v>
      </c>
      <c r="G48" s="53" t="s">
        <v>158</v>
      </c>
      <c r="H48" s="63">
        <v>62.399999999999999</v>
      </c>
      <c r="I48" s="37">
        <v>0</v>
      </c>
      <c r="J48" s="64">
        <v>0</v>
      </c>
      <c r="K48" s="65">
        <v>0.20999999999999999</v>
      </c>
      <c r="L48" s="66">
        <v>0</v>
      </c>
      <c r="M48" s="12"/>
      <c r="N48" s="2"/>
      <c r="O48" s="2"/>
      <c r="P48" s="2"/>
      <c r="Q48" s="43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83</v>
      </c>
      <c r="C49" s="1"/>
      <c r="D49" s="1"/>
      <c r="E49" s="59" t="s">
        <v>533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85</v>
      </c>
      <c r="C50" s="1"/>
      <c r="D50" s="1"/>
      <c r="E50" s="59" t="s">
        <v>665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87</v>
      </c>
      <c r="C51" s="31"/>
      <c r="D51" s="31"/>
      <c r="E51" s="61" t="s">
        <v>88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6</v>
      </c>
      <c r="C52" s="52" t="s">
        <v>535</v>
      </c>
      <c r="D52" s="52"/>
      <c r="E52" s="52" t="s">
        <v>536</v>
      </c>
      <c r="F52" s="52" t="s">
        <v>10</v>
      </c>
      <c r="G52" s="53" t="s">
        <v>121</v>
      </c>
      <c r="H52" s="63">
        <v>11.9</v>
      </c>
      <c r="I52" s="37">
        <v>0</v>
      </c>
      <c r="J52" s="64">
        <v>0</v>
      </c>
      <c r="K52" s="65">
        <v>0.20999999999999999</v>
      </c>
      <c r="L52" s="66">
        <v>0</v>
      </c>
      <c r="M52" s="12"/>
      <c r="N52" s="2"/>
      <c r="O52" s="2"/>
      <c r="P52" s="2"/>
      <c r="Q52" s="43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83</v>
      </c>
      <c r="C53" s="1"/>
      <c r="D53" s="1"/>
      <c r="E53" s="59" t="s">
        <v>10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85</v>
      </c>
      <c r="C54" s="1"/>
      <c r="D54" s="1"/>
      <c r="E54" s="59" t="s">
        <v>666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87</v>
      </c>
      <c r="C55" s="31"/>
      <c r="D55" s="31"/>
      <c r="E55" s="61" t="s">
        <v>88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153</v>
      </c>
      <c r="D56" s="52"/>
      <c r="E56" s="52" t="s">
        <v>154</v>
      </c>
      <c r="F56" s="52" t="s">
        <v>10</v>
      </c>
      <c r="G56" s="53" t="s">
        <v>121</v>
      </c>
      <c r="H56" s="63">
        <v>4.5599999999999996</v>
      </c>
      <c r="I56" s="37">
        <v>0</v>
      </c>
      <c r="J56" s="64">
        <v>0</v>
      </c>
      <c r="K56" s="65">
        <v>0.20999999999999999</v>
      </c>
      <c r="L56" s="66">
        <v>0</v>
      </c>
      <c r="M56" s="12"/>
      <c r="N56" s="2"/>
      <c r="O56" s="2"/>
      <c r="P56" s="2"/>
      <c r="Q56" s="43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83</v>
      </c>
      <c r="C57" s="1"/>
      <c r="D57" s="1"/>
      <c r="E57" s="59" t="s">
        <v>538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85</v>
      </c>
      <c r="C58" s="1"/>
      <c r="D58" s="1"/>
      <c r="E58" s="59" t="s">
        <v>667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87</v>
      </c>
      <c r="C59" s="31"/>
      <c r="D59" s="31"/>
      <c r="E59" s="61" t="s">
        <v>88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8</v>
      </c>
      <c r="C60" s="52" t="s">
        <v>540</v>
      </c>
      <c r="D60" s="52"/>
      <c r="E60" s="52" t="s">
        <v>541</v>
      </c>
      <c r="F60" s="52" t="s">
        <v>10</v>
      </c>
      <c r="G60" s="53" t="s">
        <v>151</v>
      </c>
      <c r="H60" s="63">
        <v>54</v>
      </c>
      <c r="I60" s="37">
        <v>0</v>
      </c>
      <c r="J60" s="64">
        <v>0</v>
      </c>
      <c r="K60" s="65">
        <v>0.20999999999999999</v>
      </c>
      <c r="L60" s="66">
        <v>0</v>
      </c>
      <c r="M60" s="12"/>
      <c r="N60" s="2"/>
      <c r="O60" s="2"/>
      <c r="P60" s="2"/>
      <c r="Q60" s="43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83</v>
      </c>
      <c r="C61" s="1"/>
      <c r="D61" s="1"/>
      <c r="E61" s="59" t="s">
        <v>10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85</v>
      </c>
      <c r="C62" s="1"/>
      <c r="D62" s="1"/>
      <c r="E62" s="59" t="s">
        <v>668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87</v>
      </c>
      <c r="C63" s="31"/>
      <c r="D63" s="31"/>
      <c r="E63" s="61" t="s">
        <v>88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9</v>
      </c>
      <c r="C64" s="52" t="s">
        <v>164</v>
      </c>
      <c r="D64" s="52"/>
      <c r="E64" s="52" t="s">
        <v>165</v>
      </c>
      <c r="F64" s="52" t="s">
        <v>10</v>
      </c>
      <c r="G64" s="53" t="s">
        <v>121</v>
      </c>
      <c r="H64" s="63">
        <v>125.363</v>
      </c>
      <c r="I64" s="37">
        <v>0</v>
      </c>
      <c r="J64" s="64">
        <v>0</v>
      </c>
      <c r="K64" s="65">
        <v>0.20999999999999999</v>
      </c>
      <c r="L64" s="66">
        <v>0</v>
      </c>
      <c r="M64" s="12"/>
      <c r="N64" s="2"/>
      <c r="O64" s="2"/>
      <c r="P64" s="2"/>
      <c r="Q64" s="43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83</v>
      </c>
      <c r="C65" s="1"/>
      <c r="D65" s="1"/>
      <c r="E65" s="59" t="s">
        <v>10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85</v>
      </c>
      <c r="C66" s="1"/>
      <c r="D66" s="1"/>
      <c r="E66" s="59" t="s">
        <v>669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 thickBot="1">
      <c r="A67" s="9"/>
      <c r="B67" s="60" t="s">
        <v>87</v>
      </c>
      <c r="C67" s="31"/>
      <c r="D67" s="31"/>
      <c r="E67" s="61" t="s">
        <v>88</v>
      </c>
      <c r="F67" s="31"/>
      <c r="G67" s="31"/>
      <c r="H67" s="62"/>
      <c r="I67" s="31"/>
      <c r="J67" s="62"/>
      <c r="K67" s="31"/>
      <c r="L67" s="31"/>
      <c r="M67" s="12"/>
      <c r="N67" s="2"/>
      <c r="O67" s="2"/>
      <c r="P67" s="2"/>
      <c r="Q67" s="2"/>
    </row>
    <row r="68" thickTop="1">
      <c r="A68" s="9"/>
      <c r="B68" s="51">
        <v>10</v>
      </c>
      <c r="C68" s="52" t="s">
        <v>167</v>
      </c>
      <c r="D68" s="52"/>
      <c r="E68" s="52" t="s">
        <v>168</v>
      </c>
      <c r="F68" s="52" t="s">
        <v>10</v>
      </c>
      <c r="G68" s="53" t="s">
        <v>121</v>
      </c>
      <c r="H68" s="63">
        <v>137.26300000000001</v>
      </c>
      <c r="I68" s="37">
        <v>0</v>
      </c>
      <c r="J68" s="64">
        <v>0</v>
      </c>
      <c r="K68" s="65">
        <v>0.20999999999999999</v>
      </c>
      <c r="L68" s="66">
        <v>0</v>
      </c>
      <c r="M68" s="12"/>
      <c r="N68" s="2"/>
      <c r="O68" s="2"/>
      <c r="P68" s="2"/>
      <c r="Q68" s="43">
        <f>IF(ISNUMBER(K68),IF(H68&gt;0,IF(I68&gt;0,J68,0),0),0)</f>
        <v>0</v>
      </c>
      <c r="R68" s="27">
        <f>IF(ISNUMBER(K68)=FALSE,J68,0)</f>
        <v>0</v>
      </c>
    </row>
    <row r="69">
      <c r="A69" s="9"/>
      <c r="B69" s="58" t="s">
        <v>83</v>
      </c>
      <c r="C69" s="1"/>
      <c r="D69" s="1"/>
      <c r="E69" s="59" t="s">
        <v>10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85</v>
      </c>
      <c r="C70" s="1"/>
      <c r="D70" s="1"/>
      <c r="E70" s="59" t="s">
        <v>670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87</v>
      </c>
      <c r="C71" s="31"/>
      <c r="D71" s="31"/>
      <c r="E71" s="61" t="s">
        <v>88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11</v>
      </c>
      <c r="C72" s="52" t="s">
        <v>545</v>
      </c>
      <c r="D72" s="52"/>
      <c r="E72" s="52" t="s">
        <v>546</v>
      </c>
      <c r="F72" s="52" t="s">
        <v>10</v>
      </c>
      <c r="G72" s="53" t="s">
        <v>121</v>
      </c>
      <c r="H72" s="63">
        <v>62.520000000000003</v>
      </c>
      <c r="I72" s="37">
        <v>0</v>
      </c>
      <c r="J72" s="64">
        <v>0</v>
      </c>
      <c r="K72" s="65">
        <v>0.20999999999999999</v>
      </c>
      <c r="L72" s="66">
        <v>0</v>
      </c>
      <c r="M72" s="12"/>
      <c r="N72" s="2"/>
      <c r="O72" s="2"/>
      <c r="P72" s="2"/>
      <c r="Q72" s="43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83</v>
      </c>
      <c r="C73" s="1"/>
      <c r="D73" s="1"/>
      <c r="E73" s="59" t="s">
        <v>547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85</v>
      </c>
      <c r="C74" s="1"/>
      <c r="D74" s="1"/>
      <c r="E74" s="59" t="s">
        <v>671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87</v>
      </c>
      <c r="C75" s="31"/>
      <c r="D75" s="31"/>
      <c r="E75" s="61" t="s">
        <v>88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>
      <c r="A76" s="9"/>
      <c r="B76" s="51">
        <v>12</v>
      </c>
      <c r="C76" s="52" t="s">
        <v>549</v>
      </c>
      <c r="D76" s="52"/>
      <c r="E76" s="52" t="s">
        <v>550</v>
      </c>
      <c r="F76" s="52" t="s">
        <v>10</v>
      </c>
      <c r="G76" s="53" t="s">
        <v>121</v>
      </c>
      <c r="H76" s="63">
        <v>42.840000000000003</v>
      </c>
      <c r="I76" s="37">
        <v>0</v>
      </c>
      <c r="J76" s="64">
        <v>0</v>
      </c>
      <c r="K76" s="65">
        <v>0.20999999999999999</v>
      </c>
      <c r="L76" s="66">
        <v>0</v>
      </c>
      <c r="M76" s="12"/>
      <c r="N76" s="2"/>
      <c r="O76" s="2"/>
      <c r="P76" s="2"/>
      <c r="Q76" s="43">
        <f>IF(ISNUMBER(K76),IF(H76&gt;0,IF(I76&gt;0,J76,0),0),0)</f>
        <v>0</v>
      </c>
      <c r="R76" s="27">
        <f>IF(ISNUMBER(K76)=FALSE,J76,0)</f>
        <v>0</v>
      </c>
    </row>
    <row r="77">
      <c r="A77" s="9"/>
      <c r="B77" s="58" t="s">
        <v>83</v>
      </c>
      <c r="C77" s="1"/>
      <c r="D77" s="1"/>
      <c r="E77" s="59" t="s">
        <v>605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85</v>
      </c>
      <c r="C78" s="1"/>
      <c r="D78" s="1"/>
      <c r="E78" s="59" t="s">
        <v>672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 thickBot="1">
      <c r="A79" s="9"/>
      <c r="B79" s="60" t="s">
        <v>87</v>
      </c>
      <c r="C79" s="31"/>
      <c r="D79" s="31"/>
      <c r="E79" s="61" t="s">
        <v>88</v>
      </c>
      <c r="F79" s="31"/>
      <c r="G79" s="31"/>
      <c r="H79" s="62"/>
      <c r="I79" s="31"/>
      <c r="J79" s="62"/>
      <c r="K79" s="31"/>
      <c r="L79" s="31"/>
      <c r="M79" s="12"/>
      <c r="N79" s="2"/>
      <c r="O79" s="2"/>
      <c r="P79" s="2"/>
      <c r="Q79" s="2"/>
    </row>
    <row r="80" thickTop="1">
      <c r="A80" s="9"/>
      <c r="B80" s="51">
        <v>13</v>
      </c>
      <c r="C80" s="52" t="s">
        <v>553</v>
      </c>
      <c r="D80" s="52"/>
      <c r="E80" s="52" t="s">
        <v>554</v>
      </c>
      <c r="F80" s="52" t="s">
        <v>10</v>
      </c>
      <c r="G80" s="53" t="s">
        <v>158</v>
      </c>
      <c r="H80" s="63">
        <v>22.800000000000001</v>
      </c>
      <c r="I80" s="37">
        <v>0</v>
      </c>
      <c r="J80" s="64">
        <v>0</v>
      </c>
      <c r="K80" s="65">
        <v>0.20999999999999999</v>
      </c>
      <c r="L80" s="66">
        <v>0</v>
      </c>
      <c r="M80" s="12"/>
      <c r="N80" s="2"/>
      <c r="O80" s="2"/>
      <c r="P80" s="2"/>
      <c r="Q80" s="43">
        <f>IF(ISNUMBER(K80),IF(H80&gt;0,IF(I80&gt;0,J80,0),0),0)</f>
        <v>0</v>
      </c>
      <c r="R80" s="27">
        <f>IF(ISNUMBER(K80)=FALSE,J80,0)</f>
        <v>0</v>
      </c>
    </row>
    <row r="81">
      <c r="A81" s="9"/>
      <c r="B81" s="58" t="s">
        <v>83</v>
      </c>
      <c r="C81" s="1"/>
      <c r="D81" s="1"/>
      <c r="E81" s="59" t="s">
        <v>10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85</v>
      </c>
      <c r="C82" s="1"/>
      <c r="D82" s="1"/>
      <c r="E82" s="59" t="s">
        <v>673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87</v>
      </c>
      <c r="C83" s="31"/>
      <c r="D83" s="31"/>
      <c r="E83" s="61" t="s">
        <v>88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14</v>
      </c>
      <c r="C84" s="52" t="s">
        <v>477</v>
      </c>
      <c r="D84" s="52"/>
      <c r="E84" s="52" t="s">
        <v>478</v>
      </c>
      <c r="F84" s="52" t="s">
        <v>10</v>
      </c>
      <c r="G84" s="53" t="s">
        <v>158</v>
      </c>
      <c r="H84" s="63">
        <v>22.800000000000001</v>
      </c>
      <c r="I84" s="37">
        <v>0</v>
      </c>
      <c r="J84" s="64">
        <v>0</v>
      </c>
      <c r="K84" s="65">
        <v>0.20999999999999999</v>
      </c>
      <c r="L84" s="66">
        <v>0</v>
      </c>
      <c r="M84" s="12"/>
      <c r="N84" s="2"/>
      <c r="O84" s="2"/>
      <c r="P84" s="2"/>
      <c r="Q84" s="43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83</v>
      </c>
      <c r="C85" s="1"/>
      <c r="D85" s="1"/>
      <c r="E85" s="59" t="s">
        <v>10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85</v>
      </c>
      <c r="C86" s="1"/>
      <c r="D86" s="1"/>
      <c r="E86" s="59" t="s">
        <v>673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 thickBot="1">
      <c r="A87" s="9"/>
      <c r="B87" s="60" t="s">
        <v>87</v>
      </c>
      <c r="C87" s="31"/>
      <c r="D87" s="31"/>
      <c r="E87" s="61" t="s">
        <v>88</v>
      </c>
      <c r="F87" s="31"/>
      <c r="G87" s="31"/>
      <c r="H87" s="62"/>
      <c r="I87" s="31"/>
      <c r="J87" s="62"/>
      <c r="K87" s="31"/>
      <c r="L87" s="31"/>
      <c r="M87" s="12"/>
      <c r="N87" s="2"/>
      <c r="O87" s="2"/>
      <c r="P87" s="2"/>
      <c r="Q87" s="2"/>
    </row>
    <row r="88" thickTop="1">
      <c r="A88" s="9"/>
      <c r="B88" s="51">
        <v>15</v>
      </c>
      <c r="C88" s="52" t="s">
        <v>187</v>
      </c>
      <c r="D88" s="52"/>
      <c r="E88" s="52" t="s">
        <v>188</v>
      </c>
      <c r="F88" s="52" t="s">
        <v>10</v>
      </c>
      <c r="G88" s="53" t="s">
        <v>158</v>
      </c>
      <c r="H88" s="63">
        <v>22.800000000000001</v>
      </c>
      <c r="I88" s="37">
        <v>0</v>
      </c>
      <c r="J88" s="64">
        <v>0</v>
      </c>
      <c r="K88" s="65">
        <v>0.20999999999999999</v>
      </c>
      <c r="L88" s="66">
        <v>0</v>
      </c>
      <c r="M88" s="12"/>
      <c r="N88" s="2"/>
      <c r="O88" s="2"/>
      <c r="P88" s="2"/>
      <c r="Q88" s="43">
        <f>IF(ISNUMBER(K88),IF(H88&gt;0,IF(I88&gt;0,J88,0),0),0)</f>
        <v>0</v>
      </c>
      <c r="R88" s="27">
        <f>IF(ISNUMBER(K88)=FALSE,J88,0)</f>
        <v>0</v>
      </c>
    </row>
    <row r="89">
      <c r="A89" s="9"/>
      <c r="B89" s="58" t="s">
        <v>83</v>
      </c>
      <c r="C89" s="1"/>
      <c r="D89" s="1"/>
      <c r="E89" s="59" t="s">
        <v>10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85</v>
      </c>
      <c r="C90" s="1"/>
      <c r="D90" s="1"/>
      <c r="E90" s="59" t="s">
        <v>673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 thickBot="1">
      <c r="A91" s="9"/>
      <c r="B91" s="60" t="s">
        <v>87</v>
      </c>
      <c r="C91" s="31"/>
      <c r="D91" s="31"/>
      <c r="E91" s="61" t="s">
        <v>88</v>
      </c>
      <c r="F91" s="31"/>
      <c r="G91" s="31"/>
      <c r="H91" s="62"/>
      <c r="I91" s="31"/>
      <c r="J91" s="62"/>
      <c r="K91" s="31"/>
      <c r="L91" s="31"/>
      <c r="M91" s="12"/>
      <c r="N91" s="2"/>
      <c r="O91" s="2"/>
      <c r="P91" s="2"/>
      <c r="Q91" s="2"/>
    </row>
    <row r="92" thickTop="1" thickBot="1" ht="25" customHeight="1">
      <c r="A92" s="9"/>
      <c r="B92" s="1"/>
      <c r="C92" s="67">
        <v>1</v>
      </c>
      <c r="D92" s="1"/>
      <c r="E92" s="68" t="s">
        <v>114</v>
      </c>
      <c r="F92" s="1"/>
      <c r="G92" s="69" t="s">
        <v>107</v>
      </c>
      <c r="H92" s="70">
        <v>0</v>
      </c>
      <c r="I92" s="69" t="s">
        <v>108</v>
      </c>
      <c r="J92" s="71">
        <f>(L92-H92)</f>
        <v>0</v>
      </c>
      <c r="K92" s="69" t="s">
        <v>109</v>
      </c>
      <c r="L92" s="72">
        <v>0</v>
      </c>
      <c r="M92" s="12"/>
      <c r="N92" s="2"/>
      <c r="O92" s="2"/>
      <c r="P92" s="2"/>
      <c r="Q92" s="43">
        <f>0+Q40+Q44+Q48+Q52+Q56+Q60+Q64+Q68+Q72+Q76+Q80+Q84+Q88</f>
        <v>0</v>
      </c>
      <c r="R92" s="27">
        <f>0+R40+R44+R48+R52+R56+R60+R64+R68+R72+R76+R80+R84+R88</f>
        <v>0</v>
      </c>
      <c r="S92" s="73">
        <f>Q92*(1+J92)+R92</f>
        <v>0</v>
      </c>
    </row>
    <row r="93" thickTop="1" thickBot="1" ht="25" customHeight="1">
      <c r="A93" s="9"/>
      <c r="B93" s="74"/>
      <c r="C93" s="74"/>
      <c r="D93" s="74"/>
      <c r="E93" s="74"/>
      <c r="F93" s="74"/>
      <c r="G93" s="75" t="s">
        <v>110</v>
      </c>
      <c r="H93" s="76">
        <v>0</v>
      </c>
      <c r="I93" s="75" t="s">
        <v>111</v>
      </c>
      <c r="J93" s="77">
        <v>0</v>
      </c>
      <c r="K93" s="75" t="s">
        <v>112</v>
      </c>
      <c r="L93" s="78">
        <v>0</v>
      </c>
      <c r="M93" s="12"/>
      <c r="N93" s="2"/>
      <c r="O93" s="2"/>
      <c r="P93" s="2"/>
      <c r="Q93" s="2"/>
    </row>
    <row r="94" ht="40" customHeight="1">
      <c r="A94" s="9"/>
      <c r="B94" s="83" t="s">
        <v>189</v>
      </c>
      <c r="C94" s="1"/>
      <c r="D94" s="1"/>
      <c r="E94" s="1"/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>
      <c r="A95" s="9"/>
      <c r="B95" s="51">
        <v>16</v>
      </c>
      <c r="C95" s="52" t="s">
        <v>557</v>
      </c>
      <c r="D95" s="52"/>
      <c r="E95" s="52" t="s">
        <v>558</v>
      </c>
      <c r="F95" s="52" t="s">
        <v>10</v>
      </c>
      <c r="G95" s="53" t="s">
        <v>121</v>
      </c>
      <c r="H95" s="54">
        <v>0.29999999999999999</v>
      </c>
      <c r="I95" s="25">
        <v>0</v>
      </c>
      <c r="J95" s="55">
        <v>0</v>
      </c>
      <c r="K95" s="56">
        <v>0.20999999999999999</v>
      </c>
      <c r="L95" s="57">
        <v>0</v>
      </c>
      <c r="M95" s="12"/>
      <c r="N95" s="2"/>
      <c r="O95" s="2"/>
      <c r="P95" s="2"/>
      <c r="Q95" s="43">
        <f>IF(ISNUMBER(K95),IF(H95&gt;0,IF(I95&gt;0,J95,0),0),0)</f>
        <v>0</v>
      </c>
      <c r="R95" s="27">
        <f>IF(ISNUMBER(K95)=FALSE,J95,0)</f>
        <v>0</v>
      </c>
    </row>
    <row r="96">
      <c r="A96" s="9"/>
      <c r="B96" s="58" t="s">
        <v>83</v>
      </c>
      <c r="C96" s="1"/>
      <c r="D96" s="1"/>
      <c r="E96" s="59" t="s">
        <v>10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85</v>
      </c>
      <c r="C97" s="1"/>
      <c r="D97" s="1"/>
      <c r="E97" s="59" t="s">
        <v>654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87</v>
      </c>
      <c r="C98" s="31"/>
      <c r="D98" s="31"/>
      <c r="E98" s="61" t="s">
        <v>88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>
      <c r="A99" s="9"/>
      <c r="B99" s="51">
        <v>17</v>
      </c>
      <c r="C99" s="52" t="s">
        <v>426</v>
      </c>
      <c r="D99" s="52"/>
      <c r="E99" s="52" t="s">
        <v>427</v>
      </c>
      <c r="F99" s="52" t="s">
        <v>10</v>
      </c>
      <c r="G99" s="53" t="s">
        <v>121</v>
      </c>
      <c r="H99" s="63">
        <v>11.958</v>
      </c>
      <c r="I99" s="37">
        <v>0</v>
      </c>
      <c r="J99" s="64">
        <v>0</v>
      </c>
      <c r="K99" s="65">
        <v>0.20999999999999999</v>
      </c>
      <c r="L99" s="66">
        <v>0</v>
      </c>
      <c r="M99" s="12"/>
      <c r="N99" s="2"/>
      <c r="O99" s="2"/>
      <c r="P99" s="2"/>
      <c r="Q99" s="43">
        <f>IF(ISNUMBER(K99),IF(H99&gt;0,IF(I99&gt;0,J99,0),0),0)</f>
        <v>0</v>
      </c>
      <c r="R99" s="27">
        <f>IF(ISNUMBER(K99)=FALSE,J99,0)</f>
        <v>0</v>
      </c>
    </row>
    <row r="100">
      <c r="A100" s="9"/>
      <c r="B100" s="58" t="s">
        <v>83</v>
      </c>
      <c r="C100" s="1"/>
      <c r="D100" s="1"/>
      <c r="E100" s="59" t="s">
        <v>10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85</v>
      </c>
      <c r="C101" s="1"/>
      <c r="D101" s="1"/>
      <c r="E101" s="59" t="s">
        <v>674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 thickBot="1">
      <c r="A102" s="9"/>
      <c r="B102" s="60" t="s">
        <v>87</v>
      </c>
      <c r="C102" s="31"/>
      <c r="D102" s="31"/>
      <c r="E102" s="61" t="s">
        <v>88</v>
      </c>
      <c r="F102" s="31"/>
      <c r="G102" s="31"/>
      <c r="H102" s="62"/>
      <c r="I102" s="31"/>
      <c r="J102" s="62"/>
      <c r="K102" s="31"/>
      <c r="L102" s="31"/>
      <c r="M102" s="12"/>
      <c r="N102" s="2"/>
      <c r="O102" s="2"/>
      <c r="P102" s="2"/>
      <c r="Q102" s="2"/>
    </row>
    <row r="103" thickTop="1">
      <c r="A103" s="9"/>
      <c r="B103" s="51">
        <v>18</v>
      </c>
      <c r="C103" s="52" t="s">
        <v>562</v>
      </c>
      <c r="D103" s="52"/>
      <c r="E103" s="52" t="s">
        <v>563</v>
      </c>
      <c r="F103" s="52" t="s">
        <v>10</v>
      </c>
      <c r="G103" s="53" t="s">
        <v>121</v>
      </c>
      <c r="H103" s="63">
        <v>0.75</v>
      </c>
      <c r="I103" s="37">
        <v>0</v>
      </c>
      <c r="J103" s="64">
        <v>0</v>
      </c>
      <c r="K103" s="65">
        <v>0.20999999999999999</v>
      </c>
      <c r="L103" s="66">
        <v>0</v>
      </c>
      <c r="M103" s="12"/>
      <c r="N103" s="2"/>
      <c r="O103" s="2"/>
      <c r="P103" s="2"/>
      <c r="Q103" s="43">
        <f>IF(ISNUMBER(K103),IF(H103&gt;0,IF(I103&gt;0,J103,0),0),0)</f>
        <v>0</v>
      </c>
      <c r="R103" s="27">
        <f>IF(ISNUMBER(K103)=FALSE,J103,0)</f>
        <v>0</v>
      </c>
    </row>
    <row r="104">
      <c r="A104" s="9"/>
      <c r="B104" s="58" t="s">
        <v>83</v>
      </c>
      <c r="C104" s="1"/>
      <c r="D104" s="1"/>
      <c r="E104" s="59" t="s">
        <v>10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85</v>
      </c>
      <c r="C105" s="1"/>
      <c r="D105" s="1"/>
      <c r="E105" s="59" t="s">
        <v>564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 thickBot="1">
      <c r="A106" s="9"/>
      <c r="B106" s="60" t="s">
        <v>87</v>
      </c>
      <c r="C106" s="31"/>
      <c r="D106" s="31"/>
      <c r="E106" s="61" t="s">
        <v>88</v>
      </c>
      <c r="F106" s="31"/>
      <c r="G106" s="31"/>
      <c r="H106" s="62"/>
      <c r="I106" s="31"/>
      <c r="J106" s="62"/>
      <c r="K106" s="31"/>
      <c r="L106" s="31"/>
      <c r="M106" s="12"/>
      <c r="N106" s="2"/>
      <c r="O106" s="2"/>
      <c r="P106" s="2"/>
      <c r="Q106" s="2"/>
    </row>
    <row r="107" thickTop="1">
      <c r="A107" s="9"/>
      <c r="B107" s="51">
        <v>19</v>
      </c>
      <c r="C107" s="52" t="s">
        <v>565</v>
      </c>
      <c r="D107" s="52"/>
      <c r="E107" s="52" t="s">
        <v>566</v>
      </c>
      <c r="F107" s="52" t="s">
        <v>10</v>
      </c>
      <c r="G107" s="53" t="s">
        <v>121</v>
      </c>
      <c r="H107" s="63">
        <v>1.3999999999999999</v>
      </c>
      <c r="I107" s="37">
        <v>0</v>
      </c>
      <c r="J107" s="64">
        <v>0</v>
      </c>
      <c r="K107" s="65">
        <v>0.20999999999999999</v>
      </c>
      <c r="L107" s="66">
        <v>0</v>
      </c>
      <c r="M107" s="12"/>
      <c r="N107" s="2"/>
      <c r="O107" s="2"/>
      <c r="P107" s="2"/>
      <c r="Q107" s="43">
        <f>IF(ISNUMBER(K107),IF(H107&gt;0,IF(I107&gt;0,J107,0),0),0)</f>
        <v>0</v>
      </c>
      <c r="R107" s="27">
        <f>IF(ISNUMBER(K107)=FALSE,J107,0)</f>
        <v>0</v>
      </c>
    </row>
    <row r="108">
      <c r="A108" s="9"/>
      <c r="B108" s="58" t="s">
        <v>83</v>
      </c>
      <c r="C108" s="1"/>
      <c r="D108" s="1"/>
      <c r="E108" s="59" t="s">
        <v>10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>
      <c r="A109" s="9"/>
      <c r="B109" s="58" t="s">
        <v>85</v>
      </c>
      <c r="C109" s="1"/>
      <c r="D109" s="1"/>
      <c r="E109" s="59" t="s">
        <v>610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 thickBot="1">
      <c r="A110" s="9"/>
      <c r="B110" s="60" t="s">
        <v>87</v>
      </c>
      <c r="C110" s="31"/>
      <c r="D110" s="31"/>
      <c r="E110" s="61" t="s">
        <v>88</v>
      </c>
      <c r="F110" s="31"/>
      <c r="G110" s="31"/>
      <c r="H110" s="62"/>
      <c r="I110" s="31"/>
      <c r="J110" s="62"/>
      <c r="K110" s="31"/>
      <c r="L110" s="31"/>
      <c r="M110" s="12"/>
      <c r="N110" s="2"/>
      <c r="O110" s="2"/>
      <c r="P110" s="2"/>
      <c r="Q110" s="2"/>
    </row>
    <row r="111" thickTop="1">
      <c r="A111" s="9"/>
      <c r="B111" s="51">
        <v>20</v>
      </c>
      <c r="C111" s="52" t="s">
        <v>190</v>
      </c>
      <c r="D111" s="52"/>
      <c r="E111" s="52" t="s">
        <v>191</v>
      </c>
      <c r="F111" s="52" t="s">
        <v>10</v>
      </c>
      <c r="G111" s="53" t="s">
        <v>121</v>
      </c>
      <c r="H111" s="63">
        <v>0.59999999999999998</v>
      </c>
      <c r="I111" s="37">
        <v>0</v>
      </c>
      <c r="J111" s="64">
        <v>0</v>
      </c>
      <c r="K111" s="65">
        <v>0.20999999999999999</v>
      </c>
      <c r="L111" s="66">
        <v>0</v>
      </c>
      <c r="M111" s="12"/>
      <c r="N111" s="2"/>
      <c r="O111" s="2"/>
      <c r="P111" s="2"/>
      <c r="Q111" s="43">
        <f>IF(ISNUMBER(K111),IF(H111&gt;0,IF(I111&gt;0,J111,0),0),0)</f>
        <v>0</v>
      </c>
      <c r="R111" s="27">
        <f>IF(ISNUMBER(K111)=FALSE,J111,0)</f>
        <v>0</v>
      </c>
    </row>
    <row r="112">
      <c r="A112" s="9"/>
      <c r="B112" s="58" t="s">
        <v>83</v>
      </c>
      <c r="C112" s="1"/>
      <c r="D112" s="1"/>
      <c r="E112" s="59" t="s">
        <v>10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>
      <c r="A113" s="9"/>
      <c r="B113" s="58" t="s">
        <v>85</v>
      </c>
      <c r="C113" s="1"/>
      <c r="D113" s="1"/>
      <c r="E113" s="59" t="s">
        <v>611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 thickBot="1">
      <c r="A114" s="9"/>
      <c r="B114" s="60" t="s">
        <v>87</v>
      </c>
      <c r="C114" s="31"/>
      <c r="D114" s="31"/>
      <c r="E114" s="61" t="s">
        <v>88</v>
      </c>
      <c r="F114" s="31"/>
      <c r="G114" s="31"/>
      <c r="H114" s="62"/>
      <c r="I114" s="31"/>
      <c r="J114" s="62"/>
      <c r="K114" s="31"/>
      <c r="L114" s="31"/>
      <c r="M114" s="12"/>
      <c r="N114" s="2"/>
      <c r="O114" s="2"/>
      <c r="P114" s="2"/>
      <c r="Q114" s="2"/>
    </row>
    <row r="115" thickTop="1" thickBot="1" ht="25" customHeight="1">
      <c r="A115" s="9"/>
      <c r="B115" s="1"/>
      <c r="C115" s="67">
        <v>4</v>
      </c>
      <c r="D115" s="1"/>
      <c r="E115" s="68" t="s">
        <v>115</v>
      </c>
      <c r="F115" s="1"/>
      <c r="G115" s="69" t="s">
        <v>107</v>
      </c>
      <c r="H115" s="70">
        <v>0</v>
      </c>
      <c r="I115" s="69" t="s">
        <v>108</v>
      </c>
      <c r="J115" s="71">
        <f>(L115-H115)</f>
        <v>0</v>
      </c>
      <c r="K115" s="69" t="s">
        <v>109</v>
      </c>
      <c r="L115" s="72">
        <v>0</v>
      </c>
      <c r="M115" s="12"/>
      <c r="N115" s="2"/>
      <c r="O115" s="2"/>
      <c r="P115" s="2"/>
      <c r="Q115" s="43">
        <f>0+Q95+Q99+Q103+Q107+Q111</f>
        <v>0</v>
      </c>
      <c r="R115" s="27">
        <f>0+R95+R99+R103+R107+R111</f>
        <v>0</v>
      </c>
      <c r="S115" s="73">
        <f>Q115*(1+J115)+R115</f>
        <v>0</v>
      </c>
    </row>
    <row r="116" thickTop="1" thickBot="1" ht="25" customHeight="1">
      <c r="A116" s="9"/>
      <c r="B116" s="74"/>
      <c r="C116" s="74"/>
      <c r="D116" s="74"/>
      <c r="E116" s="74"/>
      <c r="F116" s="74"/>
      <c r="G116" s="75" t="s">
        <v>110</v>
      </c>
      <c r="H116" s="76">
        <v>0</v>
      </c>
      <c r="I116" s="75" t="s">
        <v>111</v>
      </c>
      <c r="J116" s="77">
        <v>0</v>
      </c>
      <c r="K116" s="75" t="s">
        <v>112</v>
      </c>
      <c r="L116" s="78">
        <v>0</v>
      </c>
      <c r="M116" s="12"/>
      <c r="N116" s="2"/>
      <c r="O116" s="2"/>
      <c r="P116" s="2"/>
      <c r="Q116" s="2"/>
    </row>
    <row r="117" ht="40" customHeight="1">
      <c r="A117" s="9"/>
      <c r="B117" s="83" t="s">
        <v>212</v>
      </c>
      <c r="C117" s="1"/>
      <c r="D117" s="1"/>
      <c r="E117" s="1"/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1">
        <v>21</v>
      </c>
      <c r="C118" s="52" t="s">
        <v>569</v>
      </c>
      <c r="D118" s="52"/>
      <c r="E118" s="52" t="s">
        <v>570</v>
      </c>
      <c r="F118" s="52" t="s">
        <v>10</v>
      </c>
      <c r="G118" s="53" t="s">
        <v>151</v>
      </c>
      <c r="H118" s="54">
        <v>9.9000000000000004</v>
      </c>
      <c r="I118" s="25">
        <v>0</v>
      </c>
      <c r="J118" s="55">
        <v>0</v>
      </c>
      <c r="K118" s="56">
        <v>0.20999999999999999</v>
      </c>
      <c r="L118" s="57">
        <v>0</v>
      </c>
      <c r="M118" s="12"/>
      <c r="N118" s="2"/>
      <c r="O118" s="2"/>
      <c r="P118" s="2"/>
      <c r="Q118" s="43">
        <f>IF(ISNUMBER(K118),IF(H118&gt;0,IF(I118&gt;0,J118,0),0),0)</f>
        <v>0</v>
      </c>
      <c r="R118" s="27">
        <f>IF(ISNUMBER(K118)=FALSE,J118,0)</f>
        <v>0</v>
      </c>
    </row>
    <row r="119">
      <c r="A119" s="9"/>
      <c r="B119" s="58" t="s">
        <v>83</v>
      </c>
      <c r="C119" s="1"/>
      <c r="D119" s="1"/>
      <c r="E119" s="59" t="s">
        <v>612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>
      <c r="A120" s="9"/>
      <c r="B120" s="58" t="s">
        <v>85</v>
      </c>
      <c r="C120" s="1"/>
      <c r="D120" s="1"/>
      <c r="E120" s="59" t="s">
        <v>675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 thickBot="1">
      <c r="A121" s="9"/>
      <c r="B121" s="60" t="s">
        <v>87</v>
      </c>
      <c r="C121" s="31"/>
      <c r="D121" s="31"/>
      <c r="E121" s="61" t="s">
        <v>88</v>
      </c>
      <c r="F121" s="31"/>
      <c r="G121" s="31"/>
      <c r="H121" s="62"/>
      <c r="I121" s="31"/>
      <c r="J121" s="62"/>
      <c r="K121" s="31"/>
      <c r="L121" s="31"/>
      <c r="M121" s="12"/>
      <c r="N121" s="2"/>
      <c r="O121" s="2"/>
      <c r="P121" s="2"/>
      <c r="Q121" s="2"/>
    </row>
    <row r="122" thickTop="1">
      <c r="A122" s="9"/>
      <c r="B122" s="51">
        <v>22</v>
      </c>
      <c r="C122" s="52" t="s">
        <v>614</v>
      </c>
      <c r="D122" s="52">
        <v>1</v>
      </c>
      <c r="E122" s="52" t="s">
        <v>615</v>
      </c>
      <c r="F122" s="52" t="s">
        <v>10</v>
      </c>
      <c r="G122" s="53" t="s">
        <v>151</v>
      </c>
      <c r="H122" s="63">
        <v>54</v>
      </c>
      <c r="I122" s="37">
        <v>0</v>
      </c>
      <c r="J122" s="64">
        <v>0</v>
      </c>
      <c r="K122" s="65">
        <v>0.20999999999999999</v>
      </c>
      <c r="L122" s="66">
        <v>0</v>
      </c>
      <c r="M122" s="12"/>
      <c r="N122" s="2"/>
      <c r="O122" s="2"/>
      <c r="P122" s="2"/>
      <c r="Q122" s="43">
        <f>IF(ISNUMBER(K122),IF(H122&gt;0,IF(I122&gt;0,J122,0),0),0)</f>
        <v>0</v>
      </c>
      <c r="R122" s="27">
        <f>IF(ISNUMBER(K122)=FALSE,J122,0)</f>
        <v>0</v>
      </c>
    </row>
    <row r="123">
      <c r="A123" s="9"/>
      <c r="B123" s="58" t="s">
        <v>83</v>
      </c>
      <c r="C123" s="1"/>
      <c r="D123" s="1"/>
      <c r="E123" s="59" t="s">
        <v>616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>
      <c r="A124" s="9"/>
      <c r="B124" s="58" t="s">
        <v>85</v>
      </c>
      <c r="C124" s="1"/>
      <c r="D124" s="1"/>
      <c r="E124" s="59" t="s">
        <v>676</v>
      </c>
      <c r="F124" s="1"/>
      <c r="G124" s="1"/>
      <c r="H124" s="50"/>
      <c r="I124" s="1"/>
      <c r="J124" s="50"/>
      <c r="K124" s="1"/>
      <c r="L124" s="1"/>
      <c r="M124" s="12"/>
      <c r="N124" s="2"/>
      <c r="O124" s="2"/>
      <c r="P124" s="2"/>
      <c r="Q124" s="2"/>
    </row>
    <row r="125" thickBot="1">
      <c r="A125" s="9"/>
      <c r="B125" s="60" t="s">
        <v>87</v>
      </c>
      <c r="C125" s="31"/>
      <c r="D125" s="31"/>
      <c r="E125" s="61" t="s">
        <v>577</v>
      </c>
      <c r="F125" s="31"/>
      <c r="G125" s="31"/>
      <c r="H125" s="62"/>
      <c r="I125" s="31"/>
      <c r="J125" s="62"/>
      <c r="K125" s="31"/>
      <c r="L125" s="31"/>
      <c r="M125" s="12"/>
      <c r="N125" s="2"/>
      <c r="O125" s="2"/>
      <c r="P125" s="2"/>
      <c r="Q125" s="2"/>
    </row>
    <row r="126" thickTop="1">
      <c r="A126" s="9"/>
      <c r="B126" s="51">
        <v>23</v>
      </c>
      <c r="C126" s="52" t="s">
        <v>578</v>
      </c>
      <c r="D126" s="52"/>
      <c r="E126" s="52" t="s">
        <v>579</v>
      </c>
      <c r="F126" s="52" t="s">
        <v>10</v>
      </c>
      <c r="G126" s="53" t="s">
        <v>131</v>
      </c>
      <c r="H126" s="63">
        <v>1</v>
      </c>
      <c r="I126" s="37">
        <v>0</v>
      </c>
      <c r="J126" s="64">
        <v>0</v>
      </c>
      <c r="K126" s="65">
        <v>0.20999999999999999</v>
      </c>
      <c r="L126" s="66">
        <v>0</v>
      </c>
      <c r="M126" s="12"/>
      <c r="N126" s="2"/>
      <c r="O126" s="2"/>
      <c r="P126" s="2"/>
      <c r="Q126" s="43">
        <f>IF(ISNUMBER(K126),IF(H126&gt;0,IF(I126&gt;0,J126,0),0),0)</f>
        <v>0</v>
      </c>
      <c r="R126" s="27">
        <f>IF(ISNUMBER(K126)=FALSE,J126,0)</f>
        <v>0</v>
      </c>
    </row>
    <row r="127">
      <c r="A127" s="9"/>
      <c r="B127" s="58" t="s">
        <v>83</v>
      </c>
      <c r="C127" s="1"/>
      <c r="D127" s="1"/>
      <c r="E127" s="59" t="s">
        <v>10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>
      <c r="A128" s="9"/>
      <c r="B128" s="58" t="s">
        <v>85</v>
      </c>
      <c r="C128" s="1"/>
      <c r="D128" s="1"/>
      <c r="E128" s="59" t="s">
        <v>86</v>
      </c>
      <c r="F128" s="1"/>
      <c r="G128" s="1"/>
      <c r="H128" s="50"/>
      <c r="I128" s="1"/>
      <c r="J128" s="50"/>
      <c r="K128" s="1"/>
      <c r="L128" s="1"/>
      <c r="M128" s="12"/>
      <c r="N128" s="2"/>
      <c r="O128" s="2"/>
      <c r="P128" s="2"/>
      <c r="Q128" s="2"/>
    </row>
    <row r="129" thickBot="1">
      <c r="A129" s="9"/>
      <c r="B129" s="60" t="s">
        <v>87</v>
      </c>
      <c r="C129" s="31"/>
      <c r="D129" s="31"/>
      <c r="E129" s="61" t="s">
        <v>88</v>
      </c>
      <c r="F129" s="31"/>
      <c r="G129" s="31"/>
      <c r="H129" s="62"/>
      <c r="I129" s="31"/>
      <c r="J129" s="62"/>
      <c r="K129" s="31"/>
      <c r="L129" s="31"/>
      <c r="M129" s="12"/>
      <c r="N129" s="2"/>
      <c r="O129" s="2"/>
      <c r="P129" s="2"/>
      <c r="Q129" s="2"/>
    </row>
    <row r="130" thickTop="1">
      <c r="A130" s="9"/>
      <c r="B130" s="51">
        <v>24</v>
      </c>
      <c r="C130" s="52" t="s">
        <v>580</v>
      </c>
      <c r="D130" s="52"/>
      <c r="E130" s="52" t="s">
        <v>581</v>
      </c>
      <c r="F130" s="52" t="s">
        <v>10</v>
      </c>
      <c r="G130" s="53" t="s">
        <v>131</v>
      </c>
      <c r="H130" s="63">
        <v>2</v>
      </c>
      <c r="I130" s="37">
        <v>0</v>
      </c>
      <c r="J130" s="64">
        <v>0</v>
      </c>
      <c r="K130" s="65">
        <v>0.20999999999999999</v>
      </c>
      <c r="L130" s="66">
        <v>0</v>
      </c>
      <c r="M130" s="12"/>
      <c r="N130" s="2"/>
      <c r="O130" s="2"/>
      <c r="P130" s="2"/>
      <c r="Q130" s="43">
        <f>IF(ISNUMBER(K130),IF(H130&gt;0,IF(I130&gt;0,J130,0),0),0)</f>
        <v>0</v>
      </c>
      <c r="R130" s="27">
        <f>IF(ISNUMBER(K130)=FALSE,J130,0)</f>
        <v>0</v>
      </c>
    </row>
    <row r="131">
      <c r="A131" s="9"/>
      <c r="B131" s="58" t="s">
        <v>83</v>
      </c>
      <c r="C131" s="1"/>
      <c r="D131" s="1"/>
      <c r="E131" s="59" t="s">
        <v>10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85</v>
      </c>
      <c r="C132" s="1"/>
      <c r="D132" s="1"/>
      <c r="E132" s="59" t="s">
        <v>677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87</v>
      </c>
      <c r="C133" s="31"/>
      <c r="D133" s="31"/>
      <c r="E133" s="61" t="s">
        <v>88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25</v>
      </c>
      <c r="C134" s="52" t="s">
        <v>237</v>
      </c>
      <c r="D134" s="52"/>
      <c r="E134" s="52" t="s">
        <v>238</v>
      </c>
      <c r="F134" s="52" t="s">
        <v>10</v>
      </c>
      <c r="G134" s="53" t="s">
        <v>131</v>
      </c>
      <c r="H134" s="63">
        <v>3</v>
      </c>
      <c r="I134" s="37">
        <v>0</v>
      </c>
      <c r="J134" s="64">
        <v>0</v>
      </c>
      <c r="K134" s="65">
        <v>0.20999999999999999</v>
      </c>
      <c r="L134" s="66">
        <v>0</v>
      </c>
      <c r="M134" s="12"/>
      <c r="N134" s="2"/>
      <c r="O134" s="2"/>
      <c r="P134" s="2"/>
      <c r="Q134" s="43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83</v>
      </c>
      <c r="C135" s="1"/>
      <c r="D135" s="1"/>
      <c r="E135" s="59" t="s">
        <v>583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85</v>
      </c>
      <c r="C136" s="1"/>
      <c r="D136" s="1"/>
      <c r="E136" s="59" t="s">
        <v>636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 thickBot="1">
      <c r="A137" s="9"/>
      <c r="B137" s="60" t="s">
        <v>87</v>
      </c>
      <c r="C137" s="31"/>
      <c r="D137" s="31"/>
      <c r="E137" s="61" t="s">
        <v>88</v>
      </c>
      <c r="F137" s="31"/>
      <c r="G137" s="31"/>
      <c r="H137" s="62"/>
      <c r="I137" s="31"/>
      <c r="J137" s="62"/>
      <c r="K137" s="31"/>
      <c r="L137" s="31"/>
      <c r="M137" s="12"/>
      <c r="N137" s="2"/>
      <c r="O137" s="2"/>
      <c r="P137" s="2"/>
      <c r="Q137" s="2"/>
    </row>
    <row r="138" thickTop="1">
      <c r="A138" s="9"/>
      <c r="B138" s="51">
        <v>26</v>
      </c>
      <c r="C138" s="52" t="s">
        <v>584</v>
      </c>
      <c r="D138" s="52"/>
      <c r="E138" s="52" t="s">
        <v>585</v>
      </c>
      <c r="F138" s="52" t="s">
        <v>10</v>
      </c>
      <c r="G138" s="53" t="s">
        <v>151</v>
      </c>
      <c r="H138" s="63">
        <v>54</v>
      </c>
      <c r="I138" s="37">
        <v>0</v>
      </c>
      <c r="J138" s="64">
        <v>0</v>
      </c>
      <c r="K138" s="65">
        <v>0.20999999999999999</v>
      </c>
      <c r="L138" s="66">
        <v>0</v>
      </c>
      <c r="M138" s="12"/>
      <c r="N138" s="2"/>
      <c r="O138" s="2"/>
      <c r="P138" s="2"/>
      <c r="Q138" s="43">
        <f>IF(ISNUMBER(K138),IF(H138&gt;0,IF(I138&gt;0,J138,0),0),0)</f>
        <v>0</v>
      </c>
      <c r="R138" s="27">
        <f>IF(ISNUMBER(K138)=FALSE,J138,0)</f>
        <v>0</v>
      </c>
    </row>
    <row r="139">
      <c r="A139" s="9"/>
      <c r="B139" s="58" t="s">
        <v>83</v>
      </c>
      <c r="C139" s="1"/>
      <c r="D139" s="1"/>
      <c r="E139" s="59" t="s">
        <v>586</v>
      </c>
      <c r="F139" s="1"/>
      <c r="G139" s="1"/>
      <c r="H139" s="50"/>
      <c r="I139" s="1"/>
      <c r="J139" s="50"/>
      <c r="K139" s="1"/>
      <c r="L139" s="1"/>
      <c r="M139" s="12"/>
      <c r="N139" s="2"/>
      <c r="O139" s="2"/>
      <c r="P139" s="2"/>
      <c r="Q139" s="2"/>
    </row>
    <row r="140">
      <c r="A140" s="9"/>
      <c r="B140" s="58" t="s">
        <v>85</v>
      </c>
      <c r="C140" s="1"/>
      <c r="D140" s="1"/>
      <c r="E140" s="59" t="s">
        <v>678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 thickBot="1">
      <c r="A141" s="9"/>
      <c r="B141" s="60" t="s">
        <v>87</v>
      </c>
      <c r="C141" s="31"/>
      <c r="D141" s="31"/>
      <c r="E141" s="61" t="s">
        <v>88</v>
      </c>
      <c r="F141" s="31"/>
      <c r="G141" s="31"/>
      <c r="H141" s="62"/>
      <c r="I141" s="31"/>
      <c r="J141" s="62"/>
      <c r="K141" s="31"/>
      <c r="L141" s="31"/>
      <c r="M141" s="12"/>
      <c r="N141" s="2"/>
      <c r="O141" s="2"/>
      <c r="P141" s="2"/>
      <c r="Q141" s="2"/>
    </row>
    <row r="142" thickTop="1">
      <c r="A142" s="9"/>
      <c r="B142" s="51">
        <v>27</v>
      </c>
      <c r="C142" s="52" t="s">
        <v>588</v>
      </c>
      <c r="D142" s="52"/>
      <c r="E142" s="52" t="s">
        <v>589</v>
      </c>
      <c r="F142" s="52" t="s">
        <v>10</v>
      </c>
      <c r="G142" s="53" t="s">
        <v>151</v>
      </c>
      <c r="H142" s="63">
        <v>54</v>
      </c>
      <c r="I142" s="37">
        <v>0</v>
      </c>
      <c r="J142" s="64">
        <v>0</v>
      </c>
      <c r="K142" s="65">
        <v>0.20999999999999999</v>
      </c>
      <c r="L142" s="66">
        <v>0</v>
      </c>
      <c r="M142" s="12"/>
      <c r="N142" s="2"/>
      <c r="O142" s="2"/>
      <c r="P142" s="2"/>
      <c r="Q142" s="43">
        <f>IF(ISNUMBER(K142),IF(H142&gt;0,IF(I142&gt;0,J142,0),0),0)</f>
        <v>0</v>
      </c>
      <c r="R142" s="27">
        <f>IF(ISNUMBER(K142)=FALSE,J142,0)</f>
        <v>0</v>
      </c>
    </row>
    <row r="143">
      <c r="A143" s="9"/>
      <c r="B143" s="58" t="s">
        <v>83</v>
      </c>
      <c r="C143" s="1"/>
      <c r="D143" s="1"/>
      <c r="E143" s="59" t="s">
        <v>10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>
      <c r="A144" s="9"/>
      <c r="B144" s="58" t="s">
        <v>85</v>
      </c>
      <c r="C144" s="1"/>
      <c r="D144" s="1"/>
      <c r="E144" s="59" t="s">
        <v>678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 thickBot="1">
      <c r="A145" s="9"/>
      <c r="B145" s="60" t="s">
        <v>87</v>
      </c>
      <c r="C145" s="31"/>
      <c r="D145" s="31"/>
      <c r="E145" s="61" t="s">
        <v>88</v>
      </c>
      <c r="F145" s="31"/>
      <c r="G145" s="31"/>
      <c r="H145" s="62"/>
      <c r="I145" s="31"/>
      <c r="J145" s="62"/>
      <c r="K145" s="31"/>
      <c r="L145" s="31"/>
      <c r="M145" s="12"/>
      <c r="N145" s="2"/>
      <c r="O145" s="2"/>
      <c r="P145" s="2"/>
      <c r="Q145" s="2"/>
    </row>
    <row r="146" thickTop="1" thickBot="1" ht="25" customHeight="1">
      <c r="A146" s="9"/>
      <c r="B146" s="1"/>
      <c r="C146" s="67">
        <v>8</v>
      </c>
      <c r="D146" s="1"/>
      <c r="E146" s="68" t="s">
        <v>117</v>
      </c>
      <c r="F146" s="1"/>
      <c r="G146" s="69" t="s">
        <v>107</v>
      </c>
      <c r="H146" s="70">
        <v>0</v>
      </c>
      <c r="I146" s="69" t="s">
        <v>108</v>
      </c>
      <c r="J146" s="71">
        <f>(L146-H146)</f>
        <v>0</v>
      </c>
      <c r="K146" s="69" t="s">
        <v>109</v>
      </c>
      <c r="L146" s="72">
        <v>0</v>
      </c>
      <c r="M146" s="12"/>
      <c r="N146" s="2"/>
      <c r="O146" s="2"/>
      <c r="P146" s="2"/>
      <c r="Q146" s="43">
        <f>0+Q118+Q122+Q126+Q130+Q134+Q138+Q142</f>
        <v>0</v>
      </c>
      <c r="R146" s="27">
        <f>0+R118+R122+R126+R130+R134+R138+R142</f>
        <v>0</v>
      </c>
      <c r="S146" s="73">
        <f>Q146*(1+J146)+R146</f>
        <v>0</v>
      </c>
    </row>
    <row r="147" thickTop="1" thickBot="1" ht="25" customHeight="1">
      <c r="A147" s="9"/>
      <c r="B147" s="74"/>
      <c r="C147" s="74"/>
      <c r="D147" s="74"/>
      <c r="E147" s="74"/>
      <c r="F147" s="74"/>
      <c r="G147" s="75" t="s">
        <v>110</v>
      </c>
      <c r="H147" s="76">
        <v>0</v>
      </c>
      <c r="I147" s="75" t="s">
        <v>111</v>
      </c>
      <c r="J147" s="77">
        <v>0</v>
      </c>
      <c r="K147" s="75" t="s">
        <v>112</v>
      </c>
      <c r="L147" s="78">
        <v>0</v>
      </c>
      <c r="M147" s="12"/>
      <c r="N147" s="2"/>
      <c r="O147" s="2"/>
      <c r="P147" s="2"/>
      <c r="Q147" s="2"/>
    </row>
    <row r="148">
      <c r="A148" s="13"/>
      <c r="B148" s="4"/>
      <c r="C148" s="4"/>
      <c r="D148" s="4"/>
      <c r="E148" s="4"/>
      <c r="F148" s="4"/>
      <c r="G148" s="4"/>
      <c r="H148" s="79"/>
      <c r="I148" s="4"/>
      <c r="J148" s="79"/>
      <c r="K148" s="4"/>
      <c r="L148" s="4"/>
      <c r="M148" s="14"/>
      <c r="N148" s="2"/>
      <c r="O148" s="2"/>
      <c r="P148" s="2"/>
      <c r="Q148" s="2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  <c r="P149" s="2"/>
      <c r="Q149" s="2"/>
    </row>
  </sheetData>
  <mergeCells count="102">
    <mergeCell ref="B39:L39"/>
    <mergeCell ref="B41:D41"/>
    <mergeCell ref="B42:D42"/>
    <mergeCell ref="B43:D43"/>
    <mergeCell ref="B45:D45"/>
    <mergeCell ref="B46:D46"/>
    <mergeCell ref="B47:D47"/>
    <mergeCell ref="B49:D49"/>
    <mergeCell ref="B50:D50"/>
    <mergeCell ref="B51:D51"/>
    <mergeCell ref="B53:D53"/>
    <mergeCell ref="B54:D54"/>
    <mergeCell ref="B55:D55"/>
    <mergeCell ref="B57:D57"/>
    <mergeCell ref="B58:D58"/>
    <mergeCell ref="B59:D59"/>
    <mergeCell ref="B61:D61"/>
    <mergeCell ref="B62:D62"/>
    <mergeCell ref="B63:D63"/>
    <mergeCell ref="B65:D65"/>
    <mergeCell ref="B66:D66"/>
    <mergeCell ref="B67:D67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5:C26"/>
    <mergeCell ref="B28:L28"/>
    <mergeCell ref="B30:D30"/>
    <mergeCell ref="B31:D31"/>
    <mergeCell ref="B32:D32"/>
    <mergeCell ref="B34:D34"/>
    <mergeCell ref="B35:D35"/>
    <mergeCell ref="B36:D36"/>
    <mergeCell ref="B21:D21"/>
    <mergeCell ref="B22:D22"/>
    <mergeCell ref="B23:D23"/>
    <mergeCell ref="B69:D69"/>
    <mergeCell ref="B70:D70"/>
    <mergeCell ref="B71:D71"/>
    <mergeCell ref="B73:D73"/>
    <mergeCell ref="B74:D74"/>
    <mergeCell ref="B75:D75"/>
    <mergeCell ref="B77:D77"/>
    <mergeCell ref="B78:D78"/>
    <mergeCell ref="B79:D79"/>
    <mergeCell ref="B81:D81"/>
    <mergeCell ref="B82:D82"/>
    <mergeCell ref="B83:D83"/>
    <mergeCell ref="B85:D85"/>
    <mergeCell ref="B86:D86"/>
    <mergeCell ref="B87:D87"/>
    <mergeCell ref="B89:D89"/>
    <mergeCell ref="B90:D90"/>
    <mergeCell ref="B91:D91"/>
    <mergeCell ref="B94:L94"/>
    <mergeCell ref="B96:D96"/>
    <mergeCell ref="B97:D97"/>
    <mergeCell ref="B98:D98"/>
    <mergeCell ref="B100:D100"/>
    <mergeCell ref="B101:D101"/>
    <mergeCell ref="B102:D102"/>
    <mergeCell ref="B104:D104"/>
    <mergeCell ref="B105:D105"/>
    <mergeCell ref="B106:D106"/>
    <mergeCell ref="B108:D108"/>
    <mergeCell ref="B109:D109"/>
    <mergeCell ref="B110:D110"/>
    <mergeCell ref="B112:D112"/>
    <mergeCell ref="B113:D113"/>
    <mergeCell ref="B114:D114"/>
    <mergeCell ref="B119:D119"/>
    <mergeCell ref="B120:D120"/>
    <mergeCell ref="B121:D121"/>
    <mergeCell ref="B123:D123"/>
    <mergeCell ref="B124:D124"/>
    <mergeCell ref="B125:D125"/>
    <mergeCell ref="B127:D127"/>
    <mergeCell ref="B128:D128"/>
    <mergeCell ref="B129:D129"/>
    <mergeCell ref="B131:D131"/>
    <mergeCell ref="B132:D132"/>
    <mergeCell ref="B133:D133"/>
    <mergeCell ref="B135:D135"/>
    <mergeCell ref="B136:D136"/>
    <mergeCell ref="B137:D137"/>
    <mergeCell ref="B139:D139"/>
    <mergeCell ref="B140:D140"/>
    <mergeCell ref="B141:D141"/>
    <mergeCell ref="B143:D143"/>
    <mergeCell ref="B144:D144"/>
    <mergeCell ref="B145:D145"/>
    <mergeCell ref="B117:L117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 codeName="___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679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IF(SUM(K20:K23)&gt;0,ROUND(SUM(S20:S23)/SUM(K20:K23)-1,8),0)</f>
        <v>0</v>
      </c>
      <c r="R11" s="27">
        <f>AVERAGE(J37,J76,J83,J110)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S37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S76</f>
        <v>0</v>
      </c>
    </row>
    <row r="22">
      <c r="A22" s="9"/>
      <c r="B22" s="46">
        <v>4</v>
      </c>
      <c r="C22" s="1"/>
      <c r="D22" s="1"/>
      <c r="E22" s="47" t="s">
        <v>115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S83</f>
        <v>0</v>
      </c>
    </row>
    <row r="23">
      <c r="A23" s="9"/>
      <c r="B23" s="46">
        <v>8</v>
      </c>
      <c r="C23" s="1"/>
      <c r="D23" s="1"/>
      <c r="E23" s="47" t="s">
        <v>117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S110</f>
        <v>0</v>
      </c>
    </row>
    <row r="24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4"/>
      <c r="N24" s="2"/>
      <c r="O24" s="2"/>
      <c r="P24" s="2"/>
      <c r="Q24" s="2"/>
    </row>
    <row r="25" ht="14" customHeight="1">
      <c r="A25" s="4"/>
      <c r="B25" s="38" t="s">
        <v>71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</row>
    <row r="26" ht="18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2"/>
      <c r="N26" s="2"/>
      <c r="O26" s="2"/>
      <c r="P26" s="2"/>
      <c r="Q26" s="2"/>
    </row>
    <row r="27" ht="18" customHeight="1">
      <c r="A27" s="9"/>
      <c r="B27" s="44" t="s">
        <v>72</v>
      </c>
      <c r="C27" s="44" t="s">
        <v>68</v>
      </c>
      <c r="D27" s="44" t="s">
        <v>73</v>
      </c>
      <c r="E27" s="44" t="s">
        <v>69</v>
      </c>
      <c r="F27" s="44" t="s">
        <v>74</v>
      </c>
      <c r="G27" s="45" t="s">
        <v>75</v>
      </c>
      <c r="H27" s="22" t="s">
        <v>76</v>
      </c>
      <c r="I27" s="22" t="s">
        <v>77</v>
      </c>
      <c r="J27" s="22" t="s">
        <v>18</v>
      </c>
      <c r="K27" s="45" t="s">
        <v>78</v>
      </c>
      <c r="L27" s="22" t="s">
        <v>19</v>
      </c>
      <c r="M27" s="80"/>
      <c r="N27" s="2"/>
      <c r="O27" s="2"/>
      <c r="P27" s="2"/>
      <c r="Q27" s="2"/>
    </row>
    <row r="28" ht="40" customHeight="1">
      <c r="A28" s="9"/>
      <c r="B28" s="49" t="s">
        <v>79</v>
      </c>
      <c r="C28" s="1"/>
      <c r="D28" s="1"/>
      <c r="E28" s="1"/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1">
        <v>1</v>
      </c>
      <c r="C29" s="52" t="s">
        <v>305</v>
      </c>
      <c r="D29" s="52"/>
      <c r="E29" s="52" t="s">
        <v>120</v>
      </c>
      <c r="F29" s="52" t="s">
        <v>10</v>
      </c>
      <c r="G29" s="53" t="s">
        <v>306</v>
      </c>
      <c r="H29" s="54">
        <v>412.93799999999999</v>
      </c>
      <c r="I29" s="25">
        <v>0</v>
      </c>
      <c r="J29" s="55">
        <v>0</v>
      </c>
      <c r="K29" s="56">
        <v>0.20999999999999999</v>
      </c>
      <c r="L29" s="57">
        <v>0</v>
      </c>
      <c r="M29" s="12"/>
      <c r="N29" s="2"/>
      <c r="O29" s="2"/>
      <c r="P29" s="2"/>
      <c r="Q29" s="43">
        <f>IF(ISNUMBER(K29),IF(H29&gt;0,IF(I29&gt;0,J29,0),0),0)</f>
        <v>0</v>
      </c>
      <c r="R29" s="27">
        <f>IF(ISNUMBER(K29)=FALSE,J29,0)</f>
        <v>0</v>
      </c>
    </row>
    <row r="30">
      <c r="A30" s="9"/>
      <c r="B30" s="58" t="s">
        <v>83</v>
      </c>
      <c r="C30" s="1"/>
      <c r="D30" s="1"/>
      <c r="E30" s="59" t="s">
        <v>516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85</v>
      </c>
      <c r="C31" s="1"/>
      <c r="D31" s="1"/>
      <c r="E31" s="59" t="s">
        <v>680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 thickBot="1">
      <c r="A32" s="9"/>
      <c r="B32" s="60" t="s">
        <v>87</v>
      </c>
      <c r="C32" s="31"/>
      <c r="D32" s="31"/>
      <c r="E32" s="61" t="s">
        <v>88</v>
      </c>
      <c r="F32" s="31"/>
      <c r="G32" s="31"/>
      <c r="H32" s="62"/>
      <c r="I32" s="31"/>
      <c r="J32" s="62"/>
      <c r="K32" s="31"/>
      <c r="L32" s="31"/>
      <c r="M32" s="12"/>
      <c r="N32" s="2"/>
      <c r="O32" s="2"/>
      <c r="P32" s="2"/>
      <c r="Q32" s="2"/>
    </row>
    <row r="33" thickTop="1">
      <c r="A33" s="9"/>
      <c r="B33" s="51">
        <v>2</v>
      </c>
      <c r="C33" s="52" t="s">
        <v>524</v>
      </c>
      <c r="D33" s="52"/>
      <c r="E33" s="52" t="s">
        <v>125</v>
      </c>
      <c r="F33" s="52" t="s">
        <v>10</v>
      </c>
      <c r="G33" s="53" t="s">
        <v>306</v>
      </c>
      <c r="H33" s="63">
        <v>41.069000000000003</v>
      </c>
      <c r="I33" s="37">
        <v>0</v>
      </c>
      <c r="J33" s="64">
        <v>0</v>
      </c>
      <c r="K33" s="65">
        <v>0.20999999999999999</v>
      </c>
      <c r="L33" s="66">
        <v>0</v>
      </c>
      <c r="M33" s="12"/>
      <c r="N33" s="2"/>
      <c r="O33" s="2"/>
      <c r="P33" s="2"/>
      <c r="Q33" s="43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83</v>
      </c>
      <c r="C34" s="1"/>
      <c r="D34" s="1"/>
      <c r="E34" s="59" t="s">
        <v>593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85</v>
      </c>
      <c r="C35" s="1"/>
      <c r="D35" s="1"/>
      <c r="E35" s="59" t="s">
        <v>681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87</v>
      </c>
      <c r="C36" s="31"/>
      <c r="D36" s="31"/>
      <c r="E36" s="61" t="s">
        <v>88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 thickBot="1" ht="25" customHeight="1">
      <c r="A37" s="9"/>
      <c r="B37" s="1"/>
      <c r="C37" s="67">
        <v>0</v>
      </c>
      <c r="D37" s="1"/>
      <c r="E37" s="68" t="s">
        <v>70</v>
      </c>
      <c r="F37" s="1"/>
      <c r="G37" s="69" t="s">
        <v>107</v>
      </c>
      <c r="H37" s="70">
        <v>0</v>
      </c>
      <c r="I37" s="69" t="s">
        <v>108</v>
      </c>
      <c r="J37" s="71">
        <f>(L37-H37)</f>
        <v>0</v>
      </c>
      <c r="K37" s="69" t="s">
        <v>109</v>
      </c>
      <c r="L37" s="72">
        <v>0</v>
      </c>
      <c r="M37" s="12"/>
      <c r="N37" s="2"/>
      <c r="O37" s="2"/>
      <c r="P37" s="2"/>
      <c r="Q37" s="43">
        <f>0+Q29+Q33</f>
        <v>0</v>
      </c>
      <c r="R37" s="27">
        <f>0+R29+R33</f>
        <v>0</v>
      </c>
      <c r="S37" s="73">
        <f>Q37*(1+J37)+R37</f>
        <v>0</v>
      </c>
    </row>
    <row r="38" thickTop="1" thickBot="1" ht="25" customHeight="1">
      <c r="A38" s="9"/>
      <c r="B38" s="74"/>
      <c r="C38" s="74"/>
      <c r="D38" s="74"/>
      <c r="E38" s="74"/>
      <c r="F38" s="74"/>
      <c r="G38" s="75" t="s">
        <v>110</v>
      </c>
      <c r="H38" s="76">
        <v>0</v>
      </c>
      <c r="I38" s="75" t="s">
        <v>111</v>
      </c>
      <c r="J38" s="77">
        <v>0</v>
      </c>
      <c r="K38" s="75" t="s">
        <v>112</v>
      </c>
      <c r="L38" s="78">
        <v>0</v>
      </c>
      <c r="M38" s="12"/>
      <c r="N38" s="2"/>
      <c r="O38" s="2"/>
      <c r="P38" s="2"/>
      <c r="Q38" s="2"/>
    </row>
    <row r="39" ht="40" customHeight="1">
      <c r="A39" s="9"/>
      <c r="B39" s="83" t="s">
        <v>128</v>
      </c>
      <c r="C39" s="1"/>
      <c r="D39" s="1"/>
      <c r="E39" s="1"/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1">
        <v>3</v>
      </c>
      <c r="C40" s="52" t="s">
        <v>142</v>
      </c>
      <c r="D40" s="52"/>
      <c r="E40" s="52" t="s">
        <v>143</v>
      </c>
      <c r="F40" s="52" t="s">
        <v>10</v>
      </c>
      <c r="G40" s="53" t="s">
        <v>121</v>
      </c>
      <c r="H40" s="54">
        <v>34.223999999999997</v>
      </c>
      <c r="I40" s="25">
        <v>0</v>
      </c>
      <c r="J40" s="55">
        <v>0</v>
      </c>
      <c r="K40" s="56">
        <v>0.20999999999999999</v>
      </c>
      <c r="L40" s="57">
        <v>0</v>
      </c>
      <c r="M40" s="12"/>
      <c r="N40" s="2"/>
      <c r="O40" s="2"/>
      <c r="P40" s="2"/>
      <c r="Q40" s="43">
        <f>IF(ISNUMBER(K40),IF(H40&gt;0,IF(I40&gt;0,J40,0),0),0)</f>
        <v>0</v>
      </c>
      <c r="R40" s="27">
        <f>IF(ISNUMBER(K40)=FALSE,J40,0)</f>
        <v>0</v>
      </c>
    </row>
    <row r="41">
      <c r="A41" s="9"/>
      <c r="B41" s="58" t="s">
        <v>83</v>
      </c>
      <c r="C41" s="1"/>
      <c r="D41" s="1"/>
      <c r="E41" s="59" t="s">
        <v>10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85</v>
      </c>
      <c r="C42" s="1"/>
      <c r="D42" s="1"/>
      <c r="E42" s="59" t="s">
        <v>682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 thickBot="1">
      <c r="A43" s="9"/>
      <c r="B43" s="60" t="s">
        <v>87</v>
      </c>
      <c r="C43" s="31"/>
      <c r="D43" s="31"/>
      <c r="E43" s="61" t="s">
        <v>88</v>
      </c>
      <c r="F43" s="31"/>
      <c r="G43" s="31"/>
      <c r="H43" s="62"/>
      <c r="I43" s="31"/>
      <c r="J43" s="62"/>
      <c r="K43" s="31"/>
      <c r="L43" s="31"/>
      <c r="M43" s="12"/>
      <c r="N43" s="2"/>
      <c r="O43" s="2"/>
      <c r="P43" s="2"/>
      <c r="Q43" s="2"/>
    </row>
    <row r="44" thickTop="1">
      <c r="A44" s="9"/>
      <c r="B44" s="51">
        <v>4</v>
      </c>
      <c r="C44" s="52" t="s">
        <v>528</v>
      </c>
      <c r="D44" s="52"/>
      <c r="E44" s="52" t="s">
        <v>529</v>
      </c>
      <c r="F44" s="52" t="s">
        <v>10</v>
      </c>
      <c r="G44" s="53" t="s">
        <v>121</v>
      </c>
      <c r="H44" s="63">
        <v>17.111999999999998</v>
      </c>
      <c r="I44" s="37">
        <v>0</v>
      </c>
      <c r="J44" s="64">
        <v>0</v>
      </c>
      <c r="K44" s="65">
        <v>0.20999999999999999</v>
      </c>
      <c r="L44" s="66">
        <v>0</v>
      </c>
      <c r="M44" s="12"/>
      <c r="N44" s="2"/>
      <c r="O44" s="2"/>
      <c r="P44" s="2"/>
      <c r="Q44" s="43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83</v>
      </c>
      <c r="C45" s="1"/>
      <c r="D45" s="1"/>
      <c r="E45" s="59" t="s">
        <v>10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85</v>
      </c>
      <c r="C46" s="1"/>
      <c r="D46" s="1"/>
      <c r="E46" s="59" t="s">
        <v>683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87</v>
      </c>
      <c r="C47" s="31"/>
      <c r="D47" s="31"/>
      <c r="E47" s="61" t="s">
        <v>88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5</v>
      </c>
      <c r="C48" s="52" t="s">
        <v>531</v>
      </c>
      <c r="D48" s="52"/>
      <c r="E48" s="52" t="s">
        <v>532</v>
      </c>
      <c r="F48" s="52" t="s">
        <v>10</v>
      </c>
      <c r="G48" s="53" t="s">
        <v>158</v>
      </c>
      <c r="H48" s="63">
        <v>142.59999999999999</v>
      </c>
      <c r="I48" s="37">
        <v>0</v>
      </c>
      <c r="J48" s="64">
        <v>0</v>
      </c>
      <c r="K48" s="65">
        <v>0.20999999999999999</v>
      </c>
      <c r="L48" s="66">
        <v>0</v>
      </c>
      <c r="M48" s="12"/>
      <c r="N48" s="2"/>
      <c r="O48" s="2"/>
      <c r="P48" s="2"/>
      <c r="Q48" s="43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83</v>
      </c>
      <c r="C49" s="1"/>
      <c r="D49" s="1"/>
      <c r="E49" s="59" t="s">
        <v>533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85</v>
      </c>
      <c r="C50" s="1"/>
      <c r="D50" s="1"/>
      <c r="E50" s="59" t="s">
        <v>684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87</v>
      </c>
      <c r="C51" s="31"/>
      <c r="D51" s="31"/>
      <c r="E51" s="61" t="s">
        <v>88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6</v>
      </c>
      <c r="C52" s="52" t="s">
        <v>535</v>
      </c>
      <c r="D52" s="52"/>
      <c r="E52" s="52" t="s">
        <v>536</v>
      </c>
      <c r="F52" s="52" t="s">
        <v>10</v>
      </c>
      <c r="G52" s="53" t="s">
        <v>121</v>
      </c>
      <c r="H52" s="63">
        <v>4.7999999999999998</v>
      </c>
      <c r="I52" s="37">
        <v>0</v>
      </c>
      <c r="J52" s="64">
        <v>0</v>
      </c>
      <c r="K52" s="65">
        <v>0.20999999999999999</v>
      </c>
      <c r="L52" s="66">
        <v>0</v>
      </c>
      <c r="M52" s="12"/>
      <c r="N52" s="2"/>
      <c r="O52" s="2"/>
      <c r="P52" s="2"/>
      <c r="Q52" s="43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83</v>
      </c>
      <c r="C53" s="1"/>
      <c r="D53" s="1"/>
      <c r="E53" s="59" t="s">
        <v>10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85</v>
      </c>
      <c r="C54" s="1"/>
      <c r="D54" s="1"/>
      <c r="E54" s="59" t="s">
        <v>685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87</v>
      </c>
      <c r="C55" s="31"/>
      <c r="D55" s="31"/>
      <c r="E55" s="61" t="s">
        <v>88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540</v>
      </c>
      <c r="D56" s="52"/>
      <c r="E56" s="52" t="s">
        <v>541</v>
      </c>
      <c r="F56" s="52" t="s">
        <v>10</v>
      </c>
      <c r="G56" s="53" t="s">
        <v>151</v>
      </c>
      <c r="H56" s="63">
        <v>86</v>
      </c>
      <c r="I56" s="37">
        <v>0</v>
      </c>
      <c r="J56" s="64">
        <v>0</v>
      </c>
      <c r="K56" s="65">
        <v>0.20999999999999999</v>
      </c>
      <c r="L56" s="66">
        <v>0</v>
      </c>
      <c r="M56" s="12"/>
      <c r="N56" s="2"/>
      <c r="O56" s="2"/>
      <c r="P56" s="2"/>
      <c r="Q56" s="43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83</v>
      </c>
      <c r="C57" s="1"/>
      <c r="D57" s="1"/>
      <c r="E57" s="59" t="s">
        <v>600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85</v>
      </c>
      <c r="C58" s="1"/>
      <c r="D58" s="1"/>
      <c r="E58" s="59" t="s">
        <v>686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87</v>
      </c>
      <c r="C59" s="31"/>
      <c r="D59" s="31"/>
      <c r="E59" s="61" t="s">
        <v>88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8</v>
      </c>
      <c r="C60" s="52" t="s">
        <v>164</v>
      </c>
      <c r="D60" s="52"/>
      <c r="E60" s="52" t="s">
        <v>165</v>
      </c>
      <c r="F60" s="52" t="s">
        <v>10</v>
      </c>
      <c r="G60" s="53" t="s">
        <v>121</v>
      </c>
      <c r="H60" s="63">
        <v>166.601</v>
      </c>
      <c r="I60" s="37">
        <v>0</v>
      </c>
      <c r="J60" s="64">
        <v>0</v>
      </c>
      <c r="K60" s="65">
        <v>0.20999999999999999</v>
      </c>
      <c r="L60" s="66">
        <v>0</v>
      </c>
      <c r="M60" s="12"/>
      <c r="N60" s="2"/>
      <c r="O60" s="2"/>
      <c r="P60" s="2"/>
      <c r="Q60" s="43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83</v>
      </c>
      <c r="C61" s="1"/>
      <c r="D61" s="1"/>
      <c r="E61" s="59" t="s">
        <v>10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85</v>
      </c>
      <c r="C62" s="1"/>
      <c r="D62" s="1"/>
      <c r="E62" s="59" t="s">
        <v>687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87</v>
      </c>
      <c r="C63" s="31"/>
      <c r="D63" s="31"/>
      <c r="E63" s="61" t="s">
        <v>88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9</v>
      </c>
      <c r="C64" s="52" t="s">
        <v>167</v>
      </c>
      <c r="D64" s="52"/>
      <c r="E64" s="52" t="s">
        <v>168</v>
      </c>
      <c r="F64" s="52" t="s">
        <v>10</v>
      </c>
      <c r="G64" s="53" t="s">
        <v>121</v>
      </c>
      <c r="H64" s="63">
        <v>171.40100000000001</v>
      </c>
      <c r="I64" s="37">
        <v>0</v>
      </c>
      <c r="J64" s="64">
        <v>0</v>
      </c>
      <c r="K64" s="65">
        <v>0.20999999999999999</v>
      </c>
      <c r="L64" s="66">
        <v>0</v>
      </c>
      <c r="M64" s="12"/>
      <c r="N64" s="2"/>
      <c r="O64" s="2"/>
      <c r="P64" s="2"/>
      <c r="Q64" s="43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83</v>
      </c>
      <c r="C65" s="1"/>
      <c r="D65" s="1"/>
      <c r="E65" s="59" t="s">
        <v>10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85</v>
      </c>
      <c r="C66" s="1"/>
      <c r="D66" s="1"/>
      <c r="E66" s="59" t="s">
        <v>688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 thickBot="1">
      <c r="A67" s="9"/>
      <c r="B67" s="60" t="s">
        <v>87</v>
      </c>
      <c r="C67" s="31"/>
      <c r="D67" s="31"/>
      <c r="E67" s="61" t="s">
        <v>88</v>
      </c>
      <c r="F67" s="31"/>
      <c r="G67" s="31"/>
      <c r="H67" s="62"/>
      <c r="I67" s="31"/>
      <c r="J67" s="62"/>
      <c r="K67" s="31"/>
      <c r="L67" s="31"/>
      <c r="M67" s="12"/>
      <c r="N67" s="2"/>
      <c r="O67" s="2"/>
      <c r="P67" s="2"/>
      <c r="Q67" s="2"/>
    </row>
    <row r="68" thickTop="1">
      <c r="A68" s="9"/>
      <c r="B68" s="51">
        <v>10</v>
      </c>
      <c r="C68" s="52" t="s">
        <v>545</v>
      </c>
      <c r="D68" s="52"/>
      <c r="E68" s="52" t="s">
        <v>546</v>
      </c>
      <c r="F68" s="52" t="s">
        <v>10</v>
      </c>
      <c r="G68" s="53" t="s">
        <v>121</v>
      </c>
      <c r="H68" s="63">
        <v>32.048000000000002</v>
      </c>
      <c r="I68" s="37">
        <v>0</v>
      </c>
      <c r="J68" s="64">
        <v>0</v>
      </c>
      <c r="K68" s="65">
        <v>0.20999999999999999</v>
      </c>
      <c r="L68" s="66">
        <v>0</v>
      </c>
      <c r="M68" s="12"/>
      <c r="N68" s="2"/>
      <c r="O68" s="2"/>
      <c r="P68" s="2"/>
      <c r="Q68" s="43">
        <f>IF(ISNUMBER(K68),IF(H68&gt;0,IF(I68&gt;0,J68,0),0),0)</f>
        <v>0</v>
      </c>
      <c r="R68" s="27">
        <f>IF(ISNUMBER(K68)=FALSE,J68,0)</f>
        <v>0</v>
      </c>
    </row>
    <row r="69">
      <c r="A69" s="9"/>
      <c r="B69" s="58" t="s">
        <v>83</v>
      </c>
      <c r="C69" s="1"/>
      <c r="D69" s="1"/>
      <c r="E69" s="59" t="s">
        <v>547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85</v>
      </c>
      <c r="C70" s="1"/>
      <c r="D70" s="1"/>
      <c r="E70" s="59" t="s">
        <v>689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87</v>
      </c>
      <c r="C71" s="31"/>
      <c r="D71" s="31"/>
      <c r="E71" s="61" t="s">
        <v>88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11</v>
      </c>
      <c r="C72" s="52" t="s">
        <v>549</v>
      </c>
      <c r="D72" s="52"/>
      <c r="E72" s="52" t="s">
        <v>550</v>
      </c>
      <c r="F72" s="52" t="s">
        <v>10</v>
      </c>
      <c r="G72" s="53" t="s">
        <v>121</v>
      </c>
      <c r="H72" s="63">
        <v>67.359999999999999</v>
      </c>
      <c r="I72" s="37">
        <v>0</v>
      </c>
      <c r="J72" s="64">
        <v>0</v>
      </c>
      <c r="K72" s="65">
        <v>0.20999999999999999</v>
      </c>
      <c r="L72" s="66">
        <v>0</v>
      </c>
      <c r="M72" s="12"/>
      <c r="N72" s="2"/>
      <c r="O72" s="2"/>
      <c r="P72" s="2"/>
      <c r="Q72" s="43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83</v>
      </c>
      <c r="C73" s="1"/>
      <c r="D73" s="1"/>
      <c r="E73" s="59" t="s">
        <v>605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85</v>
      </c>
      <c r="C74" s="1"/>
      <c r="D74" s="1"/>
      <c r="E74" s="59" t="s">
        <v>690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87</v>
      </c>
      <c r="C75" s="31"/>
      <c r="D75" s="31"/>
      <c r="E75" s="61" t="s">
        <v>88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 thickBot="1" ht="25" customHeight="1">
      <c r="A76" s="9"/>
      <c r="B76" s="1"/>
      <c r="C76" s="67">
        <v>1</v>
      </c>
      <c r="D76" s="1"/>
      <c r="E76" s="68" t="s">
        <v>114</v>
      </c>
      <c r="F76" s="1"/>
      <c r="G76" s="69" t="s">
        <v>107</v>
      </c>
      <c r="H76" s="70">
        <v>0</v>
      </c>
      <c r="I76" s="69" t="s">
        <v>108</v>
      </c>
      <c r="J76" s="71">
        <f>(L76-H76)</f>
        <v>0</v>
      </c>
      <c r="K76" s="69" t="s">
        <v>109</v>
      </c>
      <c r="L76" s="72">
        <v>0</v>
      </c>
      <c r="M76" s="12"/>
      <c r="N76" s="2"/>
      <c r="O76" s="2"/>
      <c r="P76" s="2"/>
      <c r="Q76" s="43">
        <f>0+Q40+Q44+Q48+Q52+Q56+Q60+Q64+Q68+Q72</f>
        <v>0</v>
      </c>
      <c r="R76" s="27">
        <f>0+R40+R44+R48+R52+R56+R60+R64+R68+R72</f>
        <v>0</v>
      </c>
      <c r="S76" s="73">
        <f>Q76*(1+J76)+R76</f>
        <v>0</v>
      </c>
    </row>
    <row r="77" thickTop="1" thickBot="1" ht="25" customHeight="1">
      <c r="A77" s="9"/>
      <c r="B77" s="74"/>
      <c r="C77" s="74"/>
      <c r="D77" s="74"/>
      <c r="E77" s="74"/>
      <c r="F77" s="74"/>
      <c r="G77" s="75" t="s">
        <v>110</v>
      </c>
      <c r="H77" s="76">
        <v>0</v>
      </c>
      <c r="I77" s="75" t="s">
        <v>111</v>
      </c>
      <c r="J77" s="77">
        <v>0</v>
      </c>
      <c r="K77" s="75" t="s">
        <v>112</v>
      </c>
      <c r="L77" s="78">
        <v>0</v>
      </c>
      <c r="M77" s="12"/>
      <c r="N77" s="2"/>
      <c r="O77" s="2"/>
      <c r="P77" s="2"/>
      <c r="Q77" s="2"/>
    </row>
    <row r="78" ht="40" customHeight="1">
      <c r="A78" s="9"/>
      <c r="B78" s="83" t="s">
        <v>189</v>
      </c>
      <c r="C78" s="1"/>
      <c r="D78" s="1"/>
      <c r="E78" s="1"/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1">
        <v>12</v>
      </c>
      <c r="C79" s="52" t="s">
        <v>426</v>
      </c>
      <c r="D79" s="52"/>
      <c r="E79" s="52" t="s">
        <v>427</v>
      </c>
      <c r="F79" s="52" t="s">
        <v>10</v>
      </c>
      <c r="G79" s="53" t="s">
        <v>121</v>
      </c>
      <c r="H79" s="54">
        <v>17.111999999999998</v>
      </c>
      <c r="I79" s="25">
        <v>0</v>
      </c>
      <c r="J79" s="55">
        <v>0</v>
      </c>
      <c r="K79" s="56">
        <v>0.20999999999999999</v>
      </c>
      <c r="L79" s="57">
        <v>0</v>
      </c>
      <c r="M79" s="12"/>
      <c r="N79" s="2"/>
      <c r="O79" s="2"/>
      <c r="P79" s="2"/>
      <c r="Q79" s="43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83</v>
      </c>
      <c r="C80" s="1"/>
      <c r="D80" s="1"/>
      <c r="E80" s="59" t="s">
        <v>10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85</v>
      </c>
      <c r="C81" s="1"/>
      <c r="D81" s="1"/>
      <c r="E81" s="59" t="s">
        <v>691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 thickBot="1">
      <c r="A82" s="9"/>
      <c r="B82" s="60" t="s">
        <v>87</v>
      </c>
      <c r="C82" s="31"/>
      <c r="D82" s="31"/>
      <c r="E82" s="61" t="s">
        <v>88</v>
      </c>
      <c r="F82" s="31"/>
      <c r="G82" s="31"/>
      <c r="H82" s="62"/>
      <c r="I82" s="31"/>
      <c r="J82" s="62"/>
      <c r="K82" s="31"/>
      <c r="L82" s="31"/>
      <c r="M82" s="12"/>
      <c r="N82" s="2"/>
      <c r="O82" s="2"/>
      <c r="P82" s="2"/>
      <c r="Q82" s="2"/>
    </row>
    <row r="83" thickTop="1" thickBot="1" ht="25" customHeight="1">
      <c r="A83" s="9"/>
      <c r="B83" s="1"/>
      <c r="C83" s="67">
        <v>4</v>
      </c>
      <c r="D83" s="1"/>
      <c r="E83" s="68" t="s">
        <v>115</v>
      </c>
      <c r="F83" s="1"/>
      <c r="G83" s="69" t="s">
        <v>107</v>
      </c>
      <c r="H83" s="70">
        <v>0</v>
      </c>
      <c r="I83" s="69" t="s">
        <v>108</v>
      </c>
      <c r="J83" s="71">
        <f>(L83-H83)</f>
        <v>0</v>
      </c>
      <c r="K83" s="69" t="s">
        <v>109</v>
      </c>
      <c r="L83" s="72">
        <v>0</v>
      </c>
      <c r="M83" s="12"/>
      <c r="N83" s="2"/>
      <c r="O83" s="2"/>
      <c r="P83" s="2"/>
      <c r="Q83" s="43">
        <f>0+Q79</f>
        <v>0</v>
      </c>
      <c r="R83" s="27">
        <f>0+R79</f>
        <v>0</v>
      </c>
      <c r="S83" s="73">
        <f>Q83*(1+J83)+R83</f>
        <v>0</v>
      </c>
    </row>
    <row r="84" thickTop="1" thickBot="1" ht="25" customHeight="1">
      <c r="A84" s="9"/>
      <c r="B84" s="74"/>
      <c r="C84" s="74"/>
      <c r="D84" s="74"/>
      <c r="E84" s="74"/>
      <c r="F84" s="74"/>
      <c r="G84" s="75" t="s">
        <v>110</v>
      </c>
      <c r="H84" s="76">
        <v>0</v>
      </c>
      <c r="I84" s="75" t="s">
        <v>111</v>
      </c>
      <c r="J84" s="77">
        <v>0</v>
      </c>
      <c r="K84" s="75" t="s">
        <v>112</v>
      </c>
      <c r="L84" s="78">
        <v>0</v>
      </c>
      <c r="M84" s="12"/>
      <c r="N84" s="2"/>
      <c r="O84" s="2"/>
      <c r="P84" s="2"/>
      <c r="Q84" s="2"/>
    </row>
    <row r="85" ht="40" customHeight="1">
      <c r="A85" s="9"/>
      <c r="B85" s="83" t="s">
        <v>212</v>
      </c>
      <c r="C85" s="1"/>
      <c r="D85" s="1"/>
      <c r="E85" s="1"/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1">
        <v>13</v>
      </c>
      <c r="C86" s="52" t="s">
        <v>569</v>
      </c>
      <c r="D86" s="52"/>
      <c r="E86" s="52" t="s">
        <v>570</v>
      </c>
      <c r="F86" s="52" t="s">
        <v>10</v>
      </c>
      <c r="G86" s="53" t="s">
        <v>151</v>
      </c>
      <c r="H86" s="54">
        <v>13.6</v>
      </c>
      <c r="I86" s="25">
        <v>0</v>
      </c>
      <c r="J86" s="55">
        <v>0</v>
      </c>
      <c r="K86" s="56">
        <v>0.20999999999999999</v>
      </c>
      <c r="L86" s="57">
        <v>0</v>
      </c>
      <c r="M86" s="12"/>
      <c r="N86" s="2"/>
      <c r="O86" s="2"/>
      <c r="P86" s="2"/>
      <c r="Q86" s="43">
        <f>IF(ISNUMBER(K86),IF(H86&gt;0,IF(I86&gt;0,J86,0),0),0)</f>
        <v>0</v>
      </c>
      <c r="R86" s="27">
        <f>IF(ISNUMBER(K86)=FALSE,J86,0)</f>
        <v>0</v>
      </c>
    </row>
    <row r="87">
      <c r="A87" s="9"/>
      <c r="B87" s="58" t="s">
        <v>83</v>
      </c>
      <c r="C87" s="1"/>
      <c r="D87" s="1"/>
      <c r="E87" s="59" t="s">
        <v>612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85</v>
      </c>
      <c r="C88" s="1"/>
      <c r="D88" s="1"/>
      <c r="E88" s="59" t="s">
        <v>692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 thickBot="1">
      <c r="A89" s="9"/>
      <c r="B89" s="60" t="s">
        <v>87</v>
      </c>
      <c r="C89" s="31"/>
      <c r="D89" s="31"/>
      <c r="E89" s="61" t="s">
        <v>88</v>
      </c>
      <c r="F89" s="31"/>
      <c r="G89" s="31"/>
      <c r="H89" s="62"/>
      <c r="I89" s="31"/>
      <c r="J89" s="62"/>
      <c r="K89" s="31"/>
      <c r="L89" s="31"/>
      <c r="M89" s="12"/>
      <c r="N89" s="2"/>
      <c r="O89" s="2"/>
      <c r="P89" s="2"/>
      <c r="Q89" s="2"/>
    </row>
    <row r="90" thickTop="1">
      <c r="A90" s="9"/>
      <c r="B90" s="51">
        <v>14</v>
      </c>
      <c r="C90" s="52" t="s">
        <v>614</v>
      </c>
      <c r="D90" s="52">
        <v>1</v>
      </c>
      <c r="E90" s="52" t="s">
        <v>615</v>
      </c>
      <c r="F90" s="52" t="s">
        <v>10</v>
      </c>
      <c r="G90" s="53" t="s">
        <v>151</v>
      </c>
      <c r="H90" s="63">
        <v>86</v>
      </c>
      <c r="I90" s="37">
        <v>0</v>
      </c>
      <c r="J90" s="64">
        <v>0</v>
      </c>
      <c r="K90" s="65">
        <v>0.20999999999999999</v>
      </c>
      <c r="L90" s="66">
        <v>0</v>
      </c>
      <c r="M90" s="12"/>
      <c r="N90" s="2"/>
      <c r="O90" s="2"/>
      <c r="P90" s="2"/>
      <c r="Q90" s="43">
        <f>IF(ISNUMBER(K90),IF(H90&gt;0,IF(I90&gt;0,J90,0),0),0)</f>
        <v>0</v>
      </c>
      <c r="R90" s="27">
        <f>IF(ISNUMBER(K90)=FALSE,J90,0)</f>
        <v>0</v>
      </c>
    </row>
    <row r="91">
      <c r="A91" s="9"/>
      <c r="B91" s="58" t="s">
        <v>83</v>
      </c>
      <c r="C91" s="1"/>
      <c r="D91" s="1"/>
      <c r="E91" s="59" t="s">
        <v>616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85</v>
      </c>
      <c r="C92" s="1"/>
      <c r="D92" s="1"/>
      <c r="E92" s="59" t="s">
        <v>693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87</v>
      </c>
      <c r="C93" s="31"/>
      <c r="D93" s="31"/>
      <c r="E93" s="61" t="s">
        <v>577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15</v>
      </c>
      <c r="C94" s="52" t="s">
        <v>580</v>
      </c>
      <c r="D94" s="52"/>
      <c r="E94" s="52" t="s">
        <v>581</v>
      </c>
      <c r="F94" s="52" t="s">
        <v>10</v>
      </c>
      <c r="G94" s="53" t="s">
        <v>131</v>
      </c>
      <c r="H94" s="63">
        <v>2</v>
      </c>
      <c r="I94" s="37">
        <v>0</v>
      </c>
      <c r="J94" s="64">
        <v>0</v>
      </c>
      <c r="K94" s="65">
        <v>0.20999999999999999</v>
      </c>
      <c r="L94" s="66">
        <v>0</v>
      </c>
      <c r="M94" s="12"/>
      <c r="N94" s="2"/>
      <c r="O94" s="2"/>
      <c r="P94" s="2"/>
      <c r="Q94" s="43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83</v>
      </c>
      <c r="C95" s="1"/>
      <c r="D95" s="1"/>
      <c r="E95" s="59" t="s">
        <v>10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85</v>
      </c>
      <c r="C96" s="1"/>
      <c r="D96" s="1"/>
      <c r="E96" s="59" t="s">
        <v>694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 thickBot="1">
      <c r="A97" s="9"/>
      <c r="B97" s="60" t="s">
        <v>87</v>
      </c>
      <c r="C97" s="31"/>
      <c r="D97" s="31"/>
      <c r="E97" s="61" t="s">
        <v>88</v>
      </c>
      <c r="F97" s="31"/>
      <c r="G97" s="31"/>
      <c r="H97" s="62"/>
      <c r="I97" s="31"/>
      <c r="J97" s="62"/>
      <c r="K97" s="31"/>
      <c r="L97" s="31"/>
      <c r="M97" s="12"/>
      <c r="N97" s="2"/>
      <c r="O97" s="2"/>
      <c r="P97" s="2"/>
      <c r="Q97" s="2"/>
    </row>
    <row r="98" thickTop="1">
      <c r="A98" s="9"/>
      <c r="B98" s="51">
        <v>16</v>
      </c>
      <c r="C98" s="52" t="s">
        <v>237</v>
      </c>
      <c r="D98" s="52"/>
      <c r="E98" s="52" t="s">
        <v>238</v>
      </c>
      <c r="F98" s="52" t="s">
        <v>10</v>
      </c>
      <c r="G98" s="53" t="s">
        <v>131</v>
      </c>
      <c r="H98" s="63">
        <v>3</v>
      </c>
      <c r="I98" s="37">
        <v>0</v>
      </c>
      <c r="J98" s="64">
        <v>0</v>
      </c>
      <c r="K98" s="65">
        <v>0.20999999999999999</v>
      </c>
      <c r="L98" s="66">
        <v>0</v>
      </c>
      <c r="M98" s="12"/>
      <c r="N98" s="2"/>
      <c r="O98" s="2"/>
      <c r="P98" s="2"/>
      <c r="Q98" s="43">
        <f>IF(ISNUMBER(K98),IF(H98&gt;0,IF(I98&gt;0,J98,0),0),0)</f>
        <v>0</v>
      </c>
      <c r="R98" s="27">
        <f>IF(ISNUMBER(K98)=FALSE,J98,0)</f>
        <v>0</v>
      </c>
    </row>
    <row r="99">
      <c r="A99" s="9"/>
      <c r="B99" s="58" t="s">
        <v>83</v>
      </c>
      <c r="C99" s="1"/>
      <c r="D99" s="1"/>
      <c r="E99" s="59" t="s">
        <v>10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>
      <c r="A100" s="9"/>
      <c r="B100" s="58" t="s">
        <v>85</v>
      </c>
      <c r="C100" s="1"/>
      <c r="D100" s="1"/>
      <c r="E100" s="59" t="s">
        <v>636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 thickBot="1">
      <c r="A101" s="9"/>
      <c r="B101" s="60" t="s">
        <v>87</v>
      </c>
      <c r="C101" s="31"/>
      <c r="D101" s="31"/>
      <c r="E101" s="61" t="s">
        <v>88</v>
      </c>
      <c r="F101" s="31"/>
      <c r="G101" s="31"/>
      <c r="H101" s="62"/>
      <c r="I101" s="31"/>
      <c r="J101" s="62"/>
      <c r="K101" s="31"/>
      <c r="L101" s="31"/>
      <c r="M101" s="12"/>
      <c r="N101" s="2"/>
      <c r="O101" s="2"/>
      <c r="P101" s="2"/>
      <c r="Q101" s="2"/>
    </row>
    <row r="102" thickTop="1">
      <c r="A102" s="9"/>
      <c r="B102" s="51">
        <v>17</v>
      </c>
      <c r="C102" s="52" t="s">
        <v>584</v>
      </c>
      <c r="D102" s="52"/>
      <c r="E102" s="52" t="s">
        <v>585</v>
      </c>
      <c r="F102" s="52" t="s">
        <v>10</v>
      </c>
      <c r="G102" s="53" t="s">
        <v>151</v>
      </c>
      <c r="H102" s="63">
        <v>86</v>
      </c>
      <c r="I102" s="37">
        <v>0</v>
      </c>
      <c r="J102" s="64">
        <v>0</v>
      </c>
      <c r="K102" s="65">
        <v>0.20999999999999999</v>
      </c>
      <c r="L102" s="66">
        <v>0</v>
      </c>
      <c r="M102" s="12"/>
      <c r="N102" s="2"/>
      <c r="O102" s="2"/>
      <c r="P102" s="2"/>
      <c r="Q102" s="43">
        <f>IF(ISNUMBER(K102),IF(H102&gt;0,IF(I102&gt;0,J102,0),0),0)</f>
        <v>0</v>
      </c>
      <c r="R102" s="27">
        <f>IF(ISNUMBER(K102)=FALSE,J102,0)</f>
        <v>0</v>
      </c>
    </row>
    <row r="103">
      <c r="A103" s="9"/>
      <c r="B103" s="58" t="s">
        <v>83</v>
      </c>
      <c r="C103" s="1"/>
      <c r="D103" s="1"/>
      <c r="E103" s="59" t="s">
        <v>586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>
      <c r="A104" s="9"/>
      <c r="B104" s="58" t="s">
        <v>85</v>
      </c>
      <c r="C104" s="1"/>
      <c r="D104" s="1"/>
      <c r="E104" s="59" t="s">
        <v>695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 thickBot="1">
      <c r="A105" s="9"/>
      <c r="B105" s="60" t="s">
        <v>87</v>
      </c>
      <c r="C105" s="31"/>
      <c r="D105" s="31"/>
      <c r="E105" s="61" t="s">
        <v>88</v>
      </c>
      <c r="F105" s="31"/>
      <c r="G105" s="31"/>
      <c r="H105" s="62"/>
      <c r="I105" s="31"/>
      <c r="J105" s="62"/>
      <c r="K105" s="31"/>
      <c r="L105" s="31"/>
      <c r="M105" s="12"/>
      <c r="N105" s="2"/>
      <c r="O105" s="2"/>
      <c r="P105" s="2"/>
      <c r="Q105" s="2"/>
    </row>
    <row r="106" thickTop="1">
      <c r="A106" s="9"/>
      <c r="B106" s="51">
        <v>18</v>
      </c>
      <c r="C106" s="52" t="s">
        <v>588</v>
      </c>
      <c r="D106" s="52"/>
      <c r="E106" s="52" t="s">
        <v>589</v>
      </c>
      <c r="F106" s="52" t="s">
        <v>10</v>
      </c>
      <c r="G106" s="53" t="s">
        <v>151</v>
      </c>
      <c r="H106" s="63">
        <v>86</v>
      </c>
      <c r="I106" s="37">
        <v>0</v>
      </c>
      <c r="J106" s="64">
        <v>0</v>
      </c>
      <c r="K106" s="65">
        <v>0.20999999999999999</v>
      </c>
      <c r="L106" s="66">
        <v>0</v>
      </c>
      <c r="M106" s="12"/>
      <c r="N106" s="2"/>
      <c r="O106" s="2"/>
      <c r="P106" s="2"/>
      <c r="Q106" s="43">
        <f>IF(ISNUMBER(K106),IF(H106&gt;0,IF(I106&gt;0,J106,0),0),0)</f>
        <v>0</v>
      </c>
      <c r="R106" s="27">
        <f>IF(ISNUMBER(K106)=FALSE,J106,0)</f>
        <v>0</v>
      </c>
    </row>
    <row r="107">
      <c r="A107" s="9"/>
      <c r="B107" s="58" t="s">
        <v>83</v>
      </c>
      <c r="C107" s="1"/>
      <c r="D107" s="1"/>
      <c r="E107" s="59" t="s">
        <v>10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>
      <c r="A108" s="9"/>
      <c r="B108" s="58" t="s">
        <v>85</v>
      </c>
      <c r="C108" s="1"/>
      <c r="D108" s="1"/>
      <c r="E108" s="59" t="s">
        <v>695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 thickBot="1">
      <c r="A109" s="9"/>
      <c r="B109" s="60" t="s">
        <v>87</v>
      </c>
      <c r="C109" s="31"/>
      <c r="D109" s="31"/>
      <c r="E109" s="61" t="s">
        <v>88</v>
      </c>
      <c r="F109" s="31"/>
      <c r="G109" s="31"/>
      <c r="H109" s="62"/>
      <c r="I109" s="31"/>
      <c r="J109" s="62"/>
      <c r="K109" s="31"/>
      <c r="L109" s="31"/>
      <c r="M109" s="12"/>
      <c r="N109" s="2"/>
      <c r="O109" s="2"/>
      <c r="P109" s="2"/>
      <c r="Q109" s="2"/>
    </row>
    <row r="110" thickTop="1" thickBot="1" ht="25" customHeight="1">
      <c r="A110" s="9"/>
      <c r="B110" s="1"/>
      <c r="C110" s="67">
        <v>8</v>
      </c>
      <c r="D110" s="1"/>
      <c r="E110" s="68" t="s">
        <v>117</v>
      </c>
      <c r="F110" s="1"/>
      <c r="G110" s="69" t="s">
        <v>107</v>
      </c>
      <c r="H110" s="70">
        <v>0</v>
      </c>
      <c r="I110" s="69" t="s">
        <v>108</v>
      </c>
      <c r="J110" s="71">
        <f>(L110-H110)</f>
        <v>0</v>
      </c>
      <c r="K110" s="69" t="s">
        <v>109</v>
      </c>
      <c r="L110" s="72">
        <v>0</v>
      </c>
      <c r="M110" s="12"/>
      <c r="N110" s="2"/>
      <c r="O110" s="2"/>
      <c r="P110" s="2"/>
      <c r="Q110" s="43">
        <f>0+Q86+Q90+Q94+Q98+Q102+Q106</f>
        <v>0</v>
      </c>
      <c r="R110" s="27">
        <f>0+R86+R90+R94+R98+R102+R106</f>
        <v>0</v>
      </c>
      <c r="S110" s="73">
        <f>Q110*(1+J110)+R110</f>
        <v>0</v>
      </c>
    </row>
    <row r="111" thickTop="1" thickBot="1" ht="25" customHeight="1">
      <c r="A111" s="9"/>
      <c r="B111" s="74"/>
      <c r="C111" s="74"/>
      <c r="D111" s="74"/>
      <c r="E111" s="74"/>
      <c r="F111" s="74"/>
      <c r="G111" s="75" t="s">
        <v>110</v>
      </c>
      <c r="H111" s="76">
        <v>0</v>
      </c>
      <c r="I111" s="75" t="s">
        <v>111</v>
      </c>
      <c r="J111" s="77">
        <v>0</v>
      </c>
      <c r="K111" s="75" t="s">
        <v>112</v>
      </c>
      <c r="L111" s="78">
        <v>0</v>
      </c>
      <c r="M111" s="12"/>
      <c r="N111" s="2"/>
      <c r="O111" s="2"/>
      <c r="P111" s="2"/>
      <c r="Q111" s="2"/>
    </row>
    <row r="112">
      <c r="A112" s="13"/>
      <c r="B112" s="4"/>
      <c r="C112" s="4"/>
      <c r="D112" s="4"/>
      <c r="E112" s="4"/>
      <c r="F112" s="4"/>
      <c r="G112" s="4"/>
      <c r="H112" s="79"/>
      <c r="I112" s="4"/>
      <c r="J112" s="79"/>
      <c r="K112" s="4"/>
      <c r="L112" s="4"/>
      <c r="M112" s="14"/>
      <c r="N112" s="2"/>
      <c r="O112" s="2"/>
      <c r="P112" s="2"/>
      <c r="Q112" s="2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2"/>
      <c r="P113" s="2"/>
      <c r="Q113" s="2"/>
    </row>
  </sheetData>
  <mergeCells count="75">
    <mergeCell ref="B41:D41"/>
    <mergeCell ref="B42:D42"/>
    <mergeCell ref="B43:D43"/>
    <mergeCell ref="B45:D45"/>
    <mergeCell ref="B46:D46"/>
    <mergeCell ref="B47:D47"/>
    <mergeCell ref="B49:D49"/>
    <mergeCell ref="B50:D50"/>
    <mergeCell ref="B51:D51"/>
    <mergeCell ref="B53:D53"/>
    <mergeCell ref="B54:D54"/>
    <mergeCell ref="B55:D55"/>
    <mergeCell ref="B57:D57"/>
    <mergeCell ref="B58:D58"/>
    <mergeCell ref="B59:D59"/>
    <mergeCell ref="B61:D61"/>
    <mergeCell ref="B62:D62"/>
    <mergeCell ref="B63:D63"/>
    <mergeCell ref="B65:D65"/>
    <mergeCell ref="B66:D66"/>
    <mergeCell ref="B67:D67"/>
    <mergeCell ref="B69:D69"/>
    <mergeCell ref="B70:D70"/>
    <mergeCell ref="B71:D71"/>
    <mergeCell ref="B73:D73"/>
    <mergeCell ref="B74:D74"/>
    <mergeCell ref="B75:D75"/>
    <mergeCell ref="B80:D80"/>
    <mergeCell ref="B81:D81"/>
    <mergeCell ref="B82:D82"/>
    <mergeCell ref="B78:L78"/>
    <mergeCell ref="B87:D87"/>
    <mergeCell ref="B88:D88"/>
    <mergeCell ref="B89:D89"/>
    <mergeCell ref="B91:D91"/>
    <mergeCell ref="B92:D92"/>
    <mergeCell ref="B93:D93"/>
    <mergeCell ref="B95:D95"/>
    <mergeCell ref="B96:D96"/>
    <mergeCell ref="B97:D97"/>
    <mergeCell ref="B99:D99"/>
    <mergeCell ref="B100:D100"/>
    <mergeCell ref="B101:D101"/>
    <mergeCell ref="B103:D103"/>
    <mergeCell ref="B104:D104"/>
    <mergeCell ref="B105:D105"/>
    <mergeCell ref="B107:D107"/>
    <mergeCell ref="B108:D108"/>
    <mergeCell ref="B109:D109"/>
    <mergeCell ref="B85:L85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1:D21"/>
    <mergeCell ref="B25:C26"/>
    <mergeCell ref="B28:L28"/>
    <mergeCell ref="B30:D30"/>
    <mergeCell ref="B31:D31"/>
    <mergeCell ref="B32:D32"/>
    <mergeCell ref="B34:D34"/>
    <mergeCell ref="B35:D35"/>
    <mergeCell ref="B36:D36"/>
    <mergeCell ref="B39:L39"/>
    <mergeCell ref="B22:D22"/>
    <mergeCell ref="B23:D23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 codeName="___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696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IF(SUM(K20:K23)&gt;0,ROUND(SUM(S20:S23)/SUM(K20:K23)-1,8),0)</f>
        <v>0</v>
      </c>
      <c r="R11" s="27">
        <f>AVERAGE(J37,J92,J115,J146)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S37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S92</f>
        <v>0</v>
      </c>
    </row>
    <row r="22">
      <c r="A22" s="9"/>
      <c r="B22" s="46">
        <v>4</v>
      </c>
      <c r="C22" s="1"/>
      <c r="D22" s="1"/>
      <c r="E22" s="47" t="s">
        <v>115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S115</f>
        <v>0</v>
      </c>
    </row>
    <row r="23">
      <c r="A23" s="9"/>
      <c r="B23" s="46">
        <v>8</v>
      </c>
      <c r="C23" s="1"/>
      <c r="D23" s="1"/>
      <c r="E23" s="47" t="s">
        <v>117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S146</f>
        <v>0</v>
      </c>
    </row>
    <row r="24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4"/>
      <c r="N24" s="2"/>
      <c r="O24" s="2"/>
      <c r="P24" s="2"/>
      <c r="Q24" s="2"/>
    </row>
    <row r="25" ht="14" customHeight="1">
      <c r="A25" s="4"/>
      <c r="B25" s="38" t="s">
        <v>71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</row>
    <row r="26" ht="18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2"/>
      <c r="N26" s="2"/>
      <c r="O26" s="2"/>
      <c r="P26" s="2"/>
      <c r="Q26" s="2"/>
    </row>
    <row r="27" ht="18" customHeight="1">
      <c r="A27" s="9"/>
      <c r="B27" s="44" t="s">
        <v>72</v>
      </c>
      <c r="C27" s="44" t="s">
        <v>68</v>
      </c>
      <c r="D27" s="44" t="s">
        <v>73</v>
      </c>
      <c r="E27" s="44" t="s">
        <v>69</v>
      </c>
      <c r="F27" s="44" t="s">
        <v>74</v>
      </c>
      <c r="G27" s="45" t="s">
        <v>75</v>
      </c>
      <c r="H27" s="22" t="s">
        <v>76</v>
      </c>
      <c r="I27" s="22" t="s">
        <v>77</v>
      </c>
      <c r="J27" s="22" t="s">
        <v>18</v>
      </c>
      <c r="K27" s="45" t="s">
        <v>78</v>
      </c>
      <c r="L27" s="22" t="s">
        <v>19</v>
      </c>
      <c r="M27" s="80"/>
      <c r="N27" s="2"/>
      <c r="O27" s="2"/>
      <c r="P27" s="2"/>
      <c r="Q27" s="2"/>
    </row>
    <row r="28" ht="40" customHeight="1">
      <c r="A28" s="9"/>
      <c r="B28" s="49" t="s">
        <v>79</v>
      </c>
      <c r="C28" s="1"/>
      <c r="D28" s="1"/>
      <c r="E28" s="1"/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1">
        <v>1</v>
      </c>
      <c r="C29" s="52" t="s">
        <v>305</v>
      </c>
      <c r="D29" s="52"/>
      <c r="E29" s="52" t="s">
        <v>120</v>
      </c>
      <c r="F29" s="52" t="s">
        <v>10</v>
      </c>
      <c r="G29" s="53" t="s">
        <v>306</v>
      </c>
      <c r="H29" s="54">
        <v>469.012</v>
      </c>
      <c r="I29" s="25">
        <v>0</v>
      </c>
      <c r="J29" s="55">
        <v>0</v>
      </c>
      <c r="K29" s="56">
        <v>0.20999999999999999</v>
      </c>
      <c r="L29" s="57">
        <v>0</v>
      </c>
      <c r="M29" s="12"/>
      <c r="N29" s="2"/>
      <c r="O29" s="2"/>
      <c r="P29" s="2"/>
      <c r="Q29" s="43">
        <f>IF(ISNUMBER(K29),IF(H29&gt;0,IF(I29&gt;0,J29,0),0),0)</f>
        <v>0</v>
      </c>
      <c r="R29" s="27">
        <f>IF(ISNUMBER(K29)=FALSE,J29,0)</f>
        <v>0</v>
      </c>
    </row>
    <row r="30">
      <c r="A30" s="9"/>
      <c r="B30" s="58" t="s">
        <v>83</v>
      </c>
      <c r="C30" s="1"/>
      <c r="D30" s="1"/>
      <c r="E30" s="59" t="s">
        <v>516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85</v>
      </c>
      <c r="C31" s="1"/>
      <c r="D31" s="1"/>
      <c r="E31" s="59" t="s">
        <v>697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 thickBot="1">
      <c r="A32" s="9"/>
      <c r="B32" s="60" t="s">
        <v>87</v>
      </c>
      <c r="C32" s="31"/>
      <c r="D32" s="31"/>
      <c r="E32" s="61" t="s">
        <v>88</v>
      </c>
      <c r="F32" s="31"/>
      <c r="G32" s="31"/>
      <c r="H32" s="62"/>
      <c r="I32" s="31"/>
      <c r="J32" s="62"/>
      <c r="K32" s="31"/>
      <c r="L32" s="31"/>
      <c r="M32" s="12"/>
      <c r="N32" s="2"/>
      <c r="O32" s="2"/>
      <c r="P32" s="2"/>
      <c r="Q32" s="2"/>
    </row>
    <row r="33" thickTop="1">
      <c r="A33" s="9"/>
      <c r="B33" s="51">
        <v>2</v>
      </c>
      <c r="C33" s="52" t="s">
        <v>524</v>
      </c>
      <c r="D33" s="52"/>
      <c r="E33" s="52" t="s">
        <v>125</v>
      </c>
      <c r="F33" s="52" t="s">
        <v>10</v>
      </c>
      <c r="G33" s="53" t="s">
        <v>306</v>
      </c>
      <c r="H33" s="63">
        <v>34.156999999999996</v>
      </c>
      <c r="I33" s="37">
        <v>0</v>
      </c>
      <c r="J33" s="64">
        <v>0</v>
      </c>
      <c r="K33" s="65">
        <v>0.20999999999999999</v>
      </c>
      <c r="L33" s="66">
        <v>0</v>
      </c>
      <c r="M33" s="12"/>
      <c r="N33" s="2"/>
      <c r="O33" s="2"/>
      <c r="P33" s="2"/>
      <c r="Q33" s="43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83</v>
      </c>
      <c r="C34" s="1"/>
      <c r="D34" s="1"/>
      <c r="E34" s="59" t="s">
        <v>593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85</v>
      </c>
      <c r="C35" s="1"/>
      <c r="D35" s="1"/>
      <c r="E35" s="59" t="s">
        <v>698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87</v>
      </c>
      <c r="C36" s="31"/>
      <c r="D36" s="31"/>
      <c r="E36" s="61" t="s">
        <v>88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 thickBot="1" ht="25" customHeight="1">
      <c r="A37" s="9"/>
      <c r="B37" s="1"/>
      <c r="C37" s="67">
        <v>0</v>
      </c>
      <c r="D37" s="1"/>
      <c r="E37" s="68" t="s">
        <v>70</v>
      </c>
      <c r="F37" s="1"/>
      <c r="G37" s="69" t="s">
        <v>107</v>
      </c>
      <c r="H37" s="70">
        <v>0</v>
      </c>
      <c r="I37" s="69" t="s">
        <v>108</v>
      </c>
      <c r="J37" s="71">
        <f>(L37-H37)</f>
        <v>0</v>
      </c>
      <c r="K37" s="69" t="s">
        <v>109</v>
      </c>
      <c r="L37" s="72">
        <v>0</v>
      </c>
      <c r="M37" s="12"/>
      <c r="N37" s="2"/>
      <c r="O37" s="2"/>
      <c r="P37" s="2"/>
      <c r="Q37" s="43">
        <f>0+Q29+Q33</f>
        <v>0</v>
      </c>
      <c r="R37" s="27">
        <f>0+R29+R33</f>
        <v>0</v>
      </c>
      <c r="S37" s="73">
        <f>Q37*(1+J37)+R37</f>
        <v>0</v>
      </c>
    </row>
    <row r="38" thickTop="1" thickBot="1" ht="25" customHeight="1">
      <c r="A38" s="9"/>
      <c r="B38" s="74"/>
      <c r="C38" s="74"/>
      <c r="D38" s="74"/>
      <c r="E38" s="74"/>
      <c r="F38" s="74"/>
      <c r="G38" s="75" t="s">
        <v>110</v>
      </c>
      <c r="H38" s="76">
        <v>0</v>
      </c>
      <c r="I38" s="75" t="s">
        <v>111</v>
      </c>
      <c r="J38" s="77">
        <v>0</v>
      </c>
      <c r="K38" s="75" t="s">
        <v>112</v>
      </c>
      <c r="L38" s="78">
        <v>0</v>
      </c>
      <c r="M38" s="12"/>
      <c r="N38" s="2"/>
      <c r="O38" s="2"/>
      <c r="P38" s="2"/>
      <c r="Q38" s="2"/>
    </row>
    <row r="39" ht="40" customHeight="1">
      <c r="A39" s="9"/>
      <c r="B39" s="83" t="s">
        <v>128</v>
      </c>
      <c r="C39" s="1"/>
      <c r="D39" s="1"/>
      <c r="E39" s="1"/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1">
        <v>3</v>
      </c>
      <c r="C40" s="52" t="s">
        <v>142</v>
      </c>
      <c r="D40" s="52"/>
      <c r="E40" s="52" t="s">
        <v>143</v>
      </c>
      <c r="F40" s="52" t="s">
        <v>10</v>
      </c>
      <c r="G40" s="53" t="s">
        <v>121</v>
      </c>
      <c r="H40" s="54">
        <v>28.463999999999999</v>
      </c>
      <c r="I40" s="25">
        <v>0</v>
      </c>
      <c r="J40" s="55">
        <v>0</v>
      </c>
      <c r="K40" s="56">
        <v>0.20999999999999999</v>
      </c>
      <c r="L40" s="57">
        <v>0</v>
      </c>
      <c r="M40" s="12"/>
      <c r="N40" s="2"/>
      <c r="O40" s="2"/>
      <c r="P40" s="2"/>
      <c r="Q40" s="43">
        <f>IF(ISNUMBER(K40),IF(H40&gt;0,IF(I40&gt;0,J40,0),0),0)</f>
        <v>0</v>
      </c>
      <c r="R40" s="27">
        <f>IF(ISNUMBER(K40)=FALSE,J40,0)</f>
        <v>0</v>
      </c>
    </row>
    <row r="41">
      <c r="A41" s="9"/>
      <c r="B41" s="58" t="s">
        <v>83</v>
      </c>
      <c r="C41" s="1"/>
      <c r="D41" s="1"/>
      <c r="E41" s="59" t="s">
        <v>10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85</v>
      </c>
      <c r="C42" s="1"/>
      <c r="D42" s="1"/>
      <c r="E42" s="59" t="s">
        <v>699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 thickBot="1">
      <c r="A43" s="9"/>
      <c r="B43" s="60" t="s">
        <v>87</v>
      </c>
      <c r="C43" s="31"/>
      <c r="D43" s="31"/>
      <c r="E43" s="61" t="s">
        <v>88</v>
      </c>
      <c r="F43" s="31"/>
      <c r="G43" s="31"/>
      <c r="H43" s="62"/>
      <c r="I43" s="31"/>
      <c r="J43" s="62"/>
      <c r="K43" s="31"/>
      <c r="L43" s="31"/>
      <c r="M43" s="12"/>
      <c r="N43" s="2"/>
      <c r="O43" s="2"/>
      <c r="P43" s="2"/>
      <c r="Q43" s="2"/>
    </row>
    <row r="44" thickTop="1">
      <c r="A44" s="9"/>
      <c r="B44" s="51">
        <v>4</v>
      </c>
      <c r="C44" s="52" t="s">
        <v>528</v>
      </c>
      <c r="D44" s="52"/>
      <c r="E44" s="52" t="s">
        <v>529</v>
      </c>
      <c r="F44" s="52" t="s">
        <v>10</v>
      </c>
      <c r="G44" s="53" t="s">
        <v>121</v>
      </c>
      <c r="H44" s="63">
        <v>14.231999999999999</v>
      </c>
      <c r="I44" s="37">
        <v>0</v>
      </c>
      <c r="J44" s="64">
        <v>0</v>
      </c>
      <c r="K44" s="65">
        <v>0.20999999999999999</v>
      </c>
      <c r="L44" s="66">
        <v>0</v>
      </c>
      <c r="M44" s="12"/>
      <c r="N44" s="2"/>
      <c r="O44" s="2"/>
      <c r="P44" s="2"/>
      <c r="Q44" s="43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83</v>
      </c>
      <c r="C45" s="1"/>
      <c r="D45" s="1"/>
      <c r="E45" s="59" t="s">
        <v>10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85</v>
      </c>
      <c r="C46" s="1"/>
      <c r="D46" s="1"/>
      <c r="E46" s="59" t="s">
        <v>700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87</v>
      </c>
      <c r="C47" s="31"/>
      <c r="D47" s="31"/>
      <c r="E47" s="61" t="s">
        <v>88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5</v>
      </c>
      <c r="C48" s="52" t="s">
        <v>531</v>
      </c>
      <c r="D48" s="52"/>
      <c r="E48" s="52" t="s">
        <v>532</v>
      </c>
      <c r="F48" s="52" t="s">
        <v>10</v>
      </c>
      <c r="G48" s="53" t="s">
        <v>158</v>
      </c>
      <c r="H48" s="63">
        <v>118.59999999999999</v>
      </c>
      <c r="I48" s="37">
        <v>0</v>
      </c>
      <c r="J48" s="64">
        <v>0</v>
      </c>
      <c r="K48" s="65">
        <v>0.20999999999999999</v>
      </c>
      <c r="L48" s="66">
        <v>0</v>
      </c>
      <c r="M48" s="12"/>
      <c r="N48" s="2"/>
      <c r="O48" s="2"/>
      <c r="P48" s="2"/>
      <c r="Q48" s="43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83</v>
      </c>
      <c r="C49" s="1"/>
      <c r="D49" s="1"/>
      <c r="E49" s="59" t="s">
        <v>533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85</v>
      </c>
      <c r="C50" s="1"/>
      <c r="D50" s="1"/>
      <c r="E50" s="59" t="s">
        <v>701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87</v>
      </c>
      <c r="C51" s="31"/>
      <c r="D51" s="31"/>
      <c r="E51" s="61" t="s">
        <v>88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6</v>
      </c>
      <c r="C52" s="52" t="s">
        <v>535</v>
      </c>
      <c r="D52" s="52"/>
      <c r="E52" s="52" t="s">
        <v>536</v>
      </c>
      <c r="F52" s="52" t="s">
        <v>10</v>
      </c>
      <c r="G52" s="53" t="s">
        <v>121</v>
      </c>
      <c r="H52" s="63">
        <v>4.7000000000000002</v>
      </c>
      <c r="I52" s="37">
        <v>0</v>
      </c>
      <c r="J52" s="64">
        <v>0</v>
      </c>
      <c r="K52" s="65">
        <v>0.20999999999999999</v>
      </c>
      <c r="L52" s="66">
        <v>0</v>
      </c>
      <c r="M52" s="12"/>
      <c r="N52" s="2"/>
      <c r="O52" s="2"/>
      <c r="P52" s="2"/>
      <c r="Q52" s="43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83</v>
      </c>
      <c r="C53" s="1"/>
      <c r="D53" s="1"/>
      <c r="E53" s="59" t="s">
        <v>10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85</v>
      </c>
      <c r="C54" s="1"/>
      <c r="D54" s="1"/>
      <c r="E54" s="59" t="s">
        <v>702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87</v>
      </c>
      <c r="C55" s="31"/>
      <c r="D55" s="31"/>
      <c r="E55" s="61" t="s">
        <v>88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153</v>
      </c>
      <c r="D56" s="52"/>
      <c r="E56" s="52" t="s">
        <v>154</v>
      </c>
      <c r="F56" s="52" t="s">
        <v>10</v>
      </c>
      <c r="G56" s="53" t="s">
        <v>121</v>
      </c>
      <c r="H56" s="63">
        <v>1.9199999999999999</v>
      </c>
      <c r="I56" s="37">
        <v>0</v>
      </c>
      <c r="J56" s="64">
        <v>0</v>
      </c>
      <c r="K56" s="65">
        <v>0.20999999999999999</v>
      </c>
      <c r="L56" s="66">
        <v>0</v>
      </c>
      <c r="M56" s="12"/>
      <c r="N56" s="2"/>
      <c r="O56" s="2"/>
      <c r="P56" s="2"/>
      <c r="Q56" s="43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83</v>
      </c>
      <c r="C57" s="1"/>
      <c r="D57" s="1"/>
      <c r="E57" s="59" t="s">
        <v>538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85</v>
      </c>
      <c r="C58" s="1"/>
      <c r="D58" s="1"/>
      <c r="E58" s="59" t="s">
        <v>703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87</v>
      </c>
      <c r="C59" s="31"/>
      <c r="D59" s="31"/>
      <c r="E59" s="61" t="s">
        <v>88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8</v>
      </c>
      <c r="C60" s="52" t="s">
        <v>540</v>
      </c>
      <c r="D60" s="52"/>
      <c r="E60" s="52" t="s">
        <v>541</v>
      </c>
      <c r="F60" s="52" t="s">
        <v>10</v>
      </c>
      <c r="G60" s="53" t="s">
        <v>151</v>
      </c>
      <c r="H60" s="63">
        <v>79</v>
      </c>
      <c r="I60" s="37">
        <v>0</v>
      </c>
      <c r="J60" s="64">
        <v>0</v>
      </c>
      <c r="K60" s="65">
        <v>0.20999999999999999</v>
      </c>
      <c r="L60" s="66">
        <v>0</v>
      </c>
      <c r="M60" s="12"/>
      <c r="N60" s="2"/>
      <c r="O60" s="2"/>
      <c r="P60" s="2"/>
      <c r="Q60" s="43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83</v>
      </c>
      <c r="C61" s="1"/>
      <c r="D61" s="1"/>
      <c r="E61" s="59" t="s">
        <v>600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85</v>
      </c>
      <c r="C62" s="1"/>
      <c r="D62" s="1"/>
      <c r="E62" s="59" t="s">
        <v>704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87</v>
      </c>
      <c r="C63" s="31"/>
      <c r="D63" s="31"/>
      <c r="E63" s="61" t="s">
        <v>88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9</v>
      </c>
      <c r="C64" s="52" t="s">
        <v>164</v>
      </c>
      <c r="D64" s="52"/>
      <c r="E64" s="52" t="s">
        <v>165</v>
      </c>
      <c r="F64" s="52" t="s">
        <v>10</v>
      </c>
      <c r="G64" s="53" t="s">
        <v>121</v>
      </c>
      <c r="H64" s="63">
        <v>200.56700000000001</v>
      </c>
      <c r="I64" s="37">
        <v>0</v>
      </c>
      <c r="J64" s="64">
        <v>0</v>
      </c>
      <c r="K64" s="65">
        <v>0.20999999999999999</v>
      </c>
      <c r="L64" s="66">
        <v>0</v>
      </c>
      <c r="M64" s="12"/>
      <c r="N64" s="2"/>
      <c r="O64" s="2"/>
      <c r="P64" s="2"/>
      <c r="Q64" s="43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83</v>
      </c>
      <c r="C65" s="1"/>
      <c r="D65" s="1"/>
      <c r="E65" s="59" t="s">
        <v>10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85</v>
      </c>
      <c r="C66" s="1"/>
      <c r="D66" s="1"/>
      <c r="E66" s="59" t="s">
        <v>705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 thickBot="1">
      <c r="A67" s="9"/>
      <c r="B67" s="60" t="s">
        <v>87</v>
      </c>
      <c r="C67" s="31"/>
      <c r="D67" s="31"/>
      <c r="E67" s="61" t="s">
        <v>88</v>
      </c>
      <c r="F67" s="31"/>
      <c r="G67" s="31"/>
      <c r="H67" s="62"/>
      <c r="I67" s="31"/>
      <c r="J67" s="62"/>
      <c r="K67" s="31"/>
      <c r="L67" s="31"/>
      <c r="M67" s="12"/>
      <c r="N67" s="2"/>
      <c r="O67" s="2"/>
      <c r="P67" s="2"/>
      <c r="Q67" s="2"/>
    </row>
    <row r="68" thickTop="1">
      <c r="A68" s="9"/>
      <c r="B68" s="51">
        <v>10</v>
      </c>
      <c r="C68" s="52" t="s">
        <v>167</v>
      </c>
      <c r="D68" s="52"/>
      <c r="E68" s="52" t="s">
        <v>168</v>
      </c>
      <c r="F68" s="52" t="s">
        <v>10</v>
      </c>
      <c r="G68" s="53" t="s">
        <v>121</v>
      </c>
      <c r="H68" s="63">
        <v>205.267</v>
      </c>
      <c r="I68" s="37">
        <v>0</v>
      </c>
      <c r="J68" s="64">
        <v>0</v>
      </c>
      <c r="K68" s="65">
        <v>0.20999999999999999</v>
      </c>
      <c r="L68" s="66">
        <v>0</v>
      </c>
      <c r="M68" s="12"/>
      <c r="N68" s="2"/>
      <c r="O68" s="2"/>
      <c r="P68" s="2"/>
      <c r="Q68" s="43">
        <f>IF(ISNUMBER(K68),IF(H68&gt;0,IF(I68&gt;0,J68,0),0),0)</f>
        <v>0</v>
      </c>
      <c r="R68" s="27">
        <f>IF(ISNUMBER(K68)=FALSE,J68,0)</f>
        <v>0</v>
      </c>
    </row>
    <row r="69">
      <c r="A69" s="9"/>
      <c r="B69" s="58" t="s">
        <v>83</v>
      </c>
      <c r="C69" s="1"/>
      <c r="D69" s="1"/>
      <c r="E69" s="59" t="s">
        <v>10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85</v>
      </c>
      <c r="C70" s="1"/>
      <c r="D70" s="1"/>
      <c r="E70" s="59" t="s">
        <v>706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87</v>
      </c>
      <c r="C71" s="31"/>
      <c r="D71" s="31"/>
      <c r="E71" s="61" t="s">
        <v>88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11</v>
      </c>
      <c r="C72" s="52" t="s">
        <v>545</v>
      </c>
      <c r="D72" s="52"/>
      <c r="E72" s="52" t="s">
        <v>546</v>
      </c>
      <c r="F72" s="52" t="s">
        <v>10</v>
      </c>
      <c r="G72" s="53" t="s">
        <v>121</v>
      </c>
      <c r="H72" s="63">
        <v>72.135999999999996</v>
      </c>
      <c r="I72" s="37">
        <v>0</v>
      </c>
      <c r="J72" s="64">
        <v>0</v>
      </c>
      <c r="K72" s="65">
        <v>0.20999999999999999</v>
      </c>
      <c r="L72" s="66">
        <v>0</v>
      </c>
      <c r="M72" s="12"/>
      <c r="N72" s="2"/>
      <c r="O72" s="2"/>
      <c r="P72" s="2"/>
      <c r="Q72" s="43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83</v>
      </c>
      <c r="C73" s="1"/>
      <c r="D73" s="1"/>
      <c r="E73" s="59" t="s">
        <v>547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85</v>
      </c>
      <c r="C74" s="1"/>
      <c r="D74" s="1"/>
      <c r="E74" s="59" t="s">
        <v>707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87</v>
      </c>
      <c r="C75" s="31"/>
      <c r="D75" s="31"/>
      <c r="E75" s="61" t="s">
        <v>88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>
      <c r="A76" s="9"/>
      <c r="B76" s="51">
        <v>12</v>
      </c>
      <c r="C76" s="52" t="s">
        <v>549</v>
      </c>
      <c r="D76" s="52"/>
      <c r="E76" s="52" t="s">
        <v>550</v>
      </c>
      <c r="F76" s="52" t="s">
        <v>10</v>
      </c>
      <c r="G76" s="53" t="s">
        <v>121</v>
      </c>
      <c r="H76" s="63">
        <v>43.719999999999999</v>
      </c>
      <c r="I76" s="37">
        <v>0</v>
      </c>
      <c r="J76" s="64">
        <v>0</v>
      </c>
      <c r="K76" s="65">
        <v>0.20999999999999999</v>
      </c>
      <c r="L76" s="66">
        <v>0</v>
      </c>
      <c r="M76" s="12"/>
      <c r="N76" s="2"/>
      <c r="O76" s="2"/>
      <c r="P76" s="2"/>
      <c r="Q76" s="43">
        <f>IF(ISNUMBER(K76),IF(H76&gt;0,IF(I76&gt;0,J76,0),0),0)</f>
        <v>0</v>
      </c>
      <c r="R76" s="27">
        <f>IF(ISNUMBER(K76)=FALSE,J76,0)</f>
        <v>0</v>
      </c>
    </row>
    <row r="77">
      <c r="A77" s="9"/>
      <c r="B77" s="58" t="s">
        <v>83</v>
      </c>
      <c r="C77" s="1"/>
      <c r="D77" s="1"/>
      <c r="E77" s="59" t="s">
        <v>605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85</v>
      </c>
      <c r="C78" s="1"/>
      <c r="D78" s="1"/>
      <c r="E78" s="59" t="s">
        <v>708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 thickBot="1">
      <c r="A79" s="9"/>
      <c r="B79" s="60" t="s">
        <v>87</v>
      </c>
      <c r="C79" s="31"/>
      <c r="D79" s="31"/>
      <c r="E79" s="61" t="s">
        <v>88</v>
      </c>
      <c r="F79" s="31"/>
      <c r="G79" s="31"/>
      <c r="H79" s="62"/>
      <c r="I79" s="31"/>
      <c r="J79" s="62"/>
      <c r="K79" s="31"/>
      <c r="L79" s="31"/>
      <c r="M79" s="12"/>
      <c r="N79" s="2"/>
      <c r="O79" s="2"/>
      <c r="P79" s="2"/>
      <c r="Q79" s="2"/>
    </row>
    <row r="80" thickTop="1">
      <c r="A80" s="9"/>
      <c r="B80" s="51">
        <v>13</v>
      </c>
      <c r="C80" s="52" t="s">
        <v>553</v>
      </c>
      <c r="D80" s="52"/>
      <c r="E80" s="52" t="s">
        <v>554</v>
      </c>
      <c r="F80" s="52" t="s">
        <v>10</v>
      </c>
      <c r="G80" s="53" t="s">
        <v>158</v>
      </c>
      <c r="H80" s="63">
        <v>9.5999999999999996</v>
      </c>
      <c r="I80" s="37">
        <v>0</v>
      </c>
      <c r="J80" s="64">
        <v>0</v>
      </c>
      <c r="K80" s="65">
        <v>0.20999999999999999</v>
      </c>
      <c r="L80" s="66">
        <v>0</v>
      </c>
      <c r="M80" s="12"/>
      <c r="N80" s="2"/>
      <c r="O80" s="2"/>
      <c r="P80" s="2"/>
      <c r="Q80" s="43">
        <f>IF(ISNUMBER(K80),IF(H80&gt;0,IF(I80&gt;0,J80,0),0),0)</f>
        <v>0</v>
      </c>
      <c r="R80" s="27">
        <f>IF(ISNUMBER(K80)=FALSE,J80,0)</f>
        <v>0</v>
      </c>
    </row>
    <row r="81">
      <c r="A81" s="9"/>
      <c r="B81" s="58" t="s">
        <v>83</v>
      </c>
      <c r="C81" s="1"/>
      <c r="D81" s="1"/>
      <c r="E81" s="59" t="s">
        <v>10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85</v>
      </c>
      <c r="C82" s="1"/>
      <c r="D82" s="1"/>
      <c r="E82" s="59" t="s">
        <v>709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87</v>
      </c>
      <c r="C83" s="31"/>
      <c r="D83" s="31"/>
      <c r="E83" s="61" t="s">
        <v>88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14</v>
      </c>
      <c r="C84" s="52" t="s">
        <v>477</v>
      </c>
      <c r="D84" s="52"/>
      <c r="E84" s="52" t="s">
        <v>478</v>
      </c>
      <c r="F84" s="52" t="s">
        <v>10</v>
      </c>
      <c r="G84" s="53" t="s">
        <v>158</v>
      </c>
      <c r="H84" s="63">
        <v>9.5999999999999996</v>
      </c>
      <c r="I84" s="37">
        <v>0</v>
      </c>
      <c r="J84" s="64">
        <v>0</v>
      </c>
      <c r="K84" s="65">
        <v>0.20999999999999999</v>
      </c>
      <c r="L84" s="66">
        <v>0</v>
      </c>
      <c r="M84" s="12"/>
      <c r="N84" s="2"/>
      <c r="O84" s="2"/>
      <c r="P84" s="2"/>
      <c r="Q84" s="43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83</v>
      </c>
      <c r="C85" s="1"/>
      <c r="D85" s="1"/>
      <c r="E85" s="59" t="s">
        <v>10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85</v>
      </c>
      <c r="C86" s="1"/>
      <c r="D86" s="1"/>
      <c r="E86" s="59" t="s">
        <v>709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 thickBot="1">
      <c r="A87" s="9"/>
      <c r="B87" s="60" t="s">
        <v>87</v>
      </c>
      <c r="C87" s="31"/>
      <c r="D87" s="31"/>
      <c r="E87" s="61" t="s">
        <v>88</v>
      </c>
      <c r="F87" s="31"/>
      <c r="G87" s="31"/>
      <c r="H87" s="62"/>
      <c r="I87" s="31"/>
      <c r="J87" s="62"/>
      <c r="K87" s="31"/>
      <c r="L87" s="31"/>
      <c r="M87" s="12"/>
      <c r="N87" s="2"/>
      <c r="O87" s="2"/>
      <c r="P87" s="2"/>
      <c r="Q87" s="2"/>
    </row>
    <row r="88" thickTop="1">
      <c r="A88" s="9"/>
      <c r="B88" s="51">
        <v>15</v>
      </c>
      <c r="C88" s="52" t="s">
        <v>187</v>
      </c>
      <c r="D88" s="52"/>
      <c r="E88" s="52" t="s">
        <v>188</v>
      </c>
      <c r="F88" s="52" t="s">
        <v>10</v>
      </c>
      <c r="G88" s="53" t="s">
        <v>158</v>
      </c>
      <c r="H88" s="63">
        <v>9.5999999999999996</v>
      </c>
      <c r="I88" s="37">
        <v>0</v>
      </c>
      <c r="J88" s="64">
        <v>0</v>
      </c>
      <c r="K88" s="65">
        <v>0.20999999999999999</v>
      </c>
      <c r="L88" s="66">
        <v>0</v>
      </c>
      <c r="M88" s="12"/>
      <c r="N88" s="2"/>
      <c r="O88" s="2"/>
      <c r="P88" s="2"/>
      <c r="Q88" s="43">
        <f>IF(ISNUMBER(K88),IF(H88&gt;0,IF(I88&gt;0,J88,0),0),0)</f>
        <v>0</v>
      </c>
      <c r="R88" s="27">
        <f>IF(ISNUMBER(K88)=FALSE,J88,0)</f>
        <v>0</v>
      </c>
    </row>
    <row r="89">
      <c r="A89" s="9"/>
      <c r="B89" s="58" t="s">
        <v>83</v>
      </c>
      <c r="C89" s="1"/>
      <c r="D89" s="1"/>
      <c r="E89" s="59" t="s">
        <v>10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85</v>
      </c>
      <c r="C90" s="1"/>
      <c r="D90" s="1"/>
      <c r="E90" s="59" t="s">
        <v>709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 thickBot="1">
      <c r="A91" s="9"/>
      <c r="B91" s="60" t="s">
        <v>87</v>
      </c>
      <c r="C91" s="31"/>
      <c r="D91" s="31"/>
      <c r="E91" s="61" t="s">
        <v>88</v>
      </c>
      <c r="F91" s="31"/>
      <c r="G91" s="31"/>
      <c r="H91" s="62"/>
      <c r="I91" s="31"/>
      <c r="J91" s="62"/>
      <c r="K91" s="31"/>
      <c r="L91" s="31"/>
      <c r="M91" s="12"/>
      <c r="N91" s="2"/>
      <c r="O91" s="2"/>
      <c r="P91" s="2"/>
      <c r="Q91" s="2"/>
    </row>
    <row r="92" thickTop="1" thickBot="1" ht="25" customHeight="1">
      <c r="A92" s="9"/>
      <c r="B92" s="1"/>
      <c r="C92" s="67">
        <v>1</v>
      </c>
      <c r="D92" s="1"/>
      <c r="E92" s="68" t="s">
        <v>114</v>
      </c>
      <c r="F92" s="1"/>
      <c r="G92" s="69" t="s">
        <v>107</v>
      </c>
      <c r="H92" s="70">
        <v>0</v>
      </c>
      <c r="I92" s="69" t="s">
        <v>108</v>
      </c>
      <c r="J92" s="71">
        <f>(L92-H92)</f>
        <v>0</v>
      </c>
      <c r="K92" s="69" t="s">
        <v>109</v>
      </c>
      <c r="L92" s="72">
        <v>0</v>
      </c>
      <c r="M92" s="12"/>
      <c r="N92" s="2"/>
      <c r="O92" s="2"/>
      <c r="P92" s="2"/>
      <c r="Q92" s="43">
        <f>0+Q40+Q44+Q48+Q52+Q56+Q60+Q64+Q68+Q72+Q76+Q80+Q84+Q88</f>
        <v>0</v>
      </c>
      <c r="R92" s="27">
        <f>0+R40+R44+R48+R52+R56+R60+R64+R68+R72+R76+R80+R84+R88</f>
        <v>0</v>
      </c>
      <c r="S92" s="73">
        <f>Q92*(1+J92)+R92</f>
        <v>0</v>
      </c>
    </row>
    <row r="93" thickTop="1" thickBot="1" ht="25" customHeight="1">
      <c r="A93" s="9"/>
      <c r="B93" s="74"/>
      <c r="C93" s="74"/>
      <c r="D93" s="74"/>
      <c r="E93" s="74"/>
      <c r="F93" s="74"/>
      <c r="G93" s="75" t="s">
        <v>110</v>
      </c>
      <c r="H93" s="76">
        <v>0</v>
      </c>
      <c r="I93" s="75" t="s">
        <v>111</v>
      </c>
      <c r="J93" s="77">
        <v>0</v>
      </c>
      <c r="K93" s="75" t="s">
        <v>112</v>
      </c>
      <c r="L93" s="78">
        <v>0</v>
      </c>
      <c r="M93" s="12"/>
      <c r="N93" s="2"/>
      <c r="O93" s="2"/>
      <c r="P93" s="2"/>
      <c r="Q93" s="2"/>
    </row>
    <row r="94" ht="40" customHeight="1">
      <c r="A94" s="9"/>
      <c r="B94" s="83" t="s">
        <v>189</v>
      </c>
      <c r="C94" s="1"/>
      <c r="D94" s="1"/>
      <c r="E94" s="1"/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>
      <c r="A95" s="9"/>
      <c r="B95" s="51">
        <v>16</v>
      </c>
      <c r="C95" s="52" t="s">
        <v>557</v>
      </c>
      <c r="D95" s="52"/>
      <c r="E95" s="52" t="s">
        <v>558</v>
      </c>
      <c r="F95" s="52" t="s">
        <v>10</v>
      </c>
      <c r="G95" s="53" t="s">
        <v>121</v>
      </c>
      <c r="H95" s="54">
        <v>0.29999999999999999</v>
      </c>
      <c r="I95" s="25">
        <v>0</v>
      </c>
      <c r="J95" s="55">
        <v>0</v>
      </c>
      <c r="K95" s="56">
        <v>0.20999999999999999</v>
      </c>
      <c r="L95" s="57">
        <v>0</v>
      </c>
      <c r="M95" s="12"/>
      <c r="N95" s="2"/>
      <c r="O95" s="2"/>
      <c r="P95" s="2"/>
      <c r="Q95" s="43">
        <f>IF(ISNUMBER(K95),IF(H95&gt;0,IF(I95&gt;0,J95,0),0),0)</f>
        <v>0</v>
      </c>
      <c r="R95" s="27">
        <f>IF(ISNUMBER(K95)=FALSE,J95,0)</f>
        <v>0</v>
      </c>
    </row>
    <row r="96">
      <c r="A96" s="9"/>
      <c r="B96" s="58" t="s">
        <v>83</v>
      </c>
      <c r="C96" s="1"/>
      <c r="D96" s="1"/>
      <c r="E96" s="59" t="s">
        <v>10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85</v>
      </c>
      <c r="C97" s="1"/>
      <c r="D97" s="1"/>
      <c r="E97" s="59" t="s">
        <v>654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87</v>
      </c>
      <c r="C98" s="31"/>
      <c r="D98" s="31"/>
      <c r="E98" s="61" t="s">
        <v>88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>
      <c r="A99" s="9"/>
      <c r="B99" s="51">
        <v>17</v>
      </c>
      <c r="C99" s="52" t="s">
        <v>426</v>
      </c>
      <c r="D99" s="52"/>
      <c r="E99" s="52" t="s">
        <v>427</v>
      </c>
      <c r="F99" s="52" t="s">
        <v>10</v>
      </c>
      <c r="G99" s="53" t="s">
        <v>121</v>
      </c>
      <c r="H99" s="63">
        <v>16.722000000000001</v>
      </c>
      <c r="I99" s="37">
        <v>0</v>
      </c>
      <c r="J99" s="64">
        <v>0</v>
      </c>
      <c r="K99" s="65">
        <v>0.20999999999999999</v>
      </c>
      <c r="L99" s="66">
        <v>0</v>
      </c>
      <c r="M99" s="12"/>
      <c r="N99" s="2"/>
      <c r="O99" s="2"/>
      <c r="P99" s="2"/>
      <c r="Q99" s="43">
        <f>IF(ISNUMBER(K99),IF(H99&gt;0,IF(I99&gt;0,J99,0),0),0)</f>
        <v>0</v>
      </c>
      <c r="R99" s="27">
        <f>IF(ISNUMBER(K99)=FALSE,J99,0)</f>
        <v>0</v>
      </c>
    </row>
    <row r="100">
      <c r="A100" s="9"/>
      <c r="B100" s="58" t="s">
        <v>83</v>
      </c>
      <c r="C100" s="1"/>
      <c r="D100" s="1"/>
      <c r="E100" s="59" t="s">
        <v>10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85</v>
      </c>
      <c r="C101" s="1"/>
      <c r="D101" s="1"/>
      <c r="E101" s="59" t="s">
        <v>710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 thickBot="1">
      <c r="A102" s="9"/>
      <c r="B102" s="60" t="s">
        <v>87</v>
      </c>
      <c r="C102" s="31"/>
      <c r="D102" s="31"/>
      <c r="E102" s="61" t="s">
        <v>88</v>
      </c>
      <c r="F102" s="31"/>
      <c r="G102" s="31"/>
      <c r="H102" s="62"/>
      <c r="I102" s="31"/>
      <c r="J102" s="62"/>
      <c r="K102" s="31"/>
      <c r="L102" s="31"/>
      <c r="M102" s="12"/>
      <c r="N102" s="2"/>
      <c r="O102" s="2"/>
      <c r="P102" s="2"/>
      <c r="Q102" s="2"/>
    </row>
    <row r="103" thickTop="1">
      <c r="A103" s="9"/>
      <c r="B103" s="51">
        <v>18</v>
      </c>
      <c r="C103" s="52" t="s">
        <v>562</v>
      </c>
      <c r="D103" s="52"/>
      <c r="E103" s="52" t="s">
        <v>563</v>
      </c>
      <c r="F103" s="52" t="s">
        <v>10</v>
      </c>
      <c r="G103" s="53" t="s">
        <v>121</v>
      </c>
      <c r="H103" s="63">
        <v>0.75</v>
      </c>
      <c r="I103" s="37">
        <v>0</v>
      </c>
      <c r="J103" s="64">
        <v>0</v>
      </c>
      <c r="K103" s="65">
        <v>0.20999999999999999</v>
      </c>
      <c r="L103" s="66">
        <v>0</v>
      </c>
      <c r="M103" s="12"/>
      <c r="N103" s="2"/>
      <c r="O103" s="2"/>
      <c r="P103" s="2"/>
      <c r="Q103" s="43">
        <f>IF(ISNUMBER(K103),IF(H103&gt;0,IF(I103&gt;0,J103,0),0),0)</f>
        <v>0</v>
      </c>
      <c r="R103" s="27">
        <f>IF(ISNUMBER(K103)=FALSE,J103,0)</f>
        <v>0</v>
      </c>
    </row>
    <row r="104">
      <c r="A104" s="9"/>
      <c r="B104" s="58" t="s">
        <v>83</v>
      </c>
      <c r="C104" s="1"/>
      <c r="D104" s="1"/>
      <c r="E104" s="59" t="s">
        <v>10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85</v>
      </c>
      <c r="C105" s="1"/>
      <c r="D105" s="1"/>
      <c r="E105" s="59" t="s">
        <v>564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 thickBot="1">
      <c r="A106" s="9"/>
      <c r="B106" s="60" t="s">
        <v>87</v>
      </c>
      <c r="C106" s="31"/>
      <c r="D106" s="31"/>
      <c r="E106" s="61" t="s">
        <v>88</v>
      </c>
      <c r="F106" s="31"/>
      <c r="G106" s="31"/>
      <c r="H106" s="62"/>
      <c r="I106" s="31"/>
      <c r="J106" s="62"/>
      <c r="K106" s="31"/>
      <c r="L106" s="31"/>
      <c r="M106" s="12"/>
      <c r="N106" s="2"/>
      <c r="O106" s="2"/>
      <c r="P106" s="2"/>
      <c r="Q106" s="2"/>
    </row>
    <row r="107" thickTop="1">
      <c r="A107" s="9"/>
      <c r="B107" s="51">
        <v>19</v>
      </c>
      <c r="C107" s="52" t="s">
        <v>565</v>
      </c>
      <c r="D107" s="52"/>
      <c r="E107" s="52" t="s">
        <v>566</v>
      </c>
      <c r="F107" s="52" t="s">
        <v>10</v>
      </c>
      <c r="G107" s="53" t="s">
        <v>121</v>
      </c>
      <c r="H107" s="63">
        <v>1.3999999999999999</v>
      </c>
      <c r="I107" s="37">
        <v>0</v>
      </c>
      <c r="J107" s="64">
        <v>0</v>
      </c>
      <c r="K107" s="65">
        <v>0.20999999999999999</v>
      </c>
      <c r="L107" s="66">
        <v>0</v>
      </c>
      <c r="M107" s="12"/>
      <c r="N107" s="2"/>
      <c r="O107" s="2"/>
      <c r="P107" s="2"/>
      <c r="Q107" s="43">
        <f>IF(ISNUMBER(K107),IF(H107&gt;0,IF(I107&gt;0,J107,0),0),0)</f>
        <v>0</v>
      </c>
      <c r="R107" s="27">
        <f>IF(ISNUMBER(K107)=FALSE,J107,0)</f>
        <v>0</v>
      </c>
    </row>
    <row r="108">
      <c r="A108" s="9"/>
      <c r="B108" s="58" t="s">
        <v>83</v>
      </c>
      <c r="C108" s="1"/>
      <c r="D108" s="1"/>
      <c r="E108" s="59" t="s">
        <v>10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>
      <c r="A109" s="9"/>
      <c r="B109" s="58" t="s">
        <v>85</v>
      </c>
      <c r="C109" s="1"/>
      <c r="D109" s="1"/>
      <c r="E109" s="59" t="s">
        <v>610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 thickBot="1">
      <c r="A110" s="9"/>
      <c r="B110" s="60" t="s">
        <v>87</v>
      </c>
      <c r="C110" s="31"/>
      <c r="D110" s="31"/>
      <c r="E110" s="61" t="s">
        <v>88</v>
      </c>
      <c r="F110" s="31"/>
      <c r="G110" s="31"/>
      <c r="H110" s="62"/>
      <c r="I110" s="31"/>
      <c r="J110" s="62"/>
      <c r="K110" s="31"/>
      <c r="L110" s="31"/>
      <c r="M110" s="12"/>
      <c r="N110" s="2"/>
      <c r="O110" s="2"/>
      <c r="P110" s="2"/>
      <c r="Q110" s="2"/>
    </row>
    <row r="111" thickTop="1">
      <c r="A111" s="9"/>
      <c r="B111" s="51">
        <v>20</v>
      </c>
      <c r="C111" s="52" t="s">
        <v>190</v>
      </c>
      <c r="D111" s="52"/>
      <c r="E111" s="52" t="s">
        <v>191</v>
      </c>
      <c r="F111" s="52" t="s">
        <v>10</v>
      </c>
      <c r="G111" s="53" t="s">
        <v>121</v>
      </c>
      <c r="H111" s="63">
        <v>0.59999999999999998</v>
      </c>
      <c r="I111" s="37">
        <v>0</v>
      </c>
      <c r="J111" s="64">
        <v>0</v>
      </c>
      <c r="K111" s="65">
        <v>0.20999999999999999</v>
      </c>
      <c r="L111" s="66">
        <v>0</v>
      </c>
      <c r="M111" s="12"/>
      <c r="N111" s="2"/>
      <c r="O111" s="2"/>
      <c r="P111" s="2"/>
      <c r="Q111" s="43">
        <f>IF(ISNUMBER(K111),IF(H111&gt;0,IF(I111&gt;0,J111,0),0),0)</f>
        <v>0</v>
      </c>
      <c r="R111" s="27">
        <f>IF(ISNUMBER(K111)=FALSE,J111,0)</f>
        <v>0</v>
      </c>
    </row>
    <row r="112">
      <c r="A112" s="9"/>
      <c r="B112" s="58" t="s">
        <v>83</v>
      </c>
      <c r="C112" s="1"/>
      <c r="D112" s="1"/>
      <c r="E112" s="59" t="s">
        <v>10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>
      <c r="A113" s="9"/>
      <c r="B113" s="58" t="s">
        <v>85</v>
      </c>
      <c r="C113" s="1"/>
      <c r="D113" s="1"/>
      <c r="E113" s="59" t="s">
        <v>611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 thickBot="1">
      <c r="A114" s="9"/>
      <c r="B114" s="60" t="s">
        <v>87</v>
      </c>
      <c r="C114" s="31"/>
      <c r="D114" s="31"/>
      <c r="E114" s="61" t="s">
        <v>88</v>
      </c>
      <c r="F114" s="31"/>
      <c r="G114" s="31"/>
      <c r="H114" s="62"/>
      <c r="I114" s="31"/>
      <c r="J114" s="62"/>
      <c r="K114" s="31"/>
      <c r="L114" s="31"/>
      <c r="M114" s="12"/>
      <c r="N114" s="2"/>
      <c r="O114" s="2"/>
      <c r="P114" s="2"/>
      <c r="Q114" s="2"/>
    </row>
    <row r="115" thickTop="1" thickBot="1" ht="25" customHeight="1">
      <c r="A115" s="9"/>
      <c r="B115" s="1"/>
      <c r="C115" s="67">
        <v>4</v>
      </c>
      <c r="D115" s="1"/>
      <c r="E115" s="68" t="s">
        <v>115</v>
      </c>
      <c r="F115" s="1"/>
      <c r="G115" s="69" t="s">
        <v>107</v>
      </c>
      <c r="H115" s="70">
        <v>0</v>
      </c>
      <c r="I115" s="69" t="s">
        <v>108</v>
      </c>
      <c r="J115" s="71">
        <f>(L115-H115)</f>
        <v>0</v>
      </c>
      <c r="K115" s="69" t="s">
        <v>109</v>
      </c>
      <c r="L115" s="72">
        <v>0</v>
      </c>
      <c r="M115" s="12"/>
      <c r="N115" s="2"/>
      <c r="O115" s="2"/>
      <c r="P115" s="2"/>
      <c r="Q115" s="43">
        <f>0+Q95+Q99+Q103+Q107+Q111</f>
        <v>0</v>
      </c>
      <c r="R115" s="27">
        <f>0+R95+R99+R103+R107+R111</f>
        <v>0</v>
      </c>
      <c r="S115" s="73">
        <f>Q115*(1+J115)+R115</f>
        <v>0</v>
      </c>
    </row>
    <row r="116" thickTop="1" thickBot="1" ht="25" customHeight="1">
      <c r="A116" s="9"/>
      <c r="B116" s="74"/>
      <c r="C116" s="74"/>
      <c r="D116" s="74"/>
      <c r="E116" s="74"/>
      <c r="F116" s="74"/>
      <c r="G116" s="75" t="s">
        <v>110</v>
      </c>
      <c r="H116" s="76">
        <v>0</v>
      </c>
      <c r="I116" s="75" t="s">
        <v>111</v>
      </c>
      <c r="J116" s="77">
        <v>0</v>
      </c>
      <c r="K116" s="75" t="s">
        <v>112</v>
      </c>
      <c r="L116" s="78">
        <v>0</v>
      </c>
      <c r="M116" s="12"/>
      <c r="N116" s="2"/>
      <c r="O116" s="2"/>
      <c r="P116" s="2"/>
      <c r="Q116" s="2"/>
    </row>
    <row r="117" ht="40" customHeight="1">
      <c r="A117" s="9"/>
      <c r="B117" s="83" t="s">
        <v>212</v>
      </c>
      <c r="C117" s="1"/>
      <c r="D117" s="1"/>
      <c r="E117" s="1"/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1">
        <v>21</v>
      </c>
      <c r="C118" s="52" t="s">
        <v>569</v>
      </c>
      <c r="D118" s="52"/>
      <c r="E118" s="52" t="s">
        <v>570</v>
      </c>
      <c r="F118" s="52" t="s">
        <v>10</v>
      </c>
      <c r="G118" s="53" t="s">
        <v>151</v>
      </c>
      <c r="H118" s="54">
        <v>12.1</v>
      </c>
      <c r="I118" s="25">
        <v>0</v>
      </c>
      <c r="J118" s="55">
        <v>0</v>
      </c>
      <c r="K118" s="56">
        <v>0.20999999999999999</v>
      </c>
      <c r="L118" s="57">
        <v>0</v>
      </c>
      <c r="M118" s="12"/>
      <c r="N118" s="2"/>
      <c r="O118" s="2"/>
      <c r="P118" s="2"/>
      <c r="Q118" s="43">
        <f>IF(ISNUMBER(K118),IF(H118&gt;0,IF(I118&gt;0,J118,0),0),0)</f>
        <v>0</v>
      </c>
      <c r="R118" s="27">
        <f>IF(ISNUMBER(K118)=FALSE,J118,0)</f>
        <v>0</v>
      </c>
    </row>
    <row r="119">
      <c r="A119" s="9"/>
      <c r="B119" s="58" t="s">
        <v>83</v>
      </c>
      <c r="C119" s="1"/>
      <c r="D119" s="1"/>
      <c r="E119" s="59" t="s">
        <v>612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>
      <c r="A120" s="9"/>
      <c r="B120" s="58" t="s">
        <v>85</v>
      </c>
      <c r="C120" s="1"/>
      <c r="D120" s="1"/>
      <c r="E120" s="59" t="s">
        <v>711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 thickBot="1">
      <c r="A121" s="9"/>
      <c r="B121" s="60" t="s">
        <v>87</v>
      </c>
      <c r="C121" s="31"/>
      <c r="D121" s="31"/>
      <c r="E121" s="61" t="s">
        <v>88</v>
      </c>
      <c r="F121" s="31"/>
      <c r="G121" s="31"/>
      <c r="H121" s="62"/>
      <c r="I121" s="31"/>
      <c r="J121" s="62"/>
      <c r="K121" s="31"/>
      <c r="L121" s="31"/>
      <c r="M121" s="12"/>
      <c r="N121" s="2"/>
      <c r="O121" s="2"/>
      <c r="P121" s="2"/>
      <c r="Q121" s="2"/>
    </row>
    <row r="122" thickTop="1">
      <c r="A122" s="9"/>
      <c r="B122" s="51">
        <v>22</v>
      </c>
      <c r="C122" s="52" t="s">
        <v>614</v>
      </c>
      <c r="D122" s="52">
        <v>1</v>
      </c>
      <c r="E122" s="52" t="s">
        <v>615</v>
      </c>
      <c r="F122" s="52" t="s">
        <v>10</v>
      </c>
      <c r="G122" s="53" t="s">
        <v>151</v>
      </c>
      <c r="H122" s="63">
        <v>79</v>
      </c>
      <c r="I122" s="37">
        <v>0</v>
      </c>
      <c r="J122" s="64">
        <v>0</v>
      </c>
      <c r="K122" s="65">
        <v>0.20999999999999999</v>
      </c>
      <c r="L122" s="66">
        <v>0</v>
      </c>
      <c r="M122" s="12"/>
      <c r="N122" s="2"/>
      <c r="O122" s="2"/>
      <c r="P122" s="2"/>
      <c r="Q122" s="43">
        <f>IF(ISNUMBER(K122),IF(H122&gt;0,IF(I122&gt;0,J122,0),0),0)</f>
        <v>0</v>
      </c>
      <c r="R122" s="27">
        <f>IF(ISNUMBER(K122)=FALSE,J122,0)</f>
        <v>0</v>
      </c>
    </row>
    <row r="123">
      <c r="A123" s="9"/>
      <c r="B123" s="58" t="s">
        <v>83</v>
      </c>
      <c r="C123" s="1"/>
      <c r="D123" s="1"/>
      <c r="E123" s="59" t="s">
        <v>616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>
      <c r="A124" s="9"/>
      <c r="B124" s="58" t="s">
        <v>85</v>
      </c>
      <c r="C124" s="1"/>
      <c r="D124" s="1"/>
      <c r="E124" s="59" t="s">
        <v>712</v>
      </c>
      <c r="F124" s="1"/>
      <c r="G124" s="1"/>
      <c r="H124" s="50"/>
      <c r="I124" s="1"/>
      <c r="J124" s="50"/>
      <c r="K124" s="1"/>
      <c r="L124" s="1"/>
      <c r="M124" s="12"/>
      <c r="N124" s="2"/>
      <c r="O124" s="2"/>
      <c r="P124" s="2"/>
      <c r="Q124" s="2"/>
    </row>
    <row r="125" thickBot="1">
      <c r="A125" s="9"/>
      <c r="B125" s="60" t="s">
        <v>87</v>
      </c>
      <c r="C125" s="31"/>
      <c r="D125" s="31"/>
      <c r="E125" s="61" t="s">
        <v>577</v>
      </c>
      <c r="F125" s="31"/>
      <c r="G125" s="31"/>
      <c r="H125" s="62"/>
      <c r="I125" s="31"/>
      <c r="J125" s="62"/>
      <c r="K125" s="31"/>
      <c r="L125" s="31"/>
      <c r="M125" s="12"/>
      <c r="N125" s="2"/>
      <c r="O125" s="2"/>
      <c r="P125" s="2"/>
      <c r="Q125" s="2"/>
    </row>
    <row r="126" thickTop="1">
      <c r="A126" s="9"/>
      <c r="B126" s="51">
        <v>23</v>
      </c>
      <c r="C126" s="52" t="s">
        <v>578</v>
      </c>
      <c r="D126" s="52"/>
      <c r="E126" s="52" t="s">
        <v>579</v>
      </c>
      <c r="F126" s="52" t="s">
        <v>10</v>
      </c>
      <c r="G126" s="53" t="s">
        <v>131</v>
      </c>
      <c r="H126" s="63">
        <v>1</v>
      </c>
      <c r="I126" s="37">
        <v>0</v>
      </c>
      <c r="J126" s="64">
        <v>0</v>
      </c>
      <c r="K126" s="65">
        <v>0.20999999999999999</v>
      </c>
      <c r="L126" s="66">
        <v>0</v>
      </c>
      <c r="M126" s="12"/>
      <c r="N126" s="2"/>
      <c r="O126" s="2"/>
      <c r="P126" s="2"/>
      <c r="Q126" s="43">
        <f>IF(ISNUMBER(K126),IF(H126&gt;0,IF(I126&gt;0,J126,0),0),0)</f>
        <v>0</v>
      </c>
      <c r="R126" s="27">
        <f>IF(ISNUMBER(K126)=FALSE,J126,0)</f>
        <v>0</v>
      </c>
    </row>
    <row r="127">
      <c r="A127" s="9"/>
      <c r="B127" s="58" t="s">
        <v>83</v>
      </c>
      <c r="C127" s="1"/>
      <c r="D127" s="1"/>
      <c r="E127" s="59" t="s">
        <v>10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>
      <c r="A128" s="9"/>
      <c r="B128" s="58" t="s">
        <v>85</v>
      </c>
      <c r="C128" s="1"/>
      <c r="D128" s="1"/>
      <c r="E128" s="59" t="s">
        <v>86</v>
      </c>
      <c r="F128" s="1"/>
      <c r="G128" s="1"/>
      <c r="H128" s="50"/>
      <c r="I128" s="1"/>
      <c r="J128" s="50"/>
      <c r="K128" s="1"/>
      <c r="L128" s="1"/>
      <c r="M128" s="12"/>
      <c r="N128" s="2"/>
      <c r="O128" s="2"/>
      <c r="P128" s="2"/>
      <c r="Q128" s="2"/>
    </row>
    <row r="129" thickBot="1">
      <c r="A129" s="9"/>
      <c r="B129" s="60" t="s">
        <v>87</v>
      </c>
      <c r="C129" s="31"/>
      <c r="D129" s="31"/>
      <c r="E129" s="61" t="s">
        <v>88</v>
      </c>
      <c r="F129" s="31"/>
      <c r="G129" s="31"/>
      <c r="H129" s="62"/>
      <c r="I129" s="31"/>
      <c r="J129" s="62"/>
      <c r="K129" s="31"/>
      <c r="L129" s="31"/>
      <c r="M129" s="12"/>
      <c r="N129" s="2"/>
      <c r="O129" s="2"/>
      <c r="P129" s="2"/>
      <c r="Q129" s="2"/>
    </row>
    <row r="130" thickTop="1">
      <c r="A130" s="9"/>
      <c r="B130" s="51">
        <v>24</v>
      </c>
      <c r="C130" s="52" t="s">
        <v>580</v>
      </c>
      <c r="D130" s="52"/>
      <c r="E130" s="52" t="s">
        <v>581</v>
      </c>
      <c r="F130" s="52" t="s">
        <v>10</v>
      </c>
      <c r="G130" s="53" t="s">
        <v>131</v>
      </c>
      <c r="H130" s="63">
        <v>3</v>
      </c>
      <c r="I130" s="37">
        <v>0</v>
      </c>
      <c r="J130" s="64">
        <v>0</v>
      </c>
      <c r="K130" s="65">
        <v>0.20999999999999999</v>
      </c>
      <c r="L130" s="66">
        <v>0</v>
      </c>
      <c r="M130" s="12"/>
      <c r="N130" s="2"/>
      <c r="O130" s="2"/>
      <c r="P130" s="2"/>
      <c r="Q130" s="43">
        <f>IF(ISNUMBER(K130),IF(H130&gt;0,IF(I130&gt;0,J130,0),0),0)</f>
        <v>0</v>
      </c>
      <c r="R130" s="27">
        <f>IF(ISNUMBER(K130)=FALSE,J130,0)</f>
        <v>0</v>
      </c>
    </row>
    <row r="131">
      <c r="A131" s="9"/>
      <c r="B131" s="58" t="s">
        <v>83</v>
      </c>
      <c r="C131" s="1"/>
      <c r="D131" s="1"/>
      <c r="E131" s="59" t="s">
        <v>10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85</v>
      </c>
      <c r="C132" s="1"/>
      <c r="D132" s="1"/>
      <c r="E132" s="59" t="s">
        <v>713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87</v>
      </c>
      <c r="C133" s="31"/>
      <c r="D133" s="31"/>
      <c r="E133" s="61" t="s">
        <v>88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25</v>
      </c>
      <c r="C134" s="52" t="s">
        <v>237</v>
      </c>
      <c r="D134" s="52"/>
      <c r="E134" s="52" t="s">
        <v>238</v>
      </c>
      <c r="F134" s="52" t="s">
        <v>10</v>
      </c>
      <c r="G134" s="53" t="s">
        <v>131</v>
      </c>
      <c r="H134" s="63">
        <v>3</v>
      </c>
      <c r="I134" s="37">
        <v>0</v>
      </c>
      <c r="J134" s="64">
        <v>0</v>
      </c>
      <c r="K134" s="65">
        <v>0.20999999999999999</v>
      </c>
      <c r="L134" s="66">
        <v>0</v>
      </c>
      <c r="M134" s="12"/>
      <c r="N134" s="2"/>
      <c r="O134" s="2"/>
      <c r="P134" s="2"/>
      <c r="Q134" s="43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83</v>
      </c>
      <c r="C135" s="1"/>
      <c r="D135" s="1"/>
      <c r="E135" s="59" t="s">
        <v>10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85</v>
      </c>
      <c r="C136" s="1"/>
      <c r="D136" s="1"/>
      <c r="E136" s="59" t="s">
        <v>636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 thickBot="1">
      <c r="A137" s="9"/>
      <c r="B137" s="60" t="s">
        <v>87</v>
      </c>
      <c r="C137" s="31"/>
      <c r="D137" s="31"/>
      <c r="E137" s="61" t="s">
        <v>88</v>
      </c>
      <c r="F137" s="31"/>
      <c r="G137" s="31"/>
      <c r="H137" s="62"/>
      <c r="I137" s="31"/>
      <c r="J137" s="62"/>
      <c r="K137" s="31"/>
      <c r="L137" s="31"/>
      <c r="M137" s="12"/>
      <c r="N137" s="2"/>
      <c r="O137" s="2"/>
      <c r="P137" s="2"/>
      <c r="Q137" s="2"/>
    </row>
    <row r="138" thickTop="1">
      <c r="A138" s="9"/>
      <c r="B138" s="51">
        <v>26</v>
      </c>
      <c r="C138" s="52" t="s">
        <v>584</v>
      </c>
      <c r="D138" s="52"/>
      <c r="E138" s="52" t="s">
        <v>585</v>
      </c>
      <c r="F138" s="52" t="s">
        <v>10</v>
      </c>
      <c r="G138" s="53" t="s">
        <v>151</v>
      </c>
      <c r="H138" s="63">
        <v>79</v>
      </c>
      <c r="I138" s="37">
        <v>0</v>
      </c>
      <c r="J138" s="64">
        <v>0</v>
      </c>
      <c r="K138" s="65">
        <v>0.20999999999999999</v>
      </c>
      <c r="L138" s="66">
        <v>0</v>
      </c>
      <c r="M138" s="12"/>
      <c r="N138" s="2"/>
      <c r="O138" s="2"/>
      <c r="P138" s="2"/>
      <c r="Q138" s="43">
        <f>IF(ISNUMBER(K138),IF(H138&gt;0,IF(I138&gt;0,J138,0),0),0)</f>
        <v>0</v>
      </c>
      <c r="R138" s="27">
        <f>IF(ISNUMBER(K138)=FALSE,J138,0)</f>
        <v>0</v>
      </c>
    </row>
    <row r="139">
      <c r="A139" s="9"/>
      <c r="B139" s="58" t="s">
        <v>83</v>
      </c>
      <c r="C139" s="1"/>
      <c r="D139" s="1"/>
      <c r="E139" s="59" t="s">
        <v>586</v>
      </c>
      <c r="F139" s="1"/>
      <c r="G139" s="1"/>
      <c r="H139" s="50"/>
      <c r="I139" s="1"/>
      <c r="J139" s="50"/>
      <c r="K139" s="1"/>
      <c r="L139" s="1"/>
      <c r="M139" s="12"/>
      <c r="N139" s="2"/>
      <c r="O139" s="2"/>
      <c r="P139" s="2"/>
      <c r="Q139" s="2"/>
    </row>
    <row r="140">
      <c r="A140" s="9"/>
      <c r="B140" s="58" t="s">
        <v>85</v>
      </c>
      <c r="C140" s="1"/>
      <c r="D140" s="1"/>
      <c r="E140" s="59" t="s">
        <v>714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 thickBot="1">
      <c r="A141" s="9"/>
      <c r="B141" s="60" t="s">
        <v>87</v>
      </c>
      <c r="C141" s="31"/>
      <c r="D141" s="31"/>
      <c r="E141" s="61" t="s">
        <v>88</v>
      </c>
      <c r="F141" s="31"/>
      <c r="G141" s="31"/>
      <c r="H141" s="62"/>
      <c r="I141" s="31"/>
      <c r="J141" s="62"/>
      <c r="K141" s="31"/>
      <c r="L141" s="31"/>
      <c r="M141" s="12"/>
      <c r="N141" s="2"/>
      <c r="O141" s="2"/>
      <c r="P141" s="2"/>
      <c r="Q141" s="2"/>
    </row>
    <row r="142" thickTop="1">
      <c r="A142" s="9"/>
      <c r="B142" s="51">
        <v>27</v>
      </c>
      <c r="C142" s="52" t="s">
        <v>588</v>
      </c>
      <c r="D142" s="52"/>
      <c r="E142" s="52" t="s">
        <v>589</v>
      </c>
      <c r="F142" s="52" t="s">
        <v>10</v>
      </c>
      <c r="G142" s="53" t="s">
        <v>151</v>
      </c>
      <c r="H142" s="63">
        <v>79</v>
      </c>
      <c r="I142" s="37">
        <v>0</v>
      </c>
      <c r="J142" s="64">
        <v>0</v>
      </c>
      <c r="K142" s="65">
        <v>0.20999999999999999</v>
      </c>
      <c r="L142" s="66">
        <v>0</v>
      </c>
      <c r="M142" s="12"/>
      <c r="N142" s="2"/>
      <c r="O142" s="2"/>
      <c r="P142" s="2"/>
      <c r="Q142" s="43">
        <f>IF(ISNUMBER(K142),IF(H142&gt;0,IF(I142&gt;0,J142,0),0),0)</f>
        <v>0</v>
      </c>
      <c r="R142" s="27">
        <f>IF(ISNUMBER(K142)=FALSE,J142,0)</f>
        <v>0</v>
      </c>
    </row>
    <row r="143">
      <c r="A143" s="9"/>
      <c r="B143" s="58" t="s">
        <v>83</v>
      </c>
      <c r="C143" s="1"/>
      <c r="D143" s="1"/>
      <c r="E143" s="59" t="s">
        <v>10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>
      <c r="A144" s="9"/>
      <c r="B144" s="58" t="s">
        <v>85</v>
      </c>
      <c r="C144" s="1"/>
      <c r="D144" s="1"/>
      <c r="E144" s="59" t="s">
        <v>714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 thickBot="1">
      <c r="A145" s="9"/>
      <c r="B145" s="60" t="s">
        <v>87</v>
      </c>
      <c r="C145" s="31"/>
      <c r="D145" s="31"/>
      <c r="E145" s="61" t="s">
        <v>88</v>
      </c>
      <c r="F145" s="31"/>
      <c r="G145" s="31"/>
      <c r="H145" s="62"/>
      <c r="I145" s="31"/>
      <c r="J145" s="62"/>
      <c r="K145" s="31"/>
      <c r="L145" s="31"/>
      <c r="M145" s="12"/>
      <c r="N145" s="2"/>
      <c r="O145" s="2"/>
      <c r="P145" s="2"/>
      <c r="Q145" s="2"/>
    </row>
    <row r="146" thickTop="1" thickBot="1" ht="25" customHeight="1">
      <c r="A146" s="9"/>
      <c r="B146" s="1"/>
      <c r="C146" s="67">
        <v>8</v>
      </c>
      <c r="D146" s="1"/>
      <c r="E146" s="68" t="s">
        <v>117</v>
      </c>
      <c r="F146" s="1"/>
      <c r="G146" s="69" t="s">
        <v>107</v>
      </c>
      <c r="H146" s="70">
        <v>0</v>
      </c>
      <c r="I146" s="69" t="s">
        <v>108</v>
      </c>
      <c r="J146" s="71">
        <f>(L146-H146)</f>
        <v>0</v>
      </c>
      <c r="K146" s="69" t="s">
        <v>109</v>
      </c>
      <c r="L146" s="72">
        <v>0</v>
      </c>
      <c r="M146" s="12"/>
      <c r="N146" s="2"/>
      <c r="O146" s="2"/>
      <c r="P146" s="2"/>
      <c r="Q146" s="43">
        <f>0+Q118+Q122+Q126+Q130+Q134+Q138+Q142</f>
        <v>0</v>
      </c>
      <c r="R146" s="27">
        <f>0+R118+R122+R126+R130+R134+R138+R142</f>
        <v>0</v>
      </c>
      <c r="S146" s="73">
        <f>Q146*(1+J146)+R146</f>
        <v>0</v>
      </c>
    </row>
    <row r="147" thickTop="1" thickBot="1" ht="25" customHeight="1">
      <c r="A147" s="9"/>
      <c r="B147" s="74"/>
      <c r="C147" s="74"/>
      <c r="D147" s="74"/>
      <c r="E147" s="74"/>
      <c r="F147" s="74"/>
      <c r="G147" s="75" t="s">
        <v>110</v>
      </c>
      <c r="H147" s="76">
        <v>0</v>
      </c>
      <c r="I147" s="75" t="s">
        <v>111</v>
      </c>
      <c r="J147" s="77">
        <v>0</v>
      </c>
      <c r="K147" s="75" t="s">
        <v>112</v>
      </c>
      <c r="L147" s="78">
        <v>0</v>
      </c>
      <c r="M147" s="12"/>
      <c r="N147" s="2"/>
      <c r="O147" s="2"/>
      <c r="P147" s="2"/>
      <c r="Q147" s="2"/>
    </row>
    <row r="148">
      <c r="A148" s="13"/>
      <c r="B148" s="4"/>
      <c r="C148" s="4"/>
      <c r="D148" s="4"/>
      <c r="E148" s="4"/>
      <c r="F148" s="4"/>
      <c r="G148" s="4"/>
      <c r="H148" s="79"/>
      <c r="I148" s="4"/>
      <c r="J148" s="79"/>
      <c r="K148" s="4"/>
      <c r="L148" s="4"/>
      <c r="M148" s="14"/>
      <c r="N148" s="2"/>
      <c r="O148" s="2"/>
      <c r="P148" s="2"/>
      <c r="Q148" s="2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  <c r="P149" s="2"/>
      <c r="Q149" s="2"/>
    </row>
  </sheetData>
  <mergeCells count="102">
    <mergeCell ref="B39:L39"/>
    <mergeCell ref="B41:D41"/>
    <mergeCell ref="B42:D42"/>
    <mergeCell ref="B43:D43"/>
    <mergeCell ref="B45:D45"/>
    <mergeCell ref="B46:D46"/>
    <mergeCell ref="B47:D47"/>
    <mergeCell ref="B49:D49"/>
    <mergeCell ref="B50:D50"/>
    <mergeCell ref="B51:D51"/>
    <mergeCell ref="B53:D53"/>
    <mergeCell ref="B54:D54"/>
    <mergeCell ref="B55:D55"/>
    <mergeCell ref="B57:D57"/>
    <mergeCell ref="B58:D58"/>
    <mergeCell ref="B59:D59"/>
    <mergeCell ref="B61:D61"/>
    <mergeCell ref="B62:D62"/>
    <mergeCell ref="B63:D63"/>
    <mergeCell ref="B65:D65"/>
    <mergeCell ref="B66:D66"/>
    <mergeCell ref="B67:D67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5:C26"/>
    <mergeCell ref="B28:L28"/>
    <mergeCell ref="B30:D30"/>
    <mergeCell ref="B31:D31"/>
    <mergeCell ref="B32:D32"/>
    <mergeCell ref="B34:D34"/>
    <mergeCell ref="B35:D35"/>
    <mergeCell ref="B36:D36"/>
    <mergeCell ref="B21:D21"/>
    <mergeCell ref="B22:D22"/>
    <mergeCell ref="B23:D23"/>
    <mergeCell ref="B69:D69"/>
    <mergeCell ref="B70:D70"/>
    <mergeCell ref="B71:D71"/>
    <mergeCell ref="B73:D73"/>
    <mergeCell ref="B74:D74"/>
    <mergeCell ref="B75:D75"/>
    <mergeCell ref="B77:D77"/>
    <mergeCell ref="B78:D78"/>
    <mergeCell ref="B79:D79"/>
    <mergeCell ref="B81:D81"/>
    <mergeCell ref="B82:D82"/>
    <mergeCell ref="B83:D83"/>
    <mergeCell ref="B85:D85"/>
    <mergeCell ref="B86:D86"/>
    <mergeCell ref="B87:D87"/>
    <mergeCell ref="B89:D89"/>
    <mergeCell ref="B90:D90"/>
    <mergeCell ref="B91:D91"/>
    <mergeCell ref="B94:L94"/>
    <mergeCell ref="B96:D96"/>
    <mergeCell ref="B97:D97"/>
    <mergeCell ref="B98:D98"/>
    <mergeCell ref="B100:D100"/>
    <mergeCell ref="B101:D101"/>
    <mergeCell ref="B102:D102"/>
    <mergeCell ref="B104:D104"/>
    <mergeCell ref="B105:D105"/>
    <mergeCell ref="B106:D106"/>
    <mergeCell ref="B108:D108"/>
    <mergeCell ref="B109:D109"/>
    <mergeCell ref="B110:D110"/>
    <mergeCell ref="B112:D112"/>
    <mergeCell ref="B113:D113"/>
    <mergeCell ref="B114:D114"/>
    <mergeCell ref="B119:D119"/>
    <mergeCell ref="B120:D120"/>
    <mergeCell ref="B121:D121"/>
    <mergeCell ref="B123:D123"/>
    <mergeCell ref="B124:D124"/>
    <mergeCell ref="B125:D125"/>
    <mergeCell ref="B127:D127"/>
    <mergeCell ref="B128:D128"/>
    <mergeCell ref="B129:D129"/>
    <mergeCell ref="B131:D131"/>
    <mergeCell ref="B132:D132"/>
    <mergeCell ref="B133:D133"/>
    <mergeCell ref="B135:D135"/>
    <mergeCell ref="B136:D136"/>
    <mergeCell ref="B137:D137"/>
    <mergeCell ref="B139:D139"/>
    <mergeCell ref="B140:D140"/>
    <mergeCell ref="B141:D141"/>
    <mergeCell ref="B143:D143"/>
    <mergeCell ref="B144:D144"/>
    <mergeCell ref="B145:D145"/>
    <mergeCell ref="B117:L117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 codeName="___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715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IF(SUM(K20:K23)&gt;0,ROUND(SUM(S20:S23)/SUM(K20:K23)-1,8),0)</f>
        <v>0</v>
      </c>
      <c r="R11" s="27">
        <f>AVERAGE(J37,J92,J115,J146)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S37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S92</f>
        <v>0</v>
      </c>
    </row>
    <row r="22">
      <c r="A22" s="9"/>
      <c r="B22" s="46">
        <v>4</v>
      </c>
      <c r="C22" s="1"/>
      <c r="D22" s="1"/>
      <c r="E22" s="47" t="s">
        <v>115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S115</f>
        <v>0</v>
      </c>
    </row>
    <row r="23">
      <c r="A23" s="9"/>
      <c r="B23" s="46">
        <v>8</v>
      </c>
      <c r="C23" s="1"/>
      <c r="D23" s="1"/>
      <c r="E23" s="47" t="s">
        <v>117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S146</f>
        <v>0</v>
      </c>
    </row>
    <row r="24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4"/>
      <c r="N24" s="2"/>
      <c r="O24" s="2"/>
      <c r="P24" s="2"/>
      <c r="Q24" s="2"/>
    </row>
    <row r="25" ht="14" customHeight="1">
      <c r="A25" s="4"/>
      <c r="B25" s="38" t="s">
        <v>71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</row>
    <row r="26" ht="18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2"/>
      <c r="N26" s="2"/>
      <c r="O26" s="2"/>
      <c r="P26" s="2"/>
      <c r="Q26" s="2"/>
    </row>
    <row r="27" ht="18" customHeight="1">
      <c r="A27" s="9"/>
      <c r="B27" s="44" t="s">
        <v>72</v>
      </c>
      <c r="C27" s="44" t="s">
        <v>68</v>
      </c>
      <c r="D27" s="44" t="s">
        <v>73</v>
      </c>
      <c r="E27" s="44" t="s">
        <v>69</v>
      </c>
      <c r="F27" s="44" t="s">
        <v>74</v>
      </c>
      <c r="G27" s="45" t="s">
        <v>75</v>
      </c>
      <c r="H27" s="22" t="s">
        <v>76</v>
      </c>
      <c r="I27" s="22" t="s">
        <v>77</v>
      </c>
      <c r="J27" s="22" t="s">
        <v>18</v>
      </c>
      <c r="K27" s="45" t="s">
        <v>78</v>
      </c>
      <c r="L27" s="22" t="s">
        <v>19</v>
      </c>
      <c r="M27" s="80"/>
      <c r="N27" s="2"/>
      <c r="O27" s="2"/>
      <c r="P27" s="2"/>
      <c r="Q27" s="2"/>
    </row>
    <row r="28" ht="40" customHeight="1">
      <c r="A28" s="9"/>
      <c r="B28" s="49" t="s">
        <v>79</v>
      </c>
      <c r="C28" s="1"/>
      <c r="D28" s="1"/>
      <c r="E28" s="1"/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1">
        <v>1</v>
      </c>
      <c r="C29" s="52" t="s">
        <v>305</v>
      </c>
      <c r="D29" s="52"/>
      <c r="E29" s="52" t="s">
        <v>120</v>
      </c>
      <c r="F29" s="52" t="s">
        <v>10</v>
      </c>
      <c r="G29" s="53" t="s">
        <v>306</v>
      </c>
      <c r="H29" s="54">
        <v>486.226</v>
      </c>
      <c r="I29" s="25">
        <v>0</v>
      </c>
      <c r="J29" s="55">
        <v>0</v>
      </c>
      <c r="K29" s="56">
        <v>0.20999999999999999</v>
      </c>
      <c r="L29" s="57">
        <v>0</v>
      </c>
      <c r="M29" s="12"/>
      <c r="N29" s="2"/>
      <c r="O29" s="2"/>
      <c r="P29" s="2"/>
      <c r="Q29" s="43">
        <f>IF(ISNUMBER(K29),IF(H29&gt;0,IF(I29&gt;0,J29,0),0),0)</f>
        <v>0</v>
      </c>
      <c r="R29" s="27">
        <f>IF(ISNUMBER(K29)=FALSE,J29,0)</f>
        <v>0</v>
      </c>
    </row>
    <row r="30">
      <c r="A30" s="9"/>
      <c r="B30" s="58" t="s">
        <v>83</v>
      </c>
      <c r="C30" s="1"/>
      <c r="D30" s="1"/>
      <c r="E30" s="59" t="s">
        <v>516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85</v>
      </c>
      <c r="C31" s="1"/>
      <c r="D31" s="1"/>
      <c r="E31" s="59" t="s">
        <v>716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 thickBot="1">
      <c r="A32" s="9"/>
      <c r="B32" s="60" t="s">
        <v>87</v>
      </c>
      <c r="C32" s="31"/>
      <c r="D32" s="31"/>
      <c r="E32" s="61" t="s">
        <v>88</v>
      </c>
      <c r="F32" s="31"/>
      <c r="G32" s="31"/>
      <c r="H32" s="62"/>
      <c r="I32" s="31"/>
      <c r="J32" s="62"/>
      <c r="K32" s="31"/>
      <c r="L32" s="31"/>
      <c r="M32" s="12"/>
      <c r="N32" s="2"/>
      <c r="O32" s="2"/>
      <c r="P32" s="2"/>
      <c r="Q32" s="2"/>
    </row>
    <row r="33" thickTop="1">
      <c r="A33" s="9"/>
      <c r="B33" s="51">
        <v>2</v>
      </c>
      <c r="C33" s="52" t="s">
        <v>524</v>
      </c>
      <c r="D33" s="52"/>
      <c r="E33" s="52" t="s">
        <v>125</v>
      </c>
      <c r="F33" s="52" t="s">
        <v>10</v>
      </c>
      <c r="G33" s="53" t="s">
        <v>306</v>
      </c>
      <c r="H33" s="63">
        <v>40.780999999999999</v>
      </c>
      <c r="I33" s="37">
        <v>0</v>
      </c>
      <c r="J33" s="64">
        <v>0</v>
      </c>
      <c r="K33" s="65">
        <v>0.20999999999999999</v>
      </c>
      <c r="L33" s="66">
        <v>0</v>
      </c>
      <c r="M33" s="12"/>
      <c r="N33" s="2"/>
      <c r="O33" s="2"/>
      <c r="P33" s="2"/>
      <c r="Q33" s="43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83</v>
      </c>
      <c r="C34" s="1"/>
      <c r="D34" s="1"/>
      <c r="E34" s="59" t="s">
        <v>593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85</v>
      </c>
      <c r="C35" s="1"/>
      <c r="D35" s="1"/>
      <c r="E35" s="59" t="s">
        <v>717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87</v>
      </c>
      <c r="C36" s="31"/>
      <c r="D36" s="31"/>
      <c r="E36" s="61" t="s">
        <v>88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 thickBot="1" ht="25" customHeight="1">
      <c r="A37" s="9"/>
      <c r="B37" s="1"/>
      <c r="C37" s="67">
        <v>0</v>
      </c>
      <c r="D37" s="1"/>
      <c r="E37" s="68" t="s">
        <v>70</v>
      </c>
      <c r="F37" s="1"/>
      <c r="G37" s="69" t="s">
        <v>107</v>
      </c>
      <c r="H37" s="70">
        <v>0</v>
      </c>
      <c r="I37" s="69" t="s">
        <v>108</v>
      </c>
      <c r="J37" s="71">
        <f>(L37-H37)</f>
        <v>0</v>
      </c>
      <c r="K37" s="69" t="s">
        <v>109</v>
      </c>
      <c r="L37" s="72">
        <v>0</v>
      </c>
      <c r="M37" s="12"/>
      <c r="N37" s="2"/>
      <c r="O37" s="2"/>
      <c r="P37" s="2"/>
      <c r="Q37" s="43">
        <f>0+Q29+Q33</f>
        <v>0</v>
      </c>
      <c r="R37" s="27">
        <f>0+R29+R33</f>
        <v>0</v>
      </c>
      <c r="S37" s="73">
        <f>Q37*(1+J37)+R37</f>
        <v>0</v>
      </c>
    </row>
    <row r="38" thickTop="1" thickBot="1" ht="25" customHeight="1">
      <c r="A38" s="9"/>
      <c r="B38" s="74"/>
      <c r="C38" s="74"/>
      <c r="D38" s="74"/>
      <c r="E38" s="74"/>
      <c r="F38" s="74"/>
      <c r="G38" s="75" t="s">
        <v>110</v>
      </c>
      <c r="H38" s="76">
        <v>0</v>
      </c>
      <c r="I38" s="75" t="s">
        <v>111</v>
      </c>
      <c r="J38" s="77">
        <v>0</v>
      </c>
      <c r="K38" s="75" t="s">
        <v>112</v>
      </c>
      <c r="L38" s="78">
        <v>0</v>
      </c>
      <c r="M38" s="12"/>
      <c r="N38" s="2"/>
      <c r="O38" s="2"/>
      <c r="P38" s="2"/>
      <c r="Q38" s="2"/>
    </row>
    <row r="39" ht="40" customHeight="1">
      <c r="A39" s="9"/>
      <c r="B39" s="83" t="s">
        <v>128</v>
      </c>
      <c r="C39" s="1"/>
      <c r="D39" s="1"/>
      <c r="E39" s="1"/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1">
        <v>3</v>
      </c>
      <c r="C40" s="52" t="s">
        <v>142</v>
      </c>
      <c r="D40" s="52"/>
      <c r="E40" s="52" t="s">
        <v>143</v>
      </c>
      <c r="F40" s="52" t="s">
        <v>10</v>
      </c>
      <c r="G40" s="53" t="s">
        <v>121</v>
      </c>
      <c r="H40" s="54">
        <v>33.984000000000002</v>
      </c>
      <c r="I40" s="25">
        <v>0</v>
      </c>
      <c r="J40" s="55">
        <v>0</v>
      </c>
      <c r="K40" s="56">
        <v>0.20999999999999999</v>
      </c>
      <c r="L40" s="57">
        <v>0</v>
      </c>
      <c r="M40" s="12"/>
      <c r="N40" s="2"/>
      <c r="O40" s="2"/>
      <c r="P40" s="2"/>
      <c r="Q40" s="43">
        <f>IF(ISNUMBER(K40),IF(H40&gt;0,IF(I40&gt;0,J40,0),0),0)</f>
        <v>0</v>
      </c>
      <c r="R40" s="27">
        <f>IF(ISNUMBER(K40)=FALSE,J40,0)</f>
        <v>0</v>
      </c>
    </row>
    <row r="41">
      <c r="A41" s="9"/>
      <c r="B41" s="58" t="s">
        <v>83</v>
      </c>
      <c r="C41" s="1"/>
      <c r="D41" s="1"/>
      <c r="E41" s="59" t="s">
        <v>10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85</v>
      </c>
      <c r="C42" s="1"/>
      <c r="D42" s="1"/>
      <c r="E42" s="59" t="s">
        <v>718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 thickBot="1">
      <c r="A43" s="9"/>
      <c r="B43" s="60" t="s">
        <v>87</v>
      </c>
      <c r="C43" s="31"/>
      <c r="D43" s="31"/>
      <c r="E43" s="61" t="s">
        <v>88</v>
      </c>
      <c r="F43" s="31"/>
      <c r="G43" s="31"/>
      <c r="H43" s="62"/>
      <c r="I43" s="31"/>
      <c r="J43" s="62"/>
      <c r="K43" s="31"/>
      <c r="L43" s="31"/>
      <c r="M43" s="12"/>
      <c r="N43" s="2"/>
      <c r="O43" s="2"/>
      <c r="P43" s="2"/>
      <c r="Q43" s="2"/>
    </row>
    <row r="44" thickTop="1">
      <c r="A44" s="9"/>
      <c r="B44" s="51">
        <v>4</v>
      </c>
      <c r="C44" s="52" t="s">
        <v>528</v>
      </c>
      <c r="D44" s="52"/>
      <c r="E44" s="52" t="s">
        <v>529</v>
      </c>
      <c r="F44" s="52" t="s">
        <v>10</v>
      </c>
      <c r="G44" s="53" t="s">
        <v>121</v>
      </c>
      <c r="H44" s="63">
        <v>16.992000000000001</v>
      </c>
      <c r="I44" s="37">
        <v>0</v>
      </c>
      <c r="J44" s="64">
        <v>0</v>
      </c>
      <c r="K44" s="65">
        <v>0.20999999999999999</v>
      </c>
      <c r="L44" s="66">
        <v>0</v>
      </c>
      <c r="M44" s="12"/>
      <c r="N44" s="2"/>
      <c r="O44" s="2"/>
      <c r="P44" s="2"/>
      <c r="Q44" s="43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83</v>
      </c>
      <c r="C45" s="1"/>
      <c r="D45" s="1"/>
      <c r="E45" s="59" t="s">
        <v>10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85</v>
      </c>
      <c r="C46" s="1"/>
      <c r="D46" s="1"/>
      <c r="E46" s="59" t="s">
        <v>719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87</v>
      </c>
      <c r="C47" s="31"/>
      <c r="D47" s="31"/>
      <c r="E47" s="61" t="s">
        <v>88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5</v>
      </c>
      <c r="C48" s="52" t="s">
        <v>531</v>
      </c>
      <c r="D48" s="52"/>
      <c r="E48" s="52" t="s">
        <v>532</v>
      </c>
      <c r="F48" s="52" t="s">
        <v>10</v>
      </c>
      <c r="G48" s="53" t="s">
        <v>158</v>
      </c>
      <c r="H48" s="63">
        <v>4.9199999999999999</v>
      </c>
      <c r="I48" s="37">
        <v>0</v>
      </c>
      <c r="J48" s="64">
        <v>0</v>
      </c>
      <c r="K48" s="65">
        <v>0.20999999999999999</v>
      </c>
      <c r="L48" s="66">
        <v>0</v>
      </c>
      <c r="M48" s="12"/>
      <c r="N48" s="2"/>
      <c r="O48" s="2"/>
      <c r="P48" s="2"/>
      <c r="Q48" s="43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83</v>
      </c>
      <c r="C49" s="1"/>
      <c r="D49" s="1"/>
      <c r="E49" s="59" t="s">
        <v>533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85</v>
      </c>
      <c r="C50" s="1"/>
      <c r="D50" s="1"/>
      <c r="E50" s="59" t="s">
        <v>720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87</v>
      </c>
      <c r="C51" s="31"/>
      <c r="D51" s="31"/>
      <c r="E51" s="61" t="s">
        <v>88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6</v>
      </c>
      <c r="C52" s="52" t="s">
        <v>535</v>
      </c>
      <c r="D52" s="52"/>
      <c r="E52" s="52" t="s">
        <v>536</v>
      </c>
      <c r="F52" s="52" t="s">
        <v>10</v>
      </c>
      <c r="G52" s="53" t="s">
        <v>121</v>
      </c>
      <c r="H52" s="63">
        <v>17.899999999999999</v>
      </c>
      <c r="I52" s="37">
        <v>0</v>
      </c>
      <c r="J52" s="64">
        <v>0</v>
      </c>
      <c r="K52" s="65">
        <v>0.20999999999999999</v>
      </c>
      <c r="L52" s="66">
        <v>0</v>
      </c>
      <c r="M52" s="12"/>
      <c r="N52" s="2"/>
      <c r="O52" s="2"/>
      <c r="P52" s="2"/>
      <c r="Q52" s="43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83</v>
      </c>
      <c r="C53" s="1"/>
      <c r="D53" s="1"/>
      <c r="E53" s="59" t="s">
        <v>10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85</v>
      </c>
      <c r="C54" s="1"/>
      <c r="D54" s="1"/>
      <c r="E54" s="59" t="s">
        <v>721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87</v>
      </c>
      <c r="C55" s="31"/>
      <c r="D55" s="31"/>
      <c r="E55" s="61" t="s">
        <v>88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153</v>
      </c>
      <c r="D56" s="52"/>
      <c r="E56" s="52" t="s">
        <v>154</v>
      </c>
      <c r="F56" s="52" t="s">
        <v>10</v>
      </c>
      <c r="G56" s="53" t="s">
        <v>121</v>
      </c>
      <c r="H56" s="63">
        <v>2.3999999999999999</v>
      </c>
      <c r="I56" s="37">
        <v>0</v>
      </c>
      <c r="J56" s="64">
        <v>0</v>
      </c>
      <c r="K56" s="65">
        <v>0.20999999999999999</v>
      </c>
      <c r="L56" s="66">
        <v>0</v>
      </c>
      <c r="M56" s="12"/>
      <c r="N56" s="2"/>
      <c r="O56" s="2"/>
      <c r="P56" s="2"/>
      <c r="Q56" s="43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83</v>
      </c>
      <c r="C57" s="1"/>
      <c r="D57" s="1"/>
      <c r="E57" s="59" t="s">
        <v>538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85</v>
      </c>
      <c r="C58" s="1"/>
      <c r="D58" s="1"/>
      <c r="E58" s="59" t="s">
        <v>722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87</v>
      </c>
      <c r="C59" s="31"/>
      <c r="D59" s="31"/>
      <c r="E59" s="61" t="s">
        <v>88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8</v>
      </c>
      <c r="C60" s="52" t="s">
        <v>540</v>
      </c>
      <c r="D60" s="52"/>
      <c r="E60" s="52" t="s">
        <v>541</v>
      </c>
      <c r="F60" s="52" t="s">
        <v>10</v>
      </c>
      <c r="G60" s="53" t="s">
        <v>151</v>
      </c>
      <c r="H60" s="63">
        <v>96</v>
      </c>
      <c r="I60" s="37">
        <v>0</v>
      </c>
      <c r="J60" s="64">
        <v>0</v>
      </c>
      <c r="K60" s="65">
        <v>0.20999999999999999</v>
      </c>
      <c r="L60" s="66">
        <v>0</v>
      </c>
      <c r="M60" s="12"/>
      <c r="N60" s="2"/>
      <c r="O60" s="2"/>
      <c r="P60" s="2"/>
      <c r="Q60" s="43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83</v>
      </c>
      <c r="C61" s="1"/>
      <c r="D61" s="1"/>
      <c r="E61" s="59" t="s">
        <v>600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85</v>
      </c>
      <c r="C62" s="1"/>
      <c r="D62" s="1"/>
      <c r="E62" s="59" t="s">
        <v>723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87</v>
      </c>
      <c r="C63" s="31"/>
      <c r="D63" s="31"/>
      <c r="E63" s="61" t="s">
        <v>88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9</v>
      </c>
      <c r="C64" s="52" t="s">
        <v>164</v>
      </c>
      <c r="D64" s="52"/>
      <c r="E64" s="52" t="s">
        <v>165</v>
      </c>
      <c r="F64" s="52" t="s">
        <v>10</v>
      </c>
      <c r="G64" s="53" t="s">
        <v>121</v>
      </c>
      <c r="H64" s="63">
        <v>190.28700000000001</v>
      </c>
      <c r="I64" s="37">
        <v>0</v>
      </c>
      <c r="J64" s="64">
        <v>0</v>
      </c>
      <c r="K64" s="65">
        <v>0.20999999999999999</v>
      </c>
      <c r="L64" s="66">
        <v>0</v>
      </c>
      <c r="M64" s="12"/>
      <c r="N64" s="2"/>
      <c r="O64" s="2"/>
      <c r="P64" s="2"/>
      <c r="Q64" s="43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83</v>
      </c>
      <c r="C65" s="1"/>
      <c r="D65" s="1"/>
      <c r="E65" s="59" t="s">
        <v>10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85</v>
      </c>
      <c r="C66" s="1"/>
      <c r="D66" s="1"/>
      <c r="E66" s="59" t="s">
        <v>724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 thickBot="1">
      <c r="A67" s="9"/>
      <c r="B67" s="60" t="s">
        <v>87</v>
      </c>
      <c r="C67" s="31"/>
      <c r="D67" s="31"/>
      <c r="E67" s="61" t="s">
        <v>88</v>
      </c>
      <c r="F67" s="31"/>
      <c r="G67" s="31"/>
      <c r="H67" s="62"/>
      <c r="I67" s="31"/>
      <c r="J67" s="62"/>
      <c r="K67" s="31"/>
      <c r="L67" s="31"/>
      <c r="M67" s="12"/>
      <c r="N67" s="2"/>
      <c r="O67" s="2"/>
      <c r="P67" s="2"/>
      <c r="Q67" s="2"/>
    </row>
    <row r="68" thickTop="1">
      <c r="A68" s="9"/>
      <c r="B68" s="51">
        <v>10</v>
      </c>
      <c r="C68" s="52" t="s">
        <v>167</v>
      </c>
      <c r="D68" s="52"/>
      <c r="E68" s="52" t="s">
        <v>168</v>
      </c>
      <c r="F68" s="52" t="s">
        <v>10</v>
      </c>
      <c r="G68" s="53" t="s">
        <v>121</v>
      </c>
      <c r="H68" s="63">
        <v>208.18700000000001</v>
      </c>
      <c r="I68" s="37">
        <v>0</v>
      </c>
      <c r="J68" s="64">
        <v>0</v>
      </c>
      <c r="K68" s="65">
        <v>0.20999999999999999</v>
      </c>
      <c r="L68" s="66">
        <v>0</v>
      </c>
      <c r="M68" s="12"/>
      <c r="N68" s="2"/>
      <c r="O68" s="2"/>
      <c r="P68" s="2"/>
      <c r="Q68" s="43">
        <f>IF(ISNUMBER(K68),IF(H68&gt;0,IF(I68&gt;0,J68,0),0),0)</f>
        <v>0</v>
      </c>
      <c r="R68" s="27">
        <f>IF(ISNUMBER(K68)=FALSE,J68,0)</f>
        <v>0</v>
      </c>
    </row>
    <row r="69">
      <c r="A69" s="9"/>
      <c r="B69" s="58" t="s">
        <v>83</v>
      </c>
      <c r="C69" s="1"/>
      <c r="D69" s="1"/>
      <c r="E69" s="59" t="s">
        <v>10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85</v>
      </c>
      <c r="C70" s="1"/>
      <c r="D70" s="1"/>
      <c r="E70" s="59" t="s">
        <v>725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87</v>
      </c>
      <c r="C71" s="31"/>
      <c r="D71" s="31"/>
      <c r="E71" s="61" t="s">
        <v>88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11</v>
      </c>
      <c r="C72" s="52" t="s">
        <v>545</v>
      </c>
      <c r="D72" s="52"/>
      <c r="E72" s="52" t="s">
        <v>546</v>
      </c>
      <c r="F72" s="52" t="s">
        <v>10</v>
      </c>
      <c r="G72" s="53" t="s">
        <v>121</v>
      </c>
      <c r="H72" s="63">
        <v>34.776000000000003</v>
      </c>
      <c r="I72" s="37">
        <v>0</v>
      </c>
      <c r="J72" s="64">
        <v>0</v>
      </c>
      <c r="K72" s="65">
        <v>0.20999999999999999</v>
      </c>
      <c r="L72" s="66">
        <v>0</v>
      </c>
      <c r="M72" s="12"/>
      <c r="N72" s="2"/>
      <c r="O72" s="2"/>
      <c r="P72" s="2"/>
      <c r="Q72" s="43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83</v>
      </c>
      <c r="C73" s="1"/>
      <c r="D73" s="1"/>
      <c r="E73" s="59" t="s">
        <v>547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85</v>
      </c>
      <c r="C74" s="1"/>
      <c r="D74" s="1"/>
      <c r="E74" s="59" t="s">
        <v>726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87</v>
      </c>
      <c r="C75" s="31"/>
      <c r="D75" s="31"/>
      <c r="E75" s="61" t="s">
        <v>88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>
      <c r="A76" s="9"/>
      <c r="B76" s="51">
        <v>12</v>
      </c>
      <c r="C76" s="52" t="s">
        <v>549</v>
      </c>
      <c r="D76" s="52"/>
      <c r="E76" s="52" t="s">
        <v>550</v>
      </c>
      <c r="F76" s="52" t="s">
        <v>10</v>
      </c>
      <c r="G76" s="53" t="s">
        <v>121</v>
      </c>
      <c r="H76" s="63">
        <v>74.159999999999997</v>
      </c>
      <c r="I76" s="37">
        <v>0</v>
      </c>
      <c r="J76" s="64">
        <v>0</v>
      </c>
      <c r="K76" s="65">
        <v>0.20999999999999999</v>
      </c>
      <c r="L76" s="66">
        <v>0</v>
      </c>
      <c r="M76" s="12"/>
      <c r="N76" s="2"/>
      <c r="O76" s="2"/>
      <c r="P76" s="2"/>
      <c r="Q76" s="43">
        <f>IF(ISNUMBER(K76),IF(H76&gt;0,IF(I76&gt;0,J76,0),0),0)</f>
        <v>0</v>
      </c>
      <c r="R76" s="27">
        <f>IF(ISNUMBER(K76)=FALSE,J76,0)</f>
        <v>0</v>
      </c>
    </row>
    <row r="77">
      <c r="A77" s="9"/>
      <c r="B77" s="58" t="s">
        <v>83</v>
      </c>
      <c r="C77" s="1"/>
      <c r="D77" s="1"/>
      <c r="E77" s="59" t="s">
        <v>727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85</v>
      </c>
      <c r="C78" s="1"/>
      <c r="D78" s="1"/>
      <c r="E78" s="59" t="s">
        <v>728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 thickBot="1">
      <c r="A79" s="9"/>
      <c r="B79" s="60" t="s">
        <v>87</v>
      </c>
      <c r="C79" s="31"/>
      <c r="D79" s="31"/>
      <c r="E79" s="61" t="s">
        <v>88</v>
      </c>
      <c r="F79" s="31"/>
      <c r="G79" s="31"/>
      <c r="H79" s="62"/>
      <c r="I79" s="31"/>
      <c r="J79" s="62"/>
      <c r="K79" s="31"/>
      <c r="L79" s="31"/>
      <c r="M79" s="12"/>
      <c r="N79" s="2"/>
      <c r="O79" s="2"/>
      <c r="P79" s="2"/>
      <c r="Q79" s="2"/>
    </row>
    <row r="80" thickTop="1">
      <c r="A80" s="9"/>
      <c r="B80" s="51">
        <v>13</v>
      </c>
      <c r="C80" s="52" t="s">
        <v>553</v>
      </c>
      <c r="D80" s="52"/>
      <c r="E80" s="52" t="s">
        <v>554</v>
      </c>
      <c r="F80" s="52" t="s">
        <v>10</v>
      </c>
      <c r="G80" s="53" t="s">
        <v>158</v>
      </c>
      <c r="H80" s="63">
        <v>12</v>
      </c>
      <c r="I80" s="37">
        <v>0</v>
      </c>
      <c r="J80" s="64">
        <v>0</v>
      </c>
      <c r="K80" s="65">
        <v>0.20999999999999999</v>
      </c>
      <c r="L80" s="66">
        <v>0</v>
      </c>
      <c r="M80" s="12"/>
      <c r="N80" s="2"/>
      <c r="O80" s="2"/>
      <c r="P80" s="2"/>
      <c r="Q80" s="43">
        <f>IF(ISNUMBER(K80),IF(H80&gt;0,IF(I80&gt;0,J80,0),0),0)</f>
        <v>0</v>
      </c>
      <c r="R80" s="27">
        <f>IF(ISNUMBER(K80)=FALSE,J80,0)</f>
        <v>0</v>
      </c>
    </row>
    <row r="81">
      <c r="A81" s="9"/>
      <c r="B81" s="58" t="s">
        <v>83</v>
      </c>
      <c r="C81" s="1"/>
      <c r="D81" s="1"/>
      <c r="E81" s="59" t="s">
        <v>10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85</v>
      </c>
      <c r="C82" s="1"/>
      <c r="D82" s="1"/>
      <c r="E82" s="59" t="s">
        <v>729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87</v>
      </c>
      <c r="C83" s="31"/>
      <c r="D83" s="31"/>
      <c r="E83" s="61" t="s">
        <v>88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14</v>
      </c>
      <c r="C84" s="52" t="s">
        <v>477</v>
      </c>
      <c r="D84" s="52"/>
      <c r="E84" s="52" t="s">
        <v>478</v>
      </c>
      <c r="F84" s="52" t="s">
        <v>10</v>
      </c>
      <c r="G84" s="53" t="s">
        <v>158</v>
      </c>
      <c r="H84" s="63">
        <v>12</v>
      </c>
      <c r="I84" s="37">
        <v>0</v>
      </c>
      <c r="J84" s="64">
        <v>0</v>
      </c>
      <c r="K84" s="65">
        <v>0.20999999999999999</v>
      </c>
      <c r="L84" s="66">
        <v>0</v>
      </c>
      <c r="M84" s="12"/>
      <c r="N84" s="2"/>
      <c r="O84" s="2"/>
      <c r="P84" s="2"/>
      <c r="Q84" s="43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83</v>
      </c>
      <c r="C85" s="1"/>
      <c r="D85" s="1"/>
      <c r="E85" s="59" t="s">
        <v>10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85</v>
      </c>
      <c r="C86" s="1"/>
      <c r="D86" s="1"/>
      <c r="E86" s="59" t="s">
        <v>729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 thickBot="1">
      <c r="A87" s="9"/>
      <c r="B87" s="60" t="s">
        <v>87</v>
      </c>
      <c r="C87" s="31"/>
      <c r="D87" s="31"/>
      <c r="E87" s="61" t="s">
        <v>88</v>
      </c>
      <c r="F87" s="31"/>
      <c r="G87" s="31"/>
      <c r="H87" s="62"/>
      <c r="I87" s="31"/>
      <c r="J87" s="62"/>
      <c r="K87" s="31"/>
      <c r="L87" s="31"/>
      <c r="M87" s="12"/>
      <c r="N87" s="2"/>
      <c r="O87" s="2"/>
      <c r="P87" s="2"/>
      <c r="Q87" s="2"/>
    </row>
    <row r="88" thickTop="1">
      <c r="A88" s="9"/>
      <c r="B88" s="51">
        <v>15</v>
      </c>
      <c r="C88" s="52" t="s">
        <v>187</v>
      </c>
      <c r="D88" s="52"/>
      <c r="E88" s="52" t="s">
        <v>188</v>
      </c>
      <c r="F88" s="52" t="s">
        <v>10</v>
      </c>
      <c r="G88" s="53" t="s">
        <v>158</v>
      </c>
      <c r="H88" s="63">
        <v>12</v>
      </c>
      <c r="I88" s="37">
        <v>0</v>
      </c>
      <c r="J88" s="64">
        <v>0</v>
      </c>
      <c r="K88" s="65">
        <v>0.20999999999999999</v>
      </c>
      <c r="L88" s="66">
        <v>0</v>
      </c>
      <c r="M88" s="12"/>
      <c r="N88" s="2"/>
      <c r="O88" s="2"/>
      <c r="P88" s="2"/>
      <c r="Q88" s="43">
        <f>IF(ISNUMBER(K88),IF(H88&gt;0,IF(I88&gt;0,J88,0),0),0)</f>
        <v>0</v>
      </c>
      <c r="R88" s="27">
        <f>IF(ISNUMBER(K88)=FALSE,J88,0)</f>
        <v>0</v>
      </c>
    </row>
    <row r="89">
      <c r="A89" s="9"/>
      <c r="B89" s="58" t="s">
        <v>83</v>
      </c>
      <c r="C89" s="1"/>
      <c r="D89" s="1"/>
      <c r="E89" s="59" t="s">
        <v>10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85</v>
      </c>
      <c r="C90" s="1"/>
      <c r="D90" s="1"/>
      <c r="E90" s="59" t="s">
        <v>729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 thickBot="1">
      <c r="A91" s="9"/>
      <c r="B91" s="60" t="s">
        <v>87</v>
      </c>
      <c r="C91" s="31"/>
      <c r="D91" s="31"/>
      <c r="E91" s="61" t="s">
        <v>88</v>
      </c>
      <c r="F91" s="31"/>
      <c r="G91" s="31"/>
      <c r="H91" s="62"/>
      <c r="I91" s="31"/>
      <c r="J91" s="62"/>
      <c r="K91" s="31"/>
      <c r="L91" s="31"/>
      <c r="M91" s="12"/>
      <c r="N91" s="2"/>
      <c r="O91" s="2"/>
      <c r="P91" s="2"/>
      <c r="Q91" s="2"/>
    </row>
    <row r="92" thickTop="1" thickBot="1" ht="25" customHeight="1">
      <c r="A92" s="9"/>
      <c r="B92" s="1"/>
      <c r="C92" s="67">
        <v>1</v>
      </c>
      <c r="D92" s="1"/>
      <c r="E92" s="68" t="s">
        <v>114</v>
      </c>
      <c r="F92" s="1"/>
      <c r="G92" s="69" t="s">
        <v>107</v>
      </c>
      <c r="H92" s="70">
        <v>0</v>
      </c>
      <c r="I92" s="69" t="s">
        <v>108</v>
      </c>
      <c r="J92" s="71">
        <f>(L92-H92)</f>
        <v>0</v>
      </c>
      <c r="K92" s="69" t="s">
        <v>109</v>
      </c>
      <c r="L92" s="72">
        <v>0</v>
      </c>
      <c r="M92" s="12"/>
      <c r="N92" s="2"/>
      <c r="O92" s="2"/>
      <c r="P92" s="2"/>
      <c r="Q92" s="43">
        <f>0+Q40+Q44+Q48+Q52+Q56+Q60+Q64+Q68+Q72+Q76+Q80+Q84+Q88</f>
        <v>0</v>
      </c>
      <c r="R92" s="27">
        <f>0+R40+R44+R48+R52+R56+R60+R64+R68+R72+R76+R80+R84+R88</f>
        <v>0</v>
      </c>
      <c r="S92" s="73">
        <f>Q92*(1+J92)+R92</f>
        <v>0</v>
      </c>
    </row>
    <row r="93" thickTop="1" thickBot="1" ht="25" customHeight="1">
      <c r="A93" s="9"/>
      <c r="B93" s="74"/>
      <c r="C93" s="74"/>
      <c r="D93" s="74"/>
      <c r="E93" s="74"/>
      <c r="F93" s="74"/>
      <c r="G93" s="75" t="s">
        <v>110</v>
      </c>
      <c r="H93" s="76">
        <v>0</v>
      </c>
      <c r="I93" s="75" t="s">
        <v>111</v>
      </c>
      <c r="J93" s="77">
        <v>0</v>
      </c>
      <c r="K93" s="75" t="s">
        <v>112</v>
      </c>
      <c r="L93" s="78">
        <v>0</v>
      </c>
      <c r="M93" s="12"/>
      <c r="N93" s="2"/>
      <c r="O93" s="2"/>
      <c r="P93" s="2"/>
      <c r="Q93" s="2"/>
    </row>
    <row r="94" ht="40" customHeight="1">
      <c r="A94" s="9"/>
      <c r="B94" s="83" t="s">
        <v>189</v>
      </c>
      <c r="C94" s="1"/>
      <c r="D94" s="1"/>
      <c r="E94" s="1"/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>
      <c r="A95" s="9"/>
      <c r="B95" s="51">
        <v>16</v>
      </c>
      <c r="C95" s="52" t="s">
        <v>557</v>
      </c>
      <c r="D95" s="52"/>
      <c r="E95" s="52" t="s">
        <v>558</v>
      </c>
      <c r="F95" s="52" t="s">
        <v>10</v>
      </c>
      <c r="G95" s="53" t="s">
        <v>121</v>
      </c>
      <c r="H95" s="54">
        <v>24.536000000000001</v>
      </c>
      <c r="I95" s="25">
        <v>0</v>
      </c>
      <c r="J95" s="55">
        <v>0</v>
      </c>
      <c r="K95" s="56">
        <v>0.20999999999999999</v>
      </c>
      <c r="L95" s="57">
        <v>0</v>
      </c>
      <c r="M95" s="12"/>
      <c r="N95" s="2"/>
      <c r="O95" s="2"/>
      <c r="P95" s="2"/>
      <c r="Q95" s="43">
        <f>IF(ISNUMBER(K95),IF(H95&gt;0,IF(I95&gt;0,J95,0),0),0)</f>
        <v>0</v>
      </c>
      <c r="R95" s="27">
        <f>IF(ISNUMBER(K95)=FALSE,J95,0)</f>
        <v>0</v>
      </c>
    </row>
    <row r="96">
      <c r="A96" s="9"/>
      <c r="B96" s="58" t="s">
        <v>83</v>
      </c>
      <c r="C96" s="1"/>
      <c r="D96" s="1"/>
      <c r="E96" s="59" t="s">
        <v>10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85</v>
      </c>
      <c r="C97" s="1"/>
      <c r="D97" s="1"/>
      <c r="E97" s="59" t="s">
        <v>730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87</v>
      </c>
      <c r="C98" s="31"/>
      <c r="D98" s="31"/>
      <c r="E98" s="61" t="s">
        <v>88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>
      <c r="A99" s="9"/>
      <c r="B99" s="51">
        <v>17</v>
      </c>
      <c r="C99" s="52" t="s">
        <v>426</v>
      </c>
      <c r="D99" s="52"/>
      <c r="E99" s="52" t="s">
        <v>427</v>
      </c>
      <c r="F99" s="52" t="s">
        <v>10</v>
      </c>
      <c r="G99" s="53" t="s">
        <v>121</v>
      </c>
      <c r="H99" s="63">
        <v>19.841999999999999</v>
      </c>
      <c r="I99" s="37">
        <v>0</v>
      </c>
      <c r="J99" s="64">
        <v>0</v>
      </c>
      <c r="K99" s="65">
        <v>0.20999999999999999</v>
      </c>
      <c r="L99" s="66">
        <v>0</v>
      </c>
      <c r="M99" s="12"/>
      <c r="N99" s="2"/>
      <c r="O99" s="2"/>
      <c r="P99" s="2"/>
      <c r="Q99" s="43">
        <f>IF(ISNUMBER(K99),IF(H99&gt;0,IF(I99&gt;0,J99,0),0),0)</f>
        <v>0</v>
      </c>
      <c r="R99" s="27">
        <f>IF(ISNUMBER(K99)=FALSE,J99,0)</f>
        <v>0</v>
      </c>
    </row>
    <row r="100">
      <c r="A100" s="9"/>
      <c r="B100" s="58" t="s">
        <v>83</v>
      </c>
      <c r="C100" s="1"/>
      <c r="D100" s="1"/>
      <c r="E100" s="59" t="s">
        <v>10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85</v>
      </c>
      <c r="C101" s="1"/>
      <c r="D101" s="1"/>
      <c r="E101" s="59" t="s">
        <v>731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 thickBot="1">
      <c r="A102" s="9"/>
      <c r="B102" s="60" t="s">
        <v>87</v>
      </c>
      <c r="C102" s="31"/>
      <c r="D102" s="31"/>
      <c r="E102" s="61" t="s">
        <v>88</v>
      </c>
      <c r="F102" s="31"/>
      <c r="G102" s="31"/>
      <c r="H102" s="62"/>
      <c r="I102" s="31"/>
      <c r="J102" s="62"/>
      <c r="K102" s="31"/>
      <c r="L102" s="31"/>
      <c r="M102" s="12"/>
      <c r="N102" s="2"/>
      <c r="O102" s="2"/>
      <c r="P102" s="2"/>
      <c r="Q102" s="2"/>
    </row>
    <row r="103" thickTop="1">
      <c r="A103" s="9"/>
      <c r="B103" s="51">
        <v>18</v>
      </c>
      <c r="C103" s="52" t="s">
        <v>562</v>
      </c>
      <c r="D103" s="52"/>
      <c r="E103" s="52" t="s">
        <v>563</v>
      </c>
      <c r="F103" s="52" t="s">
        <v>10</v>
      </c>
      <c r="G103" s="53" t="s">
        <v>121</v>
      </c>
      <c r="H103" s="63">
        <v>0.75</v>
      </c>
      <c r="I103" s="37">
        <v>0</v>
      </c>
      <c r="J103" s="64">
        <v>0</v>
      </c>
      <c r="K103" s="65">
        <v>0.20999999999999999</v>
      </c>
      <c r="L103" s="66">
        <v>0</v>
      </c>
      <c r="M103" s="12"/>
      <c r="N103" s="2"/>
      <c r="O103" s="2"/>
      <c r="P103" s="2"/>
      <c r="Q103" s="43">
        <f>IF(ISNUMBER(K103),IF(H103&gt;0,IF(I103&gt;0,J103,0),0),0)</f>
        <v>0</v>
      </c>
      <c r="R103" s="27">
        <f>IF(ISNUMBER(K103)=FALSE,J103,0)</f>
        <v>0</v>
      </c>
    </row>
    <row r="104">
      <c r="A104" s="9"/>
      <c r="B104" s="58" t="s">
        <v>83</v>
      </c>
      <c r="C104" s="1"/>
      <c r="D104" s="1"/>
      <c r="E104" s="59" t="s">
        <v>10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85</v>
      </c>
      <c r="C105" s="1"/>
      <c r="D105" s="1"/>
      <c r="E105" s="59" t="s">
        <v>564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 thickBot="1">
      <c r="A106" s="9"/>
      <c r="B106" s="60" t="s">
        <v>87</v>
      </c>
      <c r="C106" s="31"/>
      <c r="D106" s="31"/>
      <c r="E106" s="61" t="s">
        <v>88</v>
      </c>
      <c r="F106" s="31"/>
      <c r="G106" s="31"/>
      <c r="H106" s="62"/>
      <c r="I106" s="31"/>
      <c r="J106" s="62"/>
      <c r="K106" s="31"/>
      <c r="L106" s="31"/>
      <c r="M106" s="12"/>
      <c r="N106" s="2"/>
      <c r="O106" s="2"/>
      <c r="P106" s="2"/>
      <c r="Q106" s="2"/>
    </row>
    <row r="107" thickTop="1">
      <c r="A107" s="9"/>
      <c r="B107" s="51">
        <v>19</v>
      </c>
      <c r="C107" s="52" t="s">
        <v>565</v>
      </c>
      <c r="D107" s="52"/>
      <c r="E107" s="52" t="s">
        <v>566</v>
      </c>
      <c r="F107" s="52" t="s">
        <v>10</v>
      </c>
      <c r="G107" s="53" t="s">
        <v>121</v>
      </c>
      <c r="H107" s="63">
        <v>1.3999999999999999</v>
      </c>
      <c r="I107" s="37">
        <v>0</v>
      </c>
      <c r="J107" s="64">
        <v>0</v>
      </c>
      <c r="K107" s="65">
        <v>0.20999999999999999</v>
      </c>
      <c r="L107" s="66">
        <v>0</v>
      </c>
      <c r="M107" s="12"/>
      <c r="N107" s="2"/>
      <c r="O107" s="2"/>
      <c r="P107" s="2"/>
      <c r="Q107" s="43">
        <f>IF(ISNUMBER(K107),IF(H107&gt;0,IF(I107&gt;0,J107,0),0),0)</f>
        <v>0</v>
      </c>
      <c r="R107" s="27">
        <f>IF(ISNUMBER(K107)=FALSE,J107,0)</f>
        <v>0</v>
      </c>
    </row>
    <row r="108">
      <c r="A108" s="9"/>
      <c r="B108" s="58" t="s">
        <v>83</v>
      </c>
      <c r="C108" s="1"/>
      <c r="D108" s="1"/>
      <c r="E108" s="59" t="s">
        <v>10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>
      <c r="A109" s="9"/>
      <c r="B109" s="58" t="s">
        <v>85</v>
      </c>
      <c r="C109" s="1"/>
      <c r="D109" s="1"/>
      <c r="E109" s="59" t="s">
        <v>610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 thickBot="1">
      <c r="A110" s="9"/>
      <c r="B110" s="60" t="s">
        <v>87</v>
      </c>
      <c r="C110" s="31"/>
      <c r="D110" s="31"/>
      <c r="E110" s="61" t="s">
        <v>88</v>
      </c>
      <c r="F110" s="31"/>
      <c r="G110" s="31"/>
      <c r="H110" s="62"/>
      <c r="I110" s="31"/>
      <c r="J110" s="62"/>
      <c r="K110" s="31"/>
      <c r="L110" s="31"/>
      <c r="M110" s="12"/>
      <c r="N110" s="2"/>
      <c r="O110" s="2"/>
      <c r="P110" s="2"/>
      <c r="Q110" s="2"/>
    </row>
    <row r="111" thickTop="1">
      <c r="A111" s="9"/>
      <c r="B111" s="51">
        <v>20</v>
      </c>
      <c r="C111" s="52" t="s">
        <v>190</v>
      </c>
      <c r="D111" s="52"/>
      <c r="E111" s="52" t="s">
        <v>191</v>
      </c>
      <c r="F111" s="52" t="s">
        <v>10</v>
      </c>
      <c r="G111" s="53" t="s">
        <v>121</v>
      </c>
      <c r="H111" s="63">
        <v>0.59999999999999998</v>
      </c>
      <c r="I111" s="37">
        <v>0</v>
      </c>
      <c r="J111" s="64">
        <v>0</v>
      </c>
      <c r="K111" s="65">
        <v>0.20999999999999999</v>
      </c>
      <c r="L111" s="66">
        <v>0</v>
      </c>
      <c r="M111" s="12"/>
      <c r="N111" s="2"/>
      <c r="O111" s="2"/>
      <c r="P111" s="2"/>
      <c r="Q111" s="43">
        <f>IF(ISNUMBER(K111),IF(H111&gt;0,IF(I111&gt;0,J111,0),0),0)</f>
        <v>0</v>
      </c>
      <c r="R111" s="27">
        <f>IF(ISNUMBER(K111)=FALSE,J111,0)</f>
        <v>0</v>
      </c>
    </row>
    <row r="112">
      <c r="A112" s="9"/>
      <c r="B112" s="58" t="s">
        <v>83</v>
      </c>
      <c r="C112" s="1"/>
      <c r="D112" s="1"/>
      <c r="E112" s="59" t="s">
        <v>10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>
      <c r="A113" s="9"/>
      <c r="B113" s="58" t="s">
        <v>85</v>
      </c>
      <c r="C113" s="1"/>
      <c r="D113" s="1"/>
      <c r="E113" s="59" t="s">
        <v>611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 thickBot="1">
      <c r="A114" s="9"/>
      <c r="B114" s="60" t="s">
        <v>87</v>
      </c>
      <c r="C114" s="31"/>
      <c r="D114" s="31"/>
      <c r="E114" s="61" t="s">
        <v>88</v>
      </c>
      <c r="F114" s="31"/>
      <c r="G114" s="31"/>
      <c r="H114" s="62"/>
      <c r="I114" s="31"/>
      <c r="J114" s="62"/>
      <c r="K114" s="31"/>
      <c r="L114" s="31"/>
      <c r="M114" s="12"/>
      <c r="N114" s="2"/>
      <c r="O114" s="2"/>
      <c r="P114" s="2"/>
      <c r="Q114" s="2"/>
    </row>
    <row r="115" thickTop="1" thickBot="1" ht="25" customHeight="1">
      <c r="A115" s="9"/>
      <c r="B115" s="1"/>
      <c r="C115" s="67">
        <v>4</v>
      </c>
      <c r="D115" s="1"/>
      <c r="E115" s="68" t="s">
        <v>115</v>
      </c>
      <c r="F115" s="1"/>
      <c r="G115" s="69" t="s">
        <v>107</v>
      </c>
      <c r="H115" s="70">
        <v>0</v>
      </c>
      <c r="I115" s="69" t="s">
        <v>108</v>
      </c>
      <c r="J115" s="71">
        <f>(L115-H115)</f>
        <v>0</v>
      </c>
      <c r="K115" s="69" t="s">
        <v>109</v>
      </c>
      <c r="L115" s="72">
        <v>0</v>
      </c>
      <c r="M115" s="12"/>
      <c r="N115" s="2"/>
      <c r="O115" s="2"/>
      <c r="P115" s="2"/>
      <c r="Q115" s="43">
        <f>0+Q95+Q99+Q103+Q107+Q111</f>
        <v>0</v>
      </c>
      <c r="R115" s="27">
        <f>0+R95+R99+R103+R107+R111</f>
        <v>0</v>
      </c>
      <c r="S115" s="73">
        <f>Q115*(1+J115)+R115</f>
        <v>0</v>
      </c>
    </row>
    <row r="116" thickTop="1" thickBot="1" ht="25" customHeight="1">
      <c r="A116" s="9"/>
      <c r="B116" s="74"/>
      <c r="C116" s="74"/>
      <c r="D116" s="74"/>
      <c r="E116" s="74"/>
      <c r="F116" s="74"/>
      <c r="G116" s="75" t="s">
        <v>110</v>
      </c>
      <c r="H116" s="76">
        <v>0</v>
      </c>
      <c r="I116" s="75" t="s">
        <v>111</v>
      </c>
      <c r="J116" s="77">
        <v>0</v>
      </c>
      <c r="K116" s="75" t="s">
        <v>112</v>
      </c>
      <c r="L116" s="78">
        <v>0</v>
      </c>
      <c r="M116" s="12"/>
      <c r="N116" s="2"/>
      <c r="O116" s="2"/>
      <c r="P116" s="2"/>
      <c r="Q116" s="2"/>
    </row>
    <row r="117" ht="40" customHeight="1">
      <c r="A117" s="9"/>
      <c r="B117" s="83" t="s">
        <v>212</v>
      </c>
      <c r="C117" s="1"/>
      <c r="D117" s="1"/>
      <c r="E117" s="1"/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1">
        <v>21</v>
      </c>
      <c r="C118" s="52" t="s">
        <v>569</v>
      </c>
      <c r="D118" s="52"/>
      <c r="E118" s="52" t="s">
        <v>570</v>
      </c>
      <c r="F118" s="52" t="s">
        <v>10</v>
      </c>
      <c r="G118" s="53" t="s">
        <v>151</v>
      </c>
      <c r="H118" s="54">
        <v>12.6</v>
      </c>
      <c r="I118" s="25">
        <v>0</v>
      </c>
      <c r="J118" s="55">
        <v>0</v>
      </c>
      <c r="K118" s="56">
        <v>0.20999999999999999</v>
      </c>
      <c r="L118" s="57">
        <v>0</v>
      </c>
      <c r="M118" s="12"/>
      <c r="N118" s="2"/>
      <c r="O118" s="2"/>
      <c r="P118" s="2"/>
      <c r="Q118" s="43">
        <f>IF(ISNUMBER(K118),IF(H118&gt;0,IF(I118&gt;0,J118,0),0),0)</f>
        <v>0</v>
      </c>
      <c r="R118" s="27">
        <f>IF(ISNUMBER(K118)=FALSE,J118,0)</f>
        <v>0</v>
      </c>
    </row>
    <row r="119">
      <c r="A119" s="9"/>
      <c r="B119" s="58" t="s">
        <v>83</v>
      </c>
      <c r="C119" s="1"/>
      <c r="D119" s="1"/>
      <c r="E119" s="59" t="s">
        <v>612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>
      <c r="A120" s="9"/>
      <c r="B120" s="58" t="s">
        <v>85</v>
      </c>
      <c r="C120" s="1"/>
      <c r="D120" s="1"/>
      <c r="E120" s="59" t="s">
        <v>732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 thickBot="1">
      <c r="A121" s="9"/>
      <c r="B121" s="60" t="s">
        <v>87</v>
      </c>
      <c r="C121" s="31"/>
      <c r="D121" s="31"/>
      <c r="E121" s="61" t="s">
        <v>88</v>
      </c>
      <c r="F121" s="31"/>
      <c r="G121" s="31"/>
      <c r="H121" s="62"/>
      <c r="I121" s="31"/>
      <c r="J121" s="62"/>
      <c r="K121" s="31"/>
      <c r="L121" s="31"/>
      <c r="M121" s="12"/>
      <c r="N121" s="2"/>
      <c r="O121" s="2"/>
      <c r="P121" s="2"/>
      <c r="Q121" s="2"/>
    </row>
    <row r="122" thickTop="1">
      <c r="A122" s="9"/>
      <c r="B122" s="51">
        <v>22</v>
      </c>
      <c r="C122" s="52" t="s">
        <v>614</v>
      </c>
      <c r="D122" s="52">
        <v>1</v>
      </c>
      <c r="E122" s="52" t="s">
        <v>615</v>
      </c>
      <c r="F122" s="52" t="s">
        <v>10</v>
      </c>
      <c r="G122" s="53" t="s">
        <v>151</v>
      </c>
      <c r="H122" s="63">
        <v>96</v>
      </c>
      <c r="I122" s="37">
        <v>0</v>
      </c>
      <c r="J122" s="64">
        <v>0</v>
      </c>
      <c r="K122" s="65">
        <v>0.20999999999999999</v>
      </c>
      <c r="L122" s="66">
        <v>0</v>
      </c>
      <c r="M122" s="12"/>
      <c r="N122" s="2"/>
      <c r="O122" s="2"/>
      <c r="P122" s="2"/>
      <c r="Q122" s="43">
        <f>IF(ISNUMBER(K122),IF(H122&gt;0,IF(I122&gt;0,J122,0),0),0)</f>
        <v>0</v>
      </c>
      <c r="R122" s="27">
        <f>IF(ISNUMBER(K122)=FALSE,J122,0)</f>
        <v>0</v>
      </c>
    </row>
    <row r="123">
      <c r="A123" s="9"/>
      <c r="B123" s="58" t="s">
        <v>83</v>
      </c>
      <c r="C123" s="1"/>
      <c r="D123" s="1"/>
      <c r="E123" s="59" t="s">
        <v>616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>
      <c r="A124" s="9"/>
      <c r="B124" s="58" t="s">
        <v>85</v>
      </c>
      <c r="C124" s="1"/>
      <c r="D124" s="1"/>
      <c r="E124" s="59" t="s">
        <v>733</v>
      </c>
      <c r="F124" s="1"/>
      <c r="G124" s="1"/>
      <c r="H124" s="50"/>
      <c r="I124" s="1"/>
      <c r="J124" s="50"/>
      <c r="K124" s="1"/>
      <c r="L124" s="1"/>
      <c r="M124" s="12"/>
      <c r="N124" s="2"/>
      <c r="O124" s="2"/>
      <c r="P124" s="2"/>
      <c r="Q124" s="2"/>
    </row>
    <row r="125" thickBot="1">
      <c r="A125" s="9"/>
      <c r="B125" s="60" t="s">
        <v>87</v>
      </c>
      <c r="C125" s="31"/>
      <c r="D125" s="31"/>
      <c r="E125" s="61" t="s">
        <v>577</v>
      </c>
      <c r="F125" s="31"/>
      <c r="G125" s="31"/>
      <c r="H125" s="62"/>
      <c r="I125" s="31"/>
      <c r="J125" s="62"/>
      <c r="K125" s="31"/>
      <c r="L125" s="31"/>
      <c r="M125" s="12"/>
      <c r="N125" s="2"/>
      <c r="O125" s="2"/>
      <c r="P125" s="2"/>
      <c r="Q125" s="2"/>
    </row>
    <row r="126" thickTop="1">
      <c r="A126" s="9"/>
      <c r="B126" s="51">
        <v>23</v>
      </c>
      <c r="C126" s="52" t="s">
        <v>578</v>
      </c>
      <c r="D126" s="52"/>
      <c r="E126" s="52" t="s">
        <v>579</v>
      </c>
      <c r="F126" s="52" t="s">
        <v>10</v>
      </c>
      <c r="G126" s="53" t="s">
        <v>131</v>
      </c>
      <c r="H126" s="63">
        <v>1</v>
      </c>
      <c r="I126" s="37">
        <v>0</v>
      </c>
      <c r="J126" s="64">
        <v>0</v>
      </c>
      <c r="K126" s="65">
        <v>0.20999999999999999</v>
      </c>
      <c r="L126" s="66">
        <v>0</v>
      </c>
      <c r="M126" s="12"/>
      <c r="N126" s="2"/>
      <c r="O126" s="2"/>
      <c r="P126" s="2"/>
      <c r="Q126" s="43">
        <f>IF(ISNUMBER(K126),IF(H126&gt;0,IF(I126&gt;0,J126,0),0),0)</f>
        <v>0</v>
      </c>
      <c r="R126" s="27">
        <f>IF(ISNUMBER(K126)=FALSE,J126,0)</f>
        <v>0</v>
      </c>
    </row>
    <row r="127">
      <c r="A127" s="9"/>
      <c r="B127" s="58" t="s">
        <v>83</v>
      </c>
      <c r="C127" s="1"/>
      <c r="D127" s="1"/>
      <c r="E127" s="59" t="s">
        <v>10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>
      <c r="A128" s="9"/>
      <c r="B128" s="58" t="s">
        <v>85</v>
      </c>
      <c r="C128" s="1"/>
      <c r="D128" s="1"/>
      <c r="E128" s="59" t="s">
        <v>86</v>
      </c>
      <c r="F128" s="1"/>
      <c r="G128" s="1"/>
      <c r="H128" s="50"/>
      <c r="I128" s="1"/>
      <c r="J128" s="50"/>
      <c r="K128" s="1"/>
      <c r="L128" s="1"/>
      <c r="M128" s="12"/>
      <c r="N128" s="2"/>
      <c r="O128" s="2"/>
      <c r="P128" s="2"/>
      <c r="Q128" s="2"/>
    </row>
    <row r="129" thickBot="1">
      <c r="A129" s="9"/>
      <c r="B129" s="60" t="s">
        <v>87</v>
      </c>
      <c r="C129" s="31"/>
      <c r="D129" s="31"/>
      <c r="E129" s="61" t="s">
        <v>88</v>
      </c>
      <c r="F129" s="31"/>
      <c r="G129" s="31"/>
      <c r="H129" s="62"/>
      <c r="I129" s="31"/>
      <c r="J129" s="62"/>
      <c r="K129" s="31"/>
      <c r="L129" s="31"/>
      <c r="M129" s="12"/>
      <c r="N129" s="2"/>
      <c r="O129" s="2"/>
      <c r="P129" s="2"/>
      <c r="Q129" s="2"/>
    </row>
    <row r="130" thickTop="1">
      <c r="A130" s="9"/>
      <c r="B130" s="51">
        <v>24</v>
      </c>
      <c r="C130" s="52" t="s">
        <v>580</v>
      </c>
      <c r="D130" s="52"/>
      <c r="E130" s="52" t="s">
        <v>581</v>
      </c>
      <c r="F130" s="52" t="s">
        <v>10</v>
      </c>
      <c r="G130" s="53" t="s">
        <v>131</v>
      </c>
      <c r="H130" s="63">
        <v>3</v>
      </c>
      <c r="I130" s="37">
        <v>0</v>
      </c>
      <c r="J130" s="64">
        <v>0</v>
      </c>
      <c r="K130" s="65">
        <v>0.20999999999999999</v>
      </c>
      <c r="L130" s="66">
        <v>0</v>
      </c>
      <c r="M130" s="12"/>
      <c r="N130" s="2"/>
      <c r="O130" s="2"/>
      <c r="P130" s="2"/>
      <c r="Q130" s="43">
        <f>IF(ISNUMBER(K130),IF(H130&gt;0,IF(I130&gt;0,J130,0),0),0)</f>
        <v>0</v>
      </c>
      <c r="R130" s="27">
        <f>IF(ISNUMBER(K130)=FALSE,J130,0)</f>
        <v>0</v>
      </c>
    </row>
    <row r="131">
      <c r="A131" s="9"/>
      <c r="B131" s="58" t="s">
        <v>83</v>
      </c>
      <c r="C131" s="1"/>
      <c r="D131" s="1"/>
      <c r="E131" s="59" t="s">
        <v>10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85</v>
      </c>
      <c r="C132" s="1"/>
      <c r="D132" s="1"/>
      <c r="E132" s="59" t="s">
        <v>734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87</v>
      </c>
      <c r="C133" s="31"/>
      <c r="D133" s="31"/>
      <c r="E133" s="61" t="s">
        <v>88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25</v>
      </c>
      <c r="C134" s="52" t="s">
        <v>237</v>
      </c>
      <c r="D134" s="52"/>
      <c r="E134" s="52" t="s">
        <v>238</v>
      </c>
      <c r="F134" s="52" t="s">
        <v>10</v>
      </c>
      <c r="G134" s="53" t="s">
        <v>131</v>
      </c>
      <c r="H134" s="63">
        <v>3</v>
      </c>
      <c r="I134" s="37">
        <v>0</v>
      </c>
      <c r="J134" s="64">
        <v>0</v>
      </c>
      <c r="K134" s="65">
        <v>0.20999999999999999</v>
      </c>
      <c r="L134" s="66">
        <v>0</v>
      </c>
      <c r="M134" s="12"/>
      <c r="N134" s="2"/>
      <c r="O134" s="2"/>
      <c r="P134" s="2"/>
      <c r="Q134" s="43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83</v>
      </c>
      <c r="C135" s="1"/>
      <c r="D135" s="1"/>
      <c r="E135" s="59" t="s">
        <v>10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85</v>
      </c>
      <c r="C136" s="1"/>
      <c r="D136" s="1"/>
      <c r="E136" s="59" t="s">
        <v>636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 thickBot="1">
      <c r="A137" s="9"/>
      <c r="B137" s="60" t="s">
        <v>87</v>
      </c>
      <c r="C137" s="31"/>
      <c r="D137" s="31"/>
      <c r="E137" s="61" t="s">
        <v>88</v>
      </c>
      <c r="F137" s="31"/>
      <c r="G137" s="31"/>
      <c r="H137" s="62"/>
      <c r="I137" s="31"/>
      <c r="J137" s="62"/>
      <c r="K137" s="31"/>
      <c r="L137" s="31"/>
      <c r="M137" s="12"/>
      <c r="N137" s="2"/>
      <c r="O137" s="2"/>
      <c r="P137" s="2"/>
      <c r="Q137" s="2"/>
    </row>
    <row r="138" thickTop="1">
      <c r="A138" s="9"/>
      <c r="B138" s="51">
        <v>26</v>
      </c>
      <c r="C138" s="52" t="s">
        <v>584</v>
      </c>
      <c r="D138" s="52"/>
      <c r="E138" s="52" t="s">
        <v>585</v>
      </c>
      <c r="F138" s="52" t="s">
        <v>10</v>
      </c>
      <c r="G138" s="53" t="s">
        <v>151</v>
      </c>
      <c r="H138" s="63">
        <v>96</v>
      </c>
      <c r="I138" s="37">
        <v>0</v>
      </c>
      <c r="J138" s="64">
        <v>0</v>
      </c>
      <c r="K138" s="65">
        <v>0.20999999999999999</v>
      </c>
      <c r="L138" s="66">
        <v>0</v>
      </c>
      <c r="M138" s="12"/>
      <c r="N138" s="2"/>
      <c r="O138" s="2"/>
      <c r="P138" s="2"/>
      <c r="Q138" s="43">
        <f>IF(ISNUMBER(K138),IF(H138&gt;0,IF(I138&gt;0,J138,0),0),0)</f>
        <v>0</v>
      </c>
      <c r="R138" s="27">
        <f>IF(ISNUMBER(K138)=FALSE,J138,0)</f>
        <v>0</v>
      </c>
    </row>
    <row r="139">
      <c r="A139" s="9"/>
      <c r="B139" s="58" t="s">
        <v>83</v>
      </c>
      <c r="C139" s="1"/>
      <c r="D139" s="1"/>
      <c r="E139" s="59" t="s">
        <v>586</v>
      </c>
      <c r="F139" s="1"/>
      <c r="G139" s="1"/>
      <c r="H139" s="50"/>
      <c r="I139" s="1"/>
      <c r="J139" s="50"/>
      <c r="K139" s="1"/>
      <c r="L139" s="1"/>
      <c r="M139" s="12"/>
      <c r="N139" s="2"/>
      <c r="O139" s="2"/>
      <c r="P139" s="2"/>
      <c r="Q139" s="2"/>
    </row>
    <row r="140">
      <c r="A140" s="9"/>
      <c r="B140" s="58" t="s">
        <v>85</v>
      </c>
      <c r="C140" s="1"/>
      <c r="D140" s="1"/>
      <c r="E140" s="59" t="s">
        <v>735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 thickBot="1">
      <c r="A141" s="9"/>
      <c r="B141" s="60" t="s">
        <v>87</v>
      </c>
      <c r="C141" s="31"/>
      <c r="D141" s="31"/>
      <c r="E141" s="61" t="s">
        <v>88</v>
      </c>
      <c r="F141" s="31"/>
      <c r="G141" s="31"/>
      <c r="H141" s="62"/>
      <c r="I141" s="31"/>
      <c r="J141" s="62"/>
      <c r="K141" s="31"/>
      <c r="L141" s="31"/>
      <c r="M141" s="12"/>
      <c r="N141" s="2"/>
      <c r="O141" s="2"/>
      <c r="P141" s="2"/>
      <c r="Q141" s="2"/>
    </row>
    <row r="142" thickTop="1">
      <c r="A142" s="9"/>
      <c r="B142" s="51">
        <v>27</v>
      </c>
      <c r="C142" s="52" t="s">
        <v>588</v>
      </c>
      <c r="D142" s="52"/>
      <c r="E142" s="52" t="s">
        <v>589</v>
      </c>
      <c r="F142" s="52" t="s">
        <v>10</v>
      </c>
      <c r="G142" s="53" t="s">
        <v>151</v>
      </c>
      <c r="H142" s="63">
        <v>96</v>
      </c>
      <c r="I142" s="37">
        <v>0</v>
      </c>
      <c r="J142" s="64">
        <v>0</v>
      </c>
      <c r="K142" s="65">
        <v>0.20999999999999999</v>
      </c>
      <c r="L142" s="66">
        <v>0</v>
      </c>
      <c r="M142" s="12"/>
      <c r="N142" s="2"/>
      <c r="O142" s="2"/>
      <c r="P142" s="2"/>
      <c r="Q142" s="43">
        <f>IF(ISNUMBER(K142),IF(H142&gt;0,IF(I142&gt;0,J142,0),0),0)</f>
        <v>0</v>
      </c>
      <c r="R142" s="27">
        <f>IF(ISNUMBER(K142)=FALSE,J142,0)</f>
        <v>0</v>
      </c>
    </row>
    <row r="143">
      <c r="A143" s="9"/>
      <c r="B143" s="58" t="s">
        <v>83</v>
      </c>
      <c r="C143" s="1"/>
      <c r="D143" s="1"/>
      <c r="E143" s="59" t="s">
        <v>10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>
      <c r="A144" s="9"/>
      <c r="B144" s="58" t="s">
        <v>85</v>
      </c>
      <c r="C144" s="1"/>
      <c r="D144" s="1"/>
      <c r="E144" s="59" t="s">
        <v>736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 thickBot="1">
      <c r="A145" s="9"/>
      <c r="B145" s="60" t="s">
        <v>87</v>
      </c>
      <c r="C145" s="31"/>
      <c r="D145" s="31"/>
      <c r="E145" s="61" t="s">
        <v>88</v>
      </c>
      <c r="F145" s="31"/>
      <c r="G145" s="31"/>
      <c r="H145" s="62"/>
      <c r="I145" s="31"/>
      <c r="J145" s="62"/>
      <c r="K145" s="31"/>
      <c r="L145" s="31"/>
      <c r="M145" s="12"/>
      <c r="N145" s="2"/>
      <c r="O145" s="2"/>
      <c r="P145" s="2"/>
      <c r="Q145" s="2"/>
    </row>
    <row r="146" thickTop="1" thickBot="1" ht="25" customHeight="1">
      <c r="A146" s="9"/>
      <c r="B146" s="1"/>
      <c r="C146" s="67">
        <v>8</v>
      </c>
      <c r="D146" s="1"/>
      <c r="E146" s="68" t="s">
        <v>117</v>
      </c>
      <c r="F146" s="1"/>
      <c r="G146" s="69" t="s">
        <v>107</v>
      </c>
      <c r="H146" s="70">
        <v>0</v>
      </c>
      <c r="I146" s="69" t="s">
        <v>108</v>
      </c>
      <c r="J146" s="71">
        <f>(L146-H146)</f>
        <v>0</v>
      </c>
      <c r="K146" s="69" t="s">
        <v>109</v>
      </c>
      <c r="L146" s="72">
        <v>0</v>
      </c>
      <c r="M146" s="12"/>
      <c r="N146" s="2"/>
      <c r="O146" s="2"/>
      <c r="P146" s="2"/>
      <c r="Q146" s="43">
        <f>0+Q118+Q122+Q126+Q130+Q134+Q138+Q142</f>
        <v>0</v>
      </c>
      <c r="R146" s="27">
        <f>0+R118+R122+R126+R130+R134+R138+R142</f>
        <v>0</v>
      </c>
      <c r="S146" s="73">
        <f>Q146*(1+J146)+R146</f>
        <v>0</v>
      </c>
    </row>
    <row r="147" thickTop="1" thickBot="1" ht="25" customHeight="1">
      <c r="A147" s="9"/>
      <c r="B147" s="74"/>
      <c r="C147" s="74"/>
      <c r="D147" s="74"/>
      <c r="E147" s="74"/>
      <c r="F147" s="74"/>
      <c r="G147" s="75" t="s">
        <v>110</v>
      </c>
      <c r="H147" s="76">
        <v>0</v>
      </c>
      <c r="I147" s="75" t="s">
        <v>111</v>
      </c>
      <c r="J147" s="77">
        <v>0</v>
      </c>
      <c r="K147" s="75" t="s">
        <v>112</v>
      </c>
      <c r="L147" s="78">
        <v>0</v>
      </c>
      <c r="M147" s="12"/>
      <c r="N147" s="2"/>
      <c r="O147" s="2"/>
      <c r="P147" s="2"/>
      <c r="Q147" s="2"/>
    </row>
    <row r="148">
      <c r="A148" s="13"/>
      <c r="B148" s="4"/>
      <c r="C148" s="4"/>
      <c r="D148" s="4"/>
      <c r="E148" s="4"/>
      <c r="F148" s="4"/>
      <c r="G148" s="4"/>
      <c r="H148" s="79"/>
      <c r="I148" s="4"/>
      <c r="J148" s="79"/>
      <c r="K148" s="4"/>
      <c r="L148" s="4"/>
      <c r="M148" s="14"/>
      <c r="N148" s="2"/>
      <c r="O148" s="2"/>
      <c r="P148" s="2"/>
      <c r="Q148" s="2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  <c r="P149" s="2"/>
      <c r="Q149" s="2"/>
    </row>
  </sheetData>
  <mergeCells count="102">
    <mergeCell ref="B39:L39"/>
    <mergeCell ref="B41:D41"/>
    <mergeCell ref="B42:D42"/>
    <mergeCell ref="B43:D43"/>
    <mergeCell ref="B45:D45"/>
    <mergeCell ref="B46:D46"/>
    <mergeCell ref="B47:D47"/>
    <mergeCell ref="B49:D49"/>
    <mergeCell ref="B50:D50"/>
    <mergeCell ref="B51:D51"/>
    <mergeCell ref="B53:D53"/>
    <mergeCell ref="B54:D54"/>
    <mergeCell ref="B55:D55"/>
    <mergeCell ref="B57:D57"/>
    <mergeCell ref="B58:D58"/>
    <mergeCell ref="B59:D59"/>
    <mergeCell ref="B61:D61"/>
    <mergeCell ref="B62:D62"/>
    <mergeCell ref="B63:D63"/>
    <mergeCell ref="B65:D65"/>
    <mergeCell ref="B66:D66"/>
    <mergeCell ref="B67:D67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5:C26"/>
    <mergeCell ref="B28:L28"/>
    <mergeCell ref="B30:D30"/>
    <mergeCell ref="B31:D31"/>
    <mergeCell ref="B32:D32"/>
    <mergeCell ref="B34:D34"/>
    <mergeCell ref="B35:D35"/>
    <mergeCell ref="B36:D36"/>
    <mergeCell ref="B21:D21"/>
    <mergeCell ref="B22:D22"/>
    <mergeCell ref="B23:D23"/>
    <mergeCell ref="B69:D69"/>
    <mergeCell ref="B70:D70"/>
    <mergeCell ref="B71:D71"/>
    <mergeCell ref="B73:D73"/>
    <mergeCell ref="B74:D74"/>
    <mergeCell ref="B75:D75"/>
    <mergeCell ref="B77:D77"/>
    <mergeCell ref="B78:D78"/>
    <mergeCell ref="B79:D79"/>
    <mergeCell ref="B81:D81"/>
    <mergeCell ref="B82:D82"/>
    <mergeCell ref="B83:D83"/>
    <mergeCell ref="B85:D85"/>
    <mergeCell ref="B86:D86"/>
    <mergeCell ref="B87:D87"/>
    <mergeCell ref="B89:D89"/>
    <mergeCell ref="B90:D90"/>
    <mergeCell ref="B91:D91"/>
    <mergeCell ref="B94:L94"/>
    <mergeCell ref="B96:D96"/>
    <mergeCell ref="B97:D97"/>
    <mergeCell ref="B98:D98"/>
    <mergeCell ref="B100:D100"/>
    <mergeCell ref="B101:D101"/>
    <mergeCell ref="B102:D102"/>
    <mergeCell ref="B104:D104"/>
    <mergeCell ref="B105:D105"/>
    <mergeCell ref="B106:D106"/>
    <mergeCell ref="B108:D108"/>
    <mergeCell ref="B109:D109"/>
    <mergeCell ref="B110:D110"/>
    <mergeCell ref="B112:D112"/>
    <mergeCell ref="B113:D113"/>
    <mergeCell ref="B114:D114"/>
    <mergeCell ref="B119:D119"/>
    <mergeCell ref="B120:D120"/>
    <mergeCell ref="B121:D121"/>
    <mergeCell ref="B123:D123"/>
    <mergeCell ref="B124:D124"/>
    <mergeCell ref="B125:D125"/>
    <mergeCell ref="B127:D127"/>
    <mergeCell ref="B128:D128"/>
    <mergeCell ref="B129:D129"/>
    <mergeCell ref="B131:D131"/>
    <mergeCell ref="B132:D132"/>
    <mergeCell ref="B133:D133"/>
    <mergeCell ref="B135:D135"/>
    <mergeCell ref="B136:D136"/>
    <mergeCell ref="B137:D137"/>
    <mergeCell ref="B139:D139"/>
    <mergeCell ref="B140:D140"/>
    <mergeCell ref="B141:D141"/>
    <mergeCell ref="B143:D143"/>
    <mergeCell ref="B144:D144"/>
    <mergeCell ref="B145:D145"/>
    <mergeCell ref="B117:L117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 codeName="___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737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IF(SUM(K20:K23)&gt;0,ROUND(SUM(S20:S23)/SUM(K20:K23)-1,8),0)</f>
        <v>0</v>
      </c>
      <c r="R11" s="27">
        <f>AVERAGE(J37,J92,J115,J150)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S37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S92</f>
        <v>0</v>
      </c>
    </row>
    <row r="22">
      <c r="A22" s="9"/>
      <c r="B22" s="46">
        <v>4</v>
      </c>
      <c r="C22" s="1"/>
      <c r="D22" s="1"/>
      <c r="E22" s="47" t="s">
        <v>115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S115</f>
        <v>0</v>
      </c>
    </row>
    <row r="23">
      <c r="A23" s="9"/>
      <c r="B23" s="46">
        <v>8</v>
      </c>
      <c r="C23" s="1"/>
      <c r="D23" s="1"/>
      <c r="E23" s="47" t="s">
        <v>117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S150</f>
        <v>0</v>
      </c>
    </row>
    <row r="24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4"/>
      <c r="N24" s="2"/>
      <c r="O24" s="2"/>
      <c r="P24" s="2"/>
      <c r="Q24" s="2"/>
    </row>
    <row r="25" ht="14" customHeight="1">
      <c r="A25" s="4"/>
      <c r="B25" s="38" t="s">
        <v>71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</row>
    <row r="26" ht="18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2"/>
      <c r="N26" s="2"/>
      <c r="O26" s="2"/>
      <c r="P26" s="2"/>
      <c r="Q26" s="2"/>
    </row>
    <row r="27" ht="18" customHeight="1">
      <c r="A27" s="9"/>
      <c r="B27" s="44" t="s">
        <v>72</v>
      </c>
      <c r="C27" s="44" t="s">
        <v>68</v>
      </c>
      <c r="D27" s="44" t="s">
        <v>73</v>
      </c>
      <c r="E27" s="44" t="s">
        <v>69</v>
      </c>
      <c r="F27" s="44" t="s">
        <v>74</v>
      </c>
      <c r="G27" s="45" t="s">
        <v>75</v>
      </c>
      <c r="H27" s="22" t="s">
        <v>76</v>
      </c>
      <c r="I27" s="22" t="s">
        <v>77</v>
      </c>
      <c r="J27" s="22" t="s">
        <v>18</v>
      </c>
      <c r="K27" s="45" t="s">
        <v>78</v>
      </c>
      <c r="L27" s="22" t="s">
        <v>19</v>
      </c>
      <c r="M27" s="80"/>
      <c r="N27" s="2"/>
      <c r="O27" s="2"/>
      <c r="P27" s="2"/>
      <c r="Q27" s="2"/>
    </row>
    <row r="28" ht="40" customHeight="1">
      <c r="A28" s="9"/>
      <c r="B28" s="49" t="s">
        <v>79</v>
      </c>
      <c r="C28" s="1"/>
      <c r="D28" s="1"/>
      <c r="E28" s="1"/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1">
        <v>1</v>
      </c>
      <c r="C29" s="52" t="s">
        <v>305</v>
      </c>
      <c r="D29" s="52"/>
      <c r="E29" s="52" t="s">
        <v>120</v>
      </c>
      <c r="F29" s="52" t="s">
        <v>10</v>
      </c>
      <c r="G29" s="53" t="s">
        <v>306</v>
      </c>
      <c r="H29" s="54">
        <v>248.518</v>
      </c>
      <c r="I29" s="25">
        <v>0</v>
      </c>
      <c r="J29" s="55">
        <v>0</v>
      </c>
      <c r="K29" s="56">
        <v>0.20999999999999999</v>
      </c>
      <c r="L29" s="57">
        <v>0</v>
      </c>
      <c r="M29" s="12"/>
      <c r="N29" s="2"/>
      <c r="O29" s="2"/>
      <c r="P29" s="2"/>
      <c r="Q29" s="43">
        <f>IF(ISNUMBER(K29),IF(H29&gt;0,IF(I29&gt;0,J29,0),0),0)</f>
        <v>0</v>
      </c>
      <c r="R29" s="27">
        <f>IF(ISNUMBER(K29)=FALSE,J29,0)</f>
        <v>0</v>
      </c>
    </row>
    <row r="30">
      <c r="A30" s="9"/>
      <c r="B30" s="58" t="s">
        <v>83</v>
      </c>
      <c r="C30" s="1"/>
      <c r="D30" s="1"/>
      <c r="E30" s="59" t="s">
        <v>522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85</v>
      </c>
      <c r="C31" s="1"/>
      <c r="D31" s="1"/>
      <c r="E31" s="59" t="s">
        <v>738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 thickBot="1">
      <c r="A32" s="9"/>
      <c r="B32" s="60" t="s">
        <v>87</v>
      </c>
      <c r="C32" s="31"/>
      <c r="D32" s="31"/>
      <c r="E32" s="61" t="s">
        <v>88</v>
      </c>
      <c r="F32" s="31"/>
      <c r="G32" s="31"/>
      <c r="H32" s="62"/>
      <c r="I32" s="31"/>
      <c r="J32" s="62"/>
      <c r="K32" s="31"/>
      <c r="L32" s="31"/>
      <c r="M32" s="12"/>
      <c r="N32" s="2"/>
      <c r="O32" s="2"/>
      <c r="P32" s="2"/>
      <c r="Q32" s="2"/>
    </row>
    <row r="33" thickTop="1">
      <c r="A33" s="9"/>
      <c r="B33" s="51">
        <v>2</v>
      </c>
      <c r="C33" s="52" t="s">
        <v>524</v>
      </c>
      <c r="D33" s="52"/>
      <c r="E33" s="52" t="s">
        <v>125</v>
      </c>
      <c r="F33" s="52" t="s">
        <v>10</v>
      </c>
      <c r="G33" s="53" t="s">
        <v>306</v>
      </c>
      <c r="H33" s="63">
        <v>17.481999999999999</v>
      </c>
      <c r="I33" s="37">
        <v>0</v>
      </c>
      <c r="J33" s="64">
        <v>0</v>
      </c>
      <c r="K33" s="65">
        <v>0.20999999999999999</v>
      </c>
      <c r="L33" s="66">
        <v>0</v>
      </c>
      <c r="M33" s="12"/>
      <c r="N33" s="2"/>
      <c r="O33" s="2"/>
      <c r="P33" s="2"/>
      <c r="Q33" s="43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83</v>
      </c>
      <c r="C34" s="1"/>
      <c r="D34" s="1"/>
      <c r="E34" s="59" t="s">
        <v>593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85</v>
      </c>
      <c r="C35" s="1"/>
      <c r="D35" s="1"/>
      <c r="E35" s="59" t="s">
        <v>739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87</v>
      </c>
      <c r="C36" s="31"/>
      <c r="D36" s="31"/>
      <c r="E36" s="61" t="s">
        <v>88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 thickBot="1" ht="25" customHeight="1">
      <c r="A37" s="9"/>
      <c r="B37" s="1"/>
      <c r="C37" s="67">
        <v>0</v>
      </c>
      <c r="D37" s="1"/>
      <c r="E37" s="68" t="s">
        <v>70</v>
      </c>
      <c r="F37" s="1"/>
      <c r="G37" s="69" t="s">
        <v>107</v>
      </c>
      <c r="H37" s="70">
        <v>0</v>
      </c>
      <c r="I37" s="69" t="s">
        <v>108</v>
      </c>
      <c r="J37" s="71">
        <f>(L37-H37)</f>
        <v>0</v>
      </c>
      <c r="K37" s="69" t="s">
        <v>109</v>
      </c>
      <c r="L37" s="72">
        <v>0</v>
      </c>
      <c r="M37" s="12"/>
      <c r="N37" s="2"/>
      <c r="O37" s="2"/>
      <c r="P37" s="2"/>
      <c r="Q37" s="43">
        <f>0+Q29+Q33</f>
        <v>0</v>
      </c>
      <c r="R37" s="27">
        <f>0+R29+R33</f>
        <v>0</v>
      </c>
      <c r="S37" s="73">
        <f>Q37*(1+J37)+R37</f>
        <v>0</v>
      </c>
    </row>
    <row r="38" thickTop="1" thickBot="1" ht="25" customHeight="1">
      <c r="A38" s="9"/>
      <c r="B38" s="74"/>
      <c r="C38" s="74"/>
      <c r="D38" s="74"/>
      <c r="E38" s="74"/>
      <c r="F38" s="74"/>
      <c r="G38" s="75" t="s">
        <v>110</v>
      </c>
      <c r="H38" s="76">
        <v>0</v>
      </c>
      <c r="I38" s="75" t="s">
        <v>111</v>
      </c>
      <c r="J38" s="77">
        <v>0</v>
      </c>
      <c r="K38" s="75" t="s">
        <v>112</v>
      </c>
      <c r="L38" s="78">
        <v>0</v>
      </c>
      <c r="M38" s="12"/>
      <c r="N38" s="2"/>
      <c r="O38" s="2"/>
      <c r="P38" s="2"/>
      <c r="Q38" s="2"/>
    </row>
    <row r="39" ht="40" customHeight="1">
      <c r="A39" s="9"/>
      <c r="B39" s="83" t="s">
        <v>128</v>
      </c>
      <c r="C39" s="1"/>
      <c r="D39" s="1"/>
      <c r="E39" s="1"/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1">
        <v>3</v>
      </c>
      <c r="C40" s="52" t="s">
        <v>142</v>
      </c>
      <c r="D40" s="52"/>
      <c r="E40" s="52" t="s">
        <v>143</v>
      </c>
      <c r="F40" s="52" t="s">
        <v>10</v>
      </c>
      <c r="G40" s="53" t="s">
        <v>121</v>
      </c>
      <c r="H40" s="54">
        <v>14.568</v>
      </c>
      <c r="I40" s="25">
        <v>0</v>
      </c>
      <c r="J40" s="55">
        <v>0</v>
      </c>
      <c r="K40" s="56">
        <v>0.20999999999999999</v>
      </c>
      <c r="L40" s="57">
        <v>0</v>
      </c>
      <c r="M40" s="12"/>
      <c r="N40" s="2"/>
      <c r="O40" s="2"/>
      <c r="P40" s="2"/>
      <c r="Q40" s="43">
        <f>IF(ISNUMBER(K40),IF(H40&gt;0,IF(I40&gt;0,J40,0),0),0)</f>
        <v>0</v>
      </c>
      <c r="R40" s="27">
        <f>IF(ISNUMBER(K40)=FALSE,J40,0)</f>
        <v>0</v>
      </c>
    </row>
    <row r="41">
      <c r="A41" s="9"/>
      <c r="B41" s="58" t="s">
        <v>83</v>
      </c>
      <c r="C41" s="1"/>
      <c r="D41" s="1"/>
      <c r="E41" s="59" t="s">
        <v>10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85</v>
      </c>
      <c r="C42" s="1"/>
      <c r="D42" s="1"/>
      <c r="E42" s="59" t="s">
        <v>740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 thickBot="1">
      <c r="A43" s="9"/>
      <c r="B43" s="60" t="s">
        <v>87</v>
      </c>
      <c r="C43" s="31"/>
      <c r="D43" s="31"/>
      <c r="E43" s="61" t="s">
        <v>88</v>
      </c>
      <c r="F43" s="31"/>
      <c r="G43" s="31"/>
      <c r="H43" s="62"/>
      <c r="I43" s="31"/>
      <c r="J43" s="62"/>
      <c r="K43" s="31"/>
      <c r="L43" s="31"/>
      <c r="M43" s="12"/>
      <c r="N43" s="2"/>
      <c r="O43" s="2"/>
      <c r="P43" s="2"/>
      <c r="Q43" s="2"/>
    </row>
    <row r="44" thickTop="1">
      <c r="A44" s="9"/>
      <c r="B44" s="51">
        <v>4</v>
      </c>
      <c r="C44" s="52" t="s">
        <v>528</v>
      </c>
      <c r="D44" s="52"/>
      <c r="E44" s="52" t="s">
        <v>529</v>
      </c>
      <c r="F44" s="52" t="s">
        <v>10</v>
      </c>
      <c r="G44" s="53" t="s">
        <v>121</v>
      </c>
      <c r="H44" s="63">
        <v>7.2839999999999998</v>
      </c>
      <c r="I44" s="37">
        <v>0</v>
      </c>
      <c r="J44" s="64">
        <v>0</v>
      </c>
      <c r="K44" s="65">
        <v>0.20999999999999999</v>
      </c>
      <c r="L44" s="66">
        <v>0</v>
      </c>
      <c r="M44" s="12"/>
      <c r="N44" s="2"/>
      <c r="O44" s="2"/>
      <c r="P44" s="2"/>
      <c r="Q44" s="43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83</v>
      </c>
      <c r="C45" s="1"/>
      <c r="D45" s="1"/>
      <c r="E45" s="59" t="s">
        <v>10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85</v>
      </c>
      <c r="C46" s="1"/>
      <c r="D46" s="1"/>
      <c r="E46" s="59" t="s">
        <v>741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87</v>
      </c>
      <c r="C47" s="31"/>
      <c r="D47" s="31"/>
      <c r="E47" s="61" t="s">
        <v>88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5</v>
      </c>
      <c r="C48" s="52" t="s">
        <v>531</v>
      </c>
      <c r="D48" s="52"/>
      <c r="E48" s="52" t="s">
        <v>532</v>
      </c>
      <c r="F48" s="52" t="s">
        <v>10</v>
      </c>
      <c r="G48" s="53" t="s">
        <v>158</v>
      </c>
      <c r="H48" s="63">
        <v>60.700000000000003</v>
      </c>
      <c r="I48" s="37">
        <v>0</v>
      </c>
      <c r="J48" s="64">
        <v>0</v>
      </c>
      <c r="K48" s="65">
        <v>0.20999999999999999</v>
      </c>
      <c r="L48" s="66">
        <v>0</v>
      </c>
      <c r="M48" s="12"/>
      <c r="N48" s="2"/>
      <c r="O48" s="2"/>
      <c r="P48" s="2"/>
      <c r="Q48" s="43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83</v>
      </c>
      <c r="C49" s="1"/>
      <c r="D49" s="1"/>
      <c r="E49" s="59" t="s">
        <v>533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85</v>
      </c>
      <c r="C50" s="1"/>
      <c r="D50" s="1"/>
      <c r="E50" s="59" t="s">
        <v>742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87</v>
      </c>
      <c r="C51" s="31"/>
      <c r="D51" s="31"/>
      <c r="E51" s="61" t="s">
        <v>88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6</v>
      </c>
      <c r="C52" s="52" t="s">
        <v>535</v>
      </c>
      <c r="D52" s="52"/>
      <c r="E52" s="52" t="s">
        <v>536</v>
      </c>
      <c r="F52" s="52" t="s">
        <v>10</v>
      </c>
      <c r="G52" s="53" t="s">
        <v>121</v>
      </c>
      <c r="H52" s="63">
        <v>11.699999999999999</v>
      </c>
      <c r="I52" s="37">
        <v>0</v>
      </c>
      <c r="J52" s="64">
        <v>0</v>
      </c>
      <c r="K52" s="65">
        <v>0.20999999999999999</v>
      </c>
      <c r="L52" s="66">
        <v>0</v>
      </c>
      <c r="M52" s="12"/>
      <c r="N52" s="2"/>
      <c r="O52" s="2"/>
      <c r="P52" s="2"/>
      <c r="Q52" s="43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83</v>
      </c>
      <c r="C53" s="1"/>
      <c r="D53" s="1"/>
      <c r="E53" s="59" t="s">
        <v>10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85</v>
      </c>
      <c r="C54" s="1"/>
      <c r="D54" s="1"/>
      <c r="E54" s="59" t="s">
        <v>743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87</v>
      </c>
      <c r="C55" s="31"/>
      <c r="D55" s="31"/>
      <c r="E55" s="61" t="s">
        <v>88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153</v>
      </c>
      <c r="D56" s="52"/>
      <c r="E56" s="52" t="s">
        <v>154</v>
      </c>
      <c r="F56" s="52" t="s">
        <v>10</v>
      </c>
      <c r="G56" s="53" t="s">
        <v>121</v>
      </c>
      <c r="H56" s="63">
        <v>1.6799999999999999</v>
      </c>
      <c r="I56" s="37">
        <v>0</v>
      </c>
      <c r="J56" s="64">
        <v>0</v>
      </c>
      <c r="K56" s="65">
        <v>0.20999999999999999</v>
      </c>
      <c r="L56" s="66">
        <v>0</v>
      </c>
      <c r="M56" s="12"/>
      <c r="N56" s="2"/>
      <c r="O56" s="2"/>
      <c r="P56" s="2"/>
      <c r="Q56" s="43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83</v>
      </c>
      <c r="C57" s="1"/>
      <c r="D57" s="1"/>
      <c r="E57" s="59" t="s">
        <v>538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85</v>
      </c>
      <c r="C58" s="1"/>
      <c r="D58" s="1"/>
      <c r="E58" s="59" t="s">
        <v>744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87</v>
      </c>
      <c r="C59" s="31"/>
      <c r="D59" s="31"/>
      <c r="E59" s="61" t="s">
        <v>88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8</v>
      </c>
      <c r="C60" s="52" t="s">
        <v>540</v>
      </c>
      <c r="D60" s="52"/>
      <c r="E60" s="52" t="s">
        <v>541</v>
      </c>
      <c r="F60" s="52" t="s">
        <v>10</v>
      </c>
      <c r="G60" s="53" t="s">
        <v>151</v>
      </c>
      <c r="H60" s="63">
        <v>42</v>
      </c>
      <c r="I60" s="37">
        <v>0</v>
      </c>
      <c r="J60" s="64">
        <v>0</v>
      </c>
      <c r="K60" s="65">
        <v>0.20999999999999999</v>
      </c>
      <c r="L60" s="66">
        <v>0</v>
      </c>
      <c r="M60" s="12"/>
      <c r="N60" s="2"/>
      <c r="O60" s="2"/>
      <c r="P60" s="2"/>
      <c r="Q60" s="43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83</v>
      </c>
      <c r="C61" s="1"/>
      <c r="D61" s="1"/>
      <c r="E61" s="59" t="s">
        <v>745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85</v>
      </c>
      <c r="C62" s="1"/>
      <c r="D62" s="1"/>
      <c r="E62" s="59" t="s">
        <v>746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87</v>
      </c>
      <c r="C63" s="31"/>
      <c r="D63" s="31"/>
      <c r="E63" s="61" t="s">
        <v>88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9</v>
      </c>
      <c r="C64" s="52" t="s">
        <v>164</v>
      </c>
      <c r="D64" s="52"/>
      <c r="E64" s="52" t="s">
        <v>165</v>
      </c>
      <c r="F64" s="52" t="s">
        <v>10</v>
      </c>
      <c r="G64" s="53" t="s">
        <v>121</v>
      </c>
      <c r="H64" s="63">
        <v>97.578999999999994</v>
      </c>
      <c r="I64" s="37">
        <v>0</v>
      </c>
      <c r="J64" s="64">
        <v>0</v>
      </c>
      <c r="K64" s="65">
        <v>0.20999999999999999</v>
      </c>
      <c r="L64" s="66">
        <v>0</v>
      </c>
      <c r="M64" s="12"/>
      <c r="N64" s="2"/>
      <c r="O64" s="2"/>
      <c r="P64" s="2"/>
      <c r="Q64" s="43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83</v>
      </c>
      <c r="C65" s="1"/>
      <c r="D65" s="1"/>
      <c r="E65" s="59" t="s">
        <v>10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85</v>
      </c>
      <c r="C66" s="1"/>
      <c r="D66" s="1"/>
      <c r="E66" s="59" t="s">
        <v>747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 thickBot="1">
      <c r="A67" s="9"/>
      <c r="B67" s="60" t="s">
        <v>87</v>
      </c>
      <c r="C67" s="31"/>
      <c r="D67" s="31"/>
      <c r="E67" s="61" t="s">
        <v>88</v>
      </c>
      <c r="F67" s="31"/>
      <c r="G67" s="31"/>
      <c r="H67" s="62"/>
      <c r="I67" s="31"/>
      <c r="J67" s="62"/>
      <c r="K67" s="31"/>
      <c r="L67" s="31"/>
      <c r="M67" s="12"/>
      <c r="N67" s="2"/>
      <c r="O67" s="2"/>
      <c r="P67" s="2"/>
      <c r="Q67" s="2"/>
    </row>
    <row r="68" thickTop="1">
      <c r="A68" s="9"/>
      <c r="B68" s="51">
        <v>10</v>
      </c>
      <c r="C68" s="52" t="s">
        <v>167</v>
      </c>
      <c r="D68" s="52"/>
      <c r="E68" s="52" t="s">
        <v>168</v>
      </c>
      <c r="F68" s="52" t="s">
        <v>10</v>
      </c>
      <c r="G68" s="53" t="s">
        <v>121</v>
      </c>
      <c r="H68" s="63">
        <v>109.279</v>
      </c>
      <c r="I68" s="37">
        <v>0</v>
      </c>
      <c r="J68" s="64">
        <v>0</v>
      </c>
      <c r="K68" s="65">
        <v>0.20999999999999999</v>
      </c>
      <c r="L68" s="66">
        <v>0</v>
      </c>
      <c r="M68" s="12"/>
      <c r="N68" s="2"/>
      <c r="O68" s="2"/>
      <c r="P68" s="2"/>
      <c r="Q68" s="43">
        <f>IF(ISNUMBER(K68),IF(H68&gt;0,IF(I68&gt;0,J68,0),0),0)</f>
        <v>0</v>
      </c>
      <c r="R68" s="27">
        <f>IF(ISNUMBER(K68)=FALSE,J68,0)</f>
        <v>0</v>
      </c>
    </row>
    <row r="69">
      <c r="A69" s="9"/>
      <c r="B69" s="58" t="s">
        <v>83</v>
      </c>
      <c r="C69" s="1"/>
      <c r="D69" s="1"/>
      <c r="E69" s="59" t="s">
        <v>10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85</v>
      </c>
      <c r="C70" s="1"/>
      <c r="D70" s="1"/>
      <c r="E70" s="59" t="s">
        <v>748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87</v>
      </c>
      <c r="C71" s="31"/>
      <c r="D71" s="31"/>
      <c r="E71" s="61" t="s">
        <v>88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11</v>
      </c>
      <c r="C72" s="52" t="s">
        <v>545</v>
      </c>
      <c r="D72" s="52"/>
      <c r="E72" s="52" t="s">
        <v>546</v>
      </c>
      <c r="F72" s="52" t="s">
        <v>10</v>
      </c>
      <c r="G72" s="53" t="s">
        <v>121</v>
      </c>
      <c r="H72" s="63">
        <v>23.571999999999999</v>
      </c>
      <c r="I72" s="37">
        <v>0</v>
      </c>
      <c r="J72" s="64">
        <v>0</v>
      </c>
      <c r="K72" s="65">
        <v>0.20999999999999999</v>
      </c>
      <c r="L72" s="66">
        <v>0</v>
      </c>
      <c r="M72" s="12"/>
      <c r="N72" s="2"/>
      <c r="O72" s="2"/>
      <c r="P72" s="2"/>
      <c r="Q72" s="43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83</v>
      </c>
      <c r="C73" s="1"/>
      <c r="D73" s="1"/>
      <c r="E73" s="59" t="s">
        <v>547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85</v>
      </c>
      <c r="C74" s="1"/>
      <c r="D74" s="1"/>
      <c r="E74" s="59" t="s">
        <v>749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87</v>
      </c>
      <c r="C75" s="31"/>
      <c r="D75" s="31"/>
      <c r="E75" s="61" t="s">
        <v>88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>
      <c r="A76" s="9"/>
      <c r="B76" s="51">
        <v>12</v>
      </c>
      <c r="C76" s="52" t="s">
        <v>549</v>
      </c>
      <c r="D76" s="52"/>
      <c r="E76" s="52" t="s">
        <v>550</v>
      </c>
      <c r="F76" s="52" t="s">
        <v>10</v>
      </c>
      <c r="G76" s="53" t="s">
        <v>121</v>
      </c>
      <c r="H76" s="63">
        <v>33.520000000000003</v>
      </c>
      <c r="I76" s="37">
        <v>0</v>
      </c>
      <c r="J76" s="64">
        <v>0</v>
      </c>
      <c r="K76" s="65">
        <v>0.20999999999999999</v>
      </c>
      <c r="L76" s="66">
        <v>0</v>
      </c>
      <c r="M76" s="12"/>
      <c r="N76" s="2"/>
      <c r="O76" s="2"/>
      <c r="P76" s="2"/>
      <c r="Q76" s="43">
        <f>IF(ISNUMBER(K76),IF(H76&gt;0,IF(I76&gt;0,J76,0),0),0)</f>
        <v>0</v>
      </c>
      <c r="R76" s="27">
        <f>IF(ISNUMBER(K76)=FALSE,J76,0)</f>
        <v>0</v>
      </c>
    </row>
    <row r="77">
      <c r="A77" s="9"/>
      <c r="B77" s="58" t="s">
        <v>83</v>
      </c>
      <c r="C77" s="1"/>
      <c r="D77" s="1"/>
      <c r="E77" s="59" t="s">
        <v>605</v>
      </c>
      <c r="F77" s="1"/>
      <c r="G77" s="1"/>
      <c r="H77" s="50"/>
      <c r="I77" s="1"/>
      <c r="J77" s="50"/>
      <c r="K77" s="1"/>
      <c r="L77" s="1"/>
      <c r="M77" s="12"/>
      <c r="N77" s="2"/>
      <c r="O77" s="2"/>
      <c r="P77" s="2"/>
      <c r="Q77" s="2"/>
    </row>
    <row r="78">
      <c r="A78" s="9"/>
      <c r="B78" s="58" t="s">
        <v>85</v>
      </c>
      <c r="C78" s="1"/>
      <c r="D78" s="1"/>
      <c r="E78" s="59" t="s">
        <v>750</v>
      </c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 thickBot="1">
      <c r="A79" s="9"/>
      <c r="B79" s="60" t="s">
        <v>87</v>
      </c>
      <c r="C79" s="31"/>
      <c r="D79" s="31"/>
      <c r="E79" s="61" t="s">
        <v>88</v>
      </c>
      <c r="F79" s="31"/>
      <c r="G79" s="31"/>
      <c r="H79" s="62"/>
      <c r="I79" s="31"/>
      <c r="J79" s="62"/>
      <c r="K79" s="31"/>
      <c r="L79" s="31"/>
      <c r="M79" s="12"/>
      <c r="N79" s="2"/>
      <c r="O79" s="2"/>
      <c r="P79" s="2"/>
      <c r="Q79" s="2"/>
    </row>
    <row r="80" thickTop="1">
      <c r="A80" s="9"/>
      <c r="B80" s="51">
        <v>13</v>
      </c>
      <c r="C80" s="52" t="s">
        <v>553</v>
      </c>
      <c r="D80" s="52"/>
      <c r="E80" s="52" t="s">
        <v>554</v>
      </c>
      <c r="F80" s="52" t="s">
        <v>10</v>
      </c>
      <c r="G80" s="53" t="s">
        <v>158</v>
      </c>
      <c r="H80" s="63">
        <v>8.4000000000000004</v>
      </c>
      <c r="I80" s="37">
        <v>0</v>
      </c>
      <c r="J80" s="64">
        <v>0</v>
      </c>
      <c r="K80" s="65">
        <v>0.20999999999999999</v>
      </c>
      <c r="L80" s="66">
        <v>0</v>
      </c>
      <c r="M80" s="12"/>
      <c r="N80" s="2"/>
      <c r="O80" s="2"/>
      <c r="P80" s="2"/>
      <c r="Q80" s="43">
        <f>IF(ISNUMBER(K80),IF(H80&gt;0,IF(I80&gt;0,J80,0),0),0)</f>
        <v>0</v>
      </c>
      <c r="R80" s="27">
        <f>IF(ISNUMBER(K80)=FALSE,J80,0)</f>
        <v>0</v>
      </c>
    </row>
    <row r="81">
      <c r="A81" s="9"/>
      <c r="B81" s="58" t="s">
        <v>83</v>
      </c>
      <c r="C81" s="1"/>
      <c r="D81" s="1"/>
      <c r="E81" s="59" t="s">
        <v>10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>
      <c r="A82" s="9"/>
      <c r="B82" s="58" t="s">
        <v>85</v>
      </c>
      <c r="C82" s="1"/>
      <c r="D82" s="1"/>
      <c r="E82" s="59" t="s">
        <v>751</v>
      </c>
      <c r="F82" s="1"/>
      <c r="G82" s="1"/>
      <c r="H82" s="50"/>
      <c r="I82" s="1"/>
      <c r="J82" s="50"/>
      <c r="K82" s="1"/>
      <c r="L82" s="1"/>
      <c r="M82" s="12"/>
      <c r="N82" s="2"/>
      <c r="O82" s="2"/>
      <c r="P82" s="2"/>
      <c r="Q82" s="2"/>
    </row>
    <row r="83" thickBot="1">
      <c r="A83" s="9"/>
      <c r="B83" s="60" t="s">
        <v>87</v>
      </c>
      <c r="C83" s="31"/>
      <c r="D83" s="31"/>
      <c r="E83" s="61" t="s">
        <v>88</v>
      </c>
      <c r="F83" s="31"/>
      <c r="G83" s="31"/>
      <c r="H83" s="62"/>
      <c r="I83" s="31"/>
      <c r="J83" s="62"/>
      <c r="K83" s="31"/>
      <c r="L83" s="31"/>
      <c r="M83" s="12"/>
      <c r="N83" s="2"/>
      <c r="O83" s="2"/>
      <c r="P83" s="2"/>
      <c r="Q83" s="2"/>
    </row>
    <row r="84" thickTop="1">
      <c r="A84" s="9"/>
      <c r="B84" s="51">
        <v>14</v>
      </c>
      <c r="C84" s="52" t="s">
        <v>477</v>
      </c>
      <c r="D84" s="52"/>
      <c r="E84" s="52" t="s">
        <v>478</v>
      </c>
      <c r="F84" s="52" t="s">
        <v>10</v>
      </c>
      <c r="G84" s="53" t="s">
        <v>158</v>
      </c>
      <c r="H84" s="63">
        <v>8.4000000000000004</v>
      </c>
      <c r="I84" s="37">
        <v>0</v>
      </c>
      <c r="J84" s="64">
        <v>0</v>
      </c>
      <c r="K84" s="65">
        <v>0.20999999999999999</v>
      </c>
      <c r="L84" s="66">
        <v>0</v>
      </c>
      <c r="M84" s="12"/>
      <c r="N84" s="2"/>
      <c r="O84" s="2"/>
      <c r="P84" s="2"/>
      <c r="Q84" s="43">
        <f>IF(ISNUMBER(K84),IF(H84&gt;0,IF(I84&gt;0,J84,0),0),0)</f>
        <v>0</v>
      </c>
      <c r="R84" s="27">
        <f>IF(ISNUMBER(K84)=FALSE,J84,0)</f>
        <v>0</v>
      </c>
    </row>
    <row r="85">
      <c r="A85" s="9"/>
      <c r="B85" s="58" t="s">
        <v>83</v>
      </c>
      <c r="C85" s="1"/>
      <c r="D85" s="1"/>
      <c r="E85" s="59" t="s">
        <v>10</v>
      </c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8" t="s">
        <v>85</v>
      </c>
      <c r="C86" s="1"/>
      <c r="D86" s="1"/>
      <c r="E86" s="59" t="s">
        <v>751</v>
      </c>
      <c r="F86" s="1"/>
      <c r="G86" s="1"/>
      <c r="H86" s="50"/>
      <c r="I86" s="1"/>
      <c r="J86" s="50"/>
      <c r="K86" s="1"/>
      <c r="L86" s="1"/>
      <c r="M86" s="12"/>
      <c r="N86" s="2"/>
      <c r="O86" s="2"/>
      <c r="P86" s="2"/>
      <c r="Q86" s="2"/>
    </row>
    <row r="87" thickBot="1">
      <c r="A87" s="9"/>
      <c r="B87" s="60" t="s">
        <v>87</v>
      </c>
      <c r="C87" s="31"/>
      <c r="D87" s="31"/>
      <c r="E87" s="61" t="s">
        <v>88</v>
      </c>
      <c r="F87" s="31"/>
      <c r="G87" s="31"/>
      <c r="H87" s="62"/>
      <c r="I87" s="31"/>
      <c r="J87" s="62"/>
      <c r="K87" s="31"/>
      <c r="L87" s="31"/>
      <c r="M87" s="12"/>
      <c r="N87" s="2"/>
      <c r="O87" s="2"/>
      <c r="P87" s="2"/>
      <c r="Q87" s="2"/>
    </row>
    <row r="88" thickTop="1">
      <c r="A88" s="9"/>
      <c r="B88" s="51">
        <v>15</v>
      </c>
      <c r="C88" s="52" t="s">
        <v>187</v>
      </c>
      <c r="D88" s="52"/>
      <c r="E88" s="52" t="s">
        <v>188</v>
      </c>
      <c r="F88" s="52" t="s">
        <v>10</v>
      </c>
      <c r="G88" s="53" t="s">
        <v>158</v>
      </c>
      <c r="H88" s="63">
        <v>8.4000000000000004</v>
      </c>
      <c r="I88" s="37">
        <v>0</v>
      </c>
      <c r="J88" s="64">
        <v>0</v>
      </c>
      <c r="K88" s="65">
        <v>0.20999999999999999</v>
      </c>
      <c r="L88" s="66">
        <v>0</v>
      </c>
      <c r="M88" s="12"/>
      <c r="N88" s="2"/>
      <c r="O88" s="2"/>
      <c r="P88" s="2"/>
      <c r="Q88" s="43">
        <f>IF(ISNUMBER(K88),IF(H88&gt;0,IF(I88&gt;0,J88,0),0),0)</f>
        <v>0</v>
      </c>
      <c r="R88" s="27">
        <f>IF(ISNUMBER(K88)=FALSE,J88,0)</f>
        <v>0</v>
      </c>
    </row>
    <row r="89">
      <c r="A89" s="9"/>
      <c r="B89" s="58" t="s">
        <v>83</v>
      </c>
      <c r="C89" s="1"/>
      <c r="D89" s="1"/>
      <c r="E89" s="59" t="s">
        <v>10</v>
      </c>
      <c r="F89" s="1"/>
      <c r="G89" s="1"/>
      <c r="H89" s="50"/>
      <c r="I89" s="1"/>
      <c r="J89" s="50"/>
      <c r="K89" s="1"/>
      <c r="L89" s="1"/>
      <c r="M89" s="12"/>
      <c r="N89" s="2"/>
      <c r="O89" s="2"/>
      <c r="P89" s="2"/>
      <c r="Q89" s="2"/>
    </row>
    <row r="90">
      <c r="A90" s="9"/>
      <c r="B90" s="58" t="s">
        <v>85</v>
      </c>
      <c r="C90" s="1"/>
      <c r="D90" s="1"/>
      <c r="E90" s="59" t="s">
        <v>751</v>
      </c>
      <c r="F90" s="1"/>
      <c r="G90" s="1"/>
      <c r="H90" s="50"/>
      <c r="I90" s="1"/>
      <c r="J90" s="50"/>
      <c r="K90" s="1"/>
      <c r="L90" s="1"/>
      <c r="M90" s="12"/>
      <c r="N90" s="2"/>
      <c r="O90" s="2"/>
      <c r="P90" s="2"/>
      <c r="Q90" s="2"/>
    </row>
    <row r="91" thickBot="1">
      <c r="A91" s="9"/>
      <c r="B91" s="60" t="s">
        <v>87</v>
      </c>
      <c r="C91" s="31"/>
      <c r="D91" s="31"/>
      <c r="E91" s="61" t="s">
        <v>88</v>
      </c>
      <c r="F91" s="31"/>
      <c r="G91" s="31"/>
      <c r="H91" s="62"/>
      <c r="I91" s="31"/>
      <c r="J91" s="62"/>
      <c r="K91" s="31"/>
      <c r="L91" s="31"/>
      <c r="M91" s="12"/>
      <c r="N91" s="2"/>
      <c r="O91" s="2"/>
      <c r="P91" s="2"/>
      <c r="Q91" s="2"/>
    </row>
    <row r="92" thickTop="1" thickBot="1" ht="25" customHeight="1">
      <c r="A92" s="9"/>
      <c r="B92" s="1"/>
      <c r="C92" s="67">
        <v>1</v>
      </c>
      <c r="D92" s="1"/>
      <c r="E92" s="68" t="s">
        <v>114</v>
      </c>
      <c r="F92" s="1"/>
      <c r="G92" s="69" t="s">
        <v>107</v>
      </c>
      <c r="H92" s="70">
        <v>0</v>
      </c>
      <c r="I92" s="69" t="s">
        <v>108</v>
      </c>
      <c r="J92" s="71">
        <f>(L92-H92)</f>
        <v>0</v>
      </c>
      <c r="K92" s="69" t="s">
        <v>109</v>
      </c>
      <c r="L92" s="72">
        <v>0</v>
      </c>
      <c r="M92" s="12"/>
      <c r="N92" s="2"/>
      <c r="O92" s="2"/>
      <c r="P92" s="2"/>
      <c r="Q92" s="43">
        <f>0+Q40+Q44+Q48+Q52+Q56+Q60+Q64+Q68+Q72+Q76+Q80+Q84+Q88</f>
        <v>0</v>
      </c>
      <c r="R92" s="27">
        <f>0+R40+R44+R48+R52+R56+R60+R64+R68+R72+R76+R80+R84+R88</f>
        <v>0</v>
      </c>
      <c r="S92" s="73">
        <f>Q92*(1+J92)+R92</f>
        <v>0</v>
      </c>
    </row>
    <row r="93" thickTop="1" thickBot="1" ht="25" customHeight="1">
      <c r="A93" s="9"/>
      <c r="B93" s="74"/>
      <c r="C93" s="74"/>
      <c r="D93" s="74"/>
      <c r="E93" s="74"/>
      <c r="F93" s="74"/>
      <c r="G93" s="75" t="s">
        <v>110</v>
      </c>
      <c r="H93" s="76">
        <v>0</v>
      </c>
      <c r="I93" s="75" t="s">
        <v>111</v>
      </c>
      <c r="J93" s="77">
        <v>0</v>
      </c>
      <c r="K93" s="75" t="s">
        <v>112</v>
      </c>
      <c r="L93" s="78">
        <v>0</v>
      </c>
      <c r="M93" s="12"/>
      <c r="N93" s="2"/>
      <c r="O93" s="2"/>
      <c r="P93" s="2"/>
      <c r="Q93" s="2"/>
    </row>
    <row r="94" ht="40" customHeight="1">
      <c r="A94" s="9"/>
      <c r="B94" s="83" t="s">
        <v>189</v>
      </c>
      <c r="C94" s="1"/>
      <c r="D94" s="1"/>
      <c r="E94" s="1"/>
      <c r="F94" s="1"/>
      <c r="G94" s="1"/>
      <c r="H94" s="50"/>
      <c r="I94" s="1"/>
      <c r="J94" s="50"/>
      <c r="K94" s="1"/>
      <c r="L94" s="1"/>
      <c r="M94" s="12"/>
      <c r="N94" s="2"/>
      <c r="O94" s="2"/>
      <c r="P94" s="2"/>
      <c r="Q94" s="2"/>
    </row>
    <row r="95">
      <c r="A95" s="9"/>
      <c r="B95" s="51">
        <v>16</v>
      </c>
      <c r="C95" s="52" t="s">
        <v>557</v>
      </c>
      <c r="D95" s="52"/>
      <c r="E95" s="52" t="s">
        <v>558</v>
      </c>
      <c r="F95" s="52" t="s">
        <v>10</v>
      </c>
      <c r="G95" s="53" t="s">
        <v>121</v>
      </c>
      <c r="H95" s="54">
        <v>0.29999999999999999</v>
      </c>
      <c r="I95" s="25">
        <v>0</v>
      </c>
      <c r="J95" s="55">
        <v>0</v>
      </c>
      <c r="K95" s="56">
        <v>0.20999999999999999</v>
      </c>
      <c r="L95" s="57">
        <v>0</v>
      </c>
      <c r="M95" s="12"/>
      <c r="N95" s="2"/>
      <c r="O95" s="2"/>
      <c r="P95" s="2"/>
      <c r="Q95" s="43">
        <f>IF(ISNUMBER(K95),IF(H95&gt;0,IF(I95&gt;0,J95,0),0),0)</f>
        <v>0</v>
      </c>
      <c r="R95" s="27">
        <f>IF(ISNUMBER(K95)=FALSE,J95,0)</f>
        <v>0</v>
      </c>
    </row>
    <row r="96">
      <c r="A96" s="9"/>
      <c r="B96" s="58" t="s">
        <v>83</v>
      </c>
      <c r="C96" s="1"/>
      <c r="D96" s="1"/>
      <c r="E96" s="59" t="s">
        <v>10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>
      <c r="A97" s="9"/>
      <c r="B97" s="58" t="s">
        <v>85</v>
      </c>
      <c r="C97" s="1"/>
      <c r="D97" s="1"/>
      <c r="E97" s="59" t="s">
        <v>654</v>
      </c>
      <c r="F97" s="1"/>
      <c r="G97" s="1"/>
      <c r="H97" s="50"/>
      <c r="I97" s="1"/>
      <c r="J97" s="50"/>
      <c r="K97" s="1"/>
      <c r="L97" s="1"/>
      <c r="M97" s="12"/>
      <c r="N97" s="2"/>
      <c r="O97" s="2"/>
      <c r="P97" s="2"/>
      <c r="Q97" s="2"/>
    </row>
    <row r="98" thickBot="1">
      <c r="A98" s="9"/>
      <c r="B98" s="60" t="s">
        <v>87</v>
      </c>
      <c r="C98" s="31"/>
      <c r="D98" s="31"/>
      <c r="E98" s="61" t="s">
        <v>88</v>
      </c>
      <c r="F98" s="31"/>
      <c r="G98" s="31"/>
      <c r="H98" s="62"/>
      <c r="I98" s="31"/>
      <c r="J98" s="62"/>
      <c r="K98" s="31"/>
      <c r="L98" s="31"/>
      <c r="M98" s="12"/>
      <c r="N98" s="2"/>
      <c r="O98" s="2"/>
      <c r="P98" s="2"/>
      <c r="Q98" s="2"/>
    </row>
    <row r="99" thickTop="1">
      <c r="A99" s="9"/>
      <c r="B99" s="51">
        <v>17</v>
      </c>
      <c r="C99" s="52" t="s">
        <v>426</v>
      </c>
      <c r="D99" s="52"/>
      <c r="E99" s="52" t="s">
        <v>427</v>
      </c>
      <c r="F99" s="52" t="s">
        <v>10</v>
      </c>
      <c r="G99" s="53" t="s">
        <v>121</v>
      </c>
      <c r="H99" s="63">
        <v>9.5939999999999994</v>
      </c>
      <c r="I99" s="37">
        <v>0</v>
      </c>
      <c r="J99" s="64">
        <v>0</v>
      </c>
      <c r="K99" s="65">
        <v>0.20999999999999999</v>
      </c>
      <c r="L99" s="66">
        <v>0</v>
      </c>
      <c r="M99" s="12"/>
      <c r="N99" s="2"/>
      <c r="O99" s="2"/>
      <c r="P99" s="2"/>
      <c r="Q99" s="43">
        <f>IF(ISNUMBER(K99),IF(H99&gt;0,IF(I99&gt;0,J99,0),0),0)</f>
        <v>0</v>
      </c>
      <c r="R99" s="27">
        <f>IF(ISNUMBER(K99)=FALSE,J99,0)</f>
        <v>0</v>
      </c>
    </row>
    <row r="100">
      <c r="A100" s="9"/>
      <c r="B100" s="58" t="s">
        <v>83</v>
      </c>
      <c r="C100" s="1"/>
      <c r="D100" s="1"/>
      <c r="E100" s="59" t="s">
        <v>10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>
      <c r="A101" s="9"/>
      <c r="B101" s="58" t="s">
        <v>85</v>
      </c>
      <c r="C101" s="1"/>
      <c r="D101" s="1"/>
      <c r="E101" s="59" t="s">
        <v>752</v>
      </c>
      <c r="F101" s="1"/>
      <c r="G101" s="1"/>
      <c r="H101" s="50"/>
      <c r="I101" s="1"/>
      <c r="J101" s="50"/>
      <c r="K101" s="1"/>
      <c r="L101" s="1"/>
      <c r="M101" s="12"/>
      <c r="N101" s="2"/>
      <c r="O101" s="2"/>
      <c r="P101" s="2"/>
      <c r="Q101" s="2"/>
    </row>
    <row r="102" thickBot="1">
      <c r="A102" s="9"/>
      <c r="B102" s="60" t="s">
        <v>87</v>
      </c>
      <c r="C102" s="31"/>
      <c r="D102" s="31"/>
      <c r="E102" s="61" t="s">
        <v>88</v>
      </c>
      <c r="F102" s="31"/>
      <c r="G102" s="31"/>
      <c r="H102" s="62"/>
      <c r="I102" s="31"/>
      <c r="J102" s="62"/>
      <c r="K102" s="31"/>
      <c r="L102" s="31"/>
      <c r="M102" s="12"/>
      <c r="N102" s="2"/>
      <c r="O102" s="2"/>
      <c r="P102" s="2"/>
      <c r="Q102" s="2"/>
    </row>
    <row r="103" thickTop="1">
      <c r="A103" s="9"/>
      <c r="B103" s="51">
        <v>18</v>
      </c>
      <c r="C103" s="52" t="s">
        <v>562</v>
      </c>
      <c r="D103" s="52"/>
      <c r="E103" s="52" t="s">
        <v>563</v>
      </c>
      <c r="F103" s="52" t="s">
        <v>10</v>
      </c>
      <c r="G103" s="53" t="s">
        <v>121</v>
      </c>
      <c r="H103" s="63">
        <v>0.75</v>
      </c>
      <c r="I103" s="37">
        <v>0</v>
      </c>
      <c r="J103" s="64">
        <v>0</v>
      </c>
      <c r="K103" s="65">
        <v>0.20999999999999999</v>
      </c>
      <c r="L103" s="66">
        <v>0</v>
      </c>
      <c r="M103" s="12"/>
      <c r="N103" s="2"/>
      <c r="O103" s="2"/>
      <c r="P103" s="2"/>
      <c r="Q103" s="43">
        <f>IF(ISNUMBER(K103),IF(H103&gt;0,IF(I103&gt;0,J103,0),0),0)</f>
        <v>0</v>
      </c>
      <c r="R103" s="27">
        <f>IF(ISNUMBER(K103)=FALSE,J103,0)</f>
        <v>0</v>
      </c>
    </row>
    <row r="104">
      <c r="A104" s="9"/>
      <c r="B104" s="58" t="s">
        <v>83</v>
      </c>
      <c r="C104" s="1"/>
      <c r="D104" s="1"/>
      <c r="E104" s="59" t="s">
        <v>10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>
      <c r="A105" s="9"/>
      <c r="B105" s="58" t="s">
        <v>85</v>
      </c>
      <c r="C105" s="1"/>
      <c r="D105" s="1"/>
      <c r="E105" s="59" t="s">
        <v>564</v>
      </c>
      <c r="F105" s="1"/>
      <c r="G105" s="1"/>
      <c r="H105" s="50"/>
      <c r="I105" s="1"/>
      <c r="J105" s="50"/>
      <c r="K105" s="1"/>
      <c r="L105" s="1"/>
      <c r="M105" s="12"/>
      <c r="N105" s="2"/>
      <c r="O105" s="2"/>
      <c r="P105" s="2"/>
      <c r="Q105" s="2"/>
    </row>
    <row r="106" thickBot="1">
      <c r="A106" s="9"/>
      <c r="B106" s="60" t="s">
        <v>87</v>
      </c>
      <c r="C106" s="31"/>
      <c r="D106" s="31"/>
      <c r="E106" s="61" t="s">
        <v>88</v>
      </c>
      <c r="F106" s="31"/>
      <c r="G106" s="31"/>
      <c r="H106" s="62"/>
      <c r="I106" s="31"/>
      <c r="J106" s="62"/>
      <c r="K106" s="31"/>
      <c r="L106" s="31"/>
      <c r="M106" s="12"/>
      <c r="N106" s="2"/>
      <c r="O106" s="2"/>
      <c r="P106" s="2"/>
      <c r="Q106" s="2"/>
    </row>
    <row r="107" thickTop="1">
      <c r="A107" s="9"/>
      <c r="B107" s="51">
        <v>19</v>
      </c>
      <c r="C107" s="52" t="s">
        <v>565</v>
      </c>
      <c r="D107" s="52"/>
      <c r="E107" s="52" t="s">
        <v>566</v>
      </c>
      <c r="F107" s="52" t="s">
        <v>10</v>
      </c>
      <c r="G107" s="53" t="s">
        <v>121</v>
      </c>
      <c r="H107" s="63">
        <v>1.3999999999999999</v>
      </c>
      <c r="I107" s="37">
        <v>0</v>
      </c>
      <c r="J107" s="64">
        <v>0</v>
      </c>
      <c r="K107" s="65">
        <v>0.20999999999999999</v>
      </c>
      <c r="L107" s="66">
        <v>0</v>
      </c>
      <c r="M107" s="12"/>
      <c r="N107" s="2"/>
      <c r="O107" s="2"/>
      <c r="P107" s="2"/>
      <c r="Q107" s="43">
        <f>IF(ISNUMBER(K107),IF(H107&gt;0,IF(I107&gt;0,J107,0),0),0)</f>
        <v>0</v>
      </c>
      <c r="R107" s="27">
        <f>IF(ISNUMBER(K107)=FALSE,J107,0)</f>
        <v>0</v>
      </c>
    </row>
    <row r="108">
      <c r="A108" s="9"/>
      <c r="B108" s="58" t="s">
        <v>83</v>
      </c>
      <c r="C108" s="1"/>
      <c r="D108" s="1"/>
      <c r="E108" s="59" t="s">
        <v>10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>
      <c r="A109" s="9"/>
      <c r="B109" s="58" t="s">
        <v>85</v>
      </c>
      <c r="C109" s="1"/>
      <c r="D109" s="1"/>
      <c r="E109" s="59" t="s">
        <v>610</v>
      </c>
      <c r="F109" s="1"/>
      <c r="G109" s="1"/>
      <c r="H109" s="50"/>
      <c r="I109" s="1"/>
      <c r="J109" s="50"/>
      <c r="K109" s="1"/>
      <c r="L109" s="1"/>
      <c r="M109" s="12"/>
      <c r="N109" s="2"/>
      <c r="O109" s="2"/>
      <c r="P109" s="2"/>
      <c r="Q109" s="2"/>
    </row>
    <row r="110" thickBot="1">
      <c r="A110" s="9"/>
      <c r="B110" s="60" t="s">
        <v>87</v>
      </c>
      <c r="C110" s="31"/>
      <c r="D110" s="31"/>
      <c r="E110" s="61" t="s">
        <v>88</v>
      </c>
      <c r="F110" s="31"/>
      <c r="G110" s="31"/>
      <c r="H110" s="62"/>
      <c r="I110" s="31"/>
      <c r="J110" s="62"/>
      <c r="K110" s="31"/>
      <c r="L110" s="31"/>
      <c r="M110" s="12"/>
      <c r="N110" s="2"/>
      <c r="O110" s="2"/>
      <c r="P110" s="2"/>
      <c r="Q110" s="2"/>
    </row>
    <row r="111" thickTop="1">
      <c r="A111" s="9"/>
      <c r="B111" s="51">
        <v>20</v>
      </c>
      <c r="C111" s="52" t="s">
        <v>190</v>
      </c>
      <c r="D111" s="52"/>
      <c r="E111" s="52" t="s">
        <v>191</v>
      </c>
      <c r="F111" s="52" t="s">
        <v>10</v>
      </c>
      <c r="G111" s="53" t="s">
        <v>121</v>
      </c>
      <c r="H111" s="63">
        <v>0.59999999999999998</v>
      </c>
      <c r="I111" s="37">
        <v>0</v>
      </c>
      <c r="J111" s="64">
        <v>0</v>
      </c>
      <c r="K111" s="65">
        <v>0.20999999999999999</v>
      </c>
      <c r="L111" s="66">
        <v>0</v>
      </c>
      <c r="M111" s="12"/>
      <c r="N111" s="2"/>
      <c r="O111" s="2"/>
      <c r="P111" s="2"/>
      <c r="Q111" s="43">
        <f>IF(ISNUMBER(K111),IF(H111&gt;0,IF(I111&gt;0,J111,0),0),0)</f>
        <v>0</v>
      </c>
      <c r="R111" s="27">
        <f>IF(ISNUMBER(K111)=FALSE,J111,0)</f>
        <v>0</v>
      </c>
    </row>
    <row r="112">
      <c r="A112" s="9"/>
      <c r="B112" s="58" t="s">
        <v>83</v>
      </c>
      <c r="C112" s="1"/>
      <c r="D112" s="1"/>
      <c r="E112" s="59" t="s">
        <v>10</v>
      </c>
      <c r="F112" s="1"/>
      <c r="G112" s="1"/>
      <c r="H112" s="50"/>
      <c r="I112" s="1"/>
      <c r="J112" s="50"/>
      <c r="K112" s="1"/>
      <c r="L112" s="1"/>
      <c r="M112" s="12"/>
      <c r="N112" s="2"/>
      <c r="O112" s="2"/>
      <c r="P112" s="2"/>
      <c r="Q112" s="2"/>
    </row>
    <row r="113">
      <c r="A113" s="9"/>
      <c r="B113" s="58" t="s">
        <v>85</v>
      </c>
      <c r="C113" s="1"/>
      <c r="D113" s="1"/>
      <c r="E113" s="59" t="s">
        <v>611</v>
      </c>
      <c r="F113" s="1"/>
      <c r="G113" s="1"/>
      <c r="H113" s="50"/>
      <c r="I113" s="1"/>
      <c r="J113" s="50"/>
      <c r="K113" s="1"/>
      <c r="L113" s="1"/>
      <c r="M113" s="12"/>
      <c r="N113" s="2"/>
      <c r="O113" s="2"/>
      <c r="P113" s="2"/>
      <c r="Q113" s="2"/>
    </row>
    <row r="114" thickBot="1">
      <c r="A114" s="9"/>
      <c r="B114" s="60" t="s">
        <v>87</v>
      </c>
      <c r="C114" s="31"/>
      <c r="D114" s="31"/>
      <c r="E114" s="61" t="s">
        <v>88</v>
      </c>
      <c r="F114" s="31"/>
      <c r="G114" s="31"/>
      <c r="H114" s="62"/>
      <c r="I114" s="31"/>
      <c r="J114" s="62"/>
      <c r="K114" s="31"/>
      <c r="L114" s="31"/>
      <c r="M114" s="12"/>
      <c r="N114" s="2"/>
      <c r="O114" s="2"/>
      <c r="P114" s="2"/>
      <c r="Q114" s="2"/>
    </row>
    <row r="115" thickTop="1" thickBot="1" ht="25" customHeight="1">
      <c r="A115" s="9"/>
      <c r="B115" s="1"/>
      <c r="C115" s="67">
        <v>4</v>
      </c>
      <c r="D115" s="1"/>
      <c r="E115" s="68" t="s">
        <v>115</v>
      </c>
      <c r="F115" s="1"/>
      <c r="G115" s="69" t="s">
        <v>107</v>
      </c>
      <c r="H115" s="70">
        <v>0</v>
      </c>
      <c r="I115" s="69" t="s">
        <v>108</v>
      </c>
      <c r="J115" s="71">
        <f>(L115-H115)</f>
        <v>0</v>
      </c>
      <c r="K115" s="69" t="s">
        <v>109</v>
      </c>
      <c r="L115" s="72">
        <v>0</v>
      </c>
      <c r="M115" s="12"/>
      <c r="N115" s="2"/>
      <c r="O115" s="2"/>
      <c r="P115" s="2"/>
      <c r="Q115" s="43">
        <f>0+Q95+Q99+Q103+Q107+Q111</f>
        <v>0</v>
      </c>
      <c r="R115" s="27">
        <f>0+R95+R99+R103+R107+R111</f>
        <v>0</v>
      </c>
      <c r="S115" s="73">
        <f>Q115*(1+J115)+R115</f>
        <v>0</v>
      </c>
    </row>
    <row r="116" thickTop="1" thickBot="1" ht="25" customHeight="1">
      <c r="A116" s="9"/>
      <c r="B116" s="74"/>
      <c r="C116" s="74"/>
      <c r="D116" s="74"/>
      <c r="E116" s="74"/>
      <c r="F116" s="74"/>
      <c r="G116" s="75" t="s">
        <v>110</v>
      </c>
      <c r="H116" s="76">
        <v>0</v>
      </c>
      <c r="I116" s="75" t="s">
        <v>111</v>
      </c>
      <c r="J116" s="77">
        <v>0</v>
      </c>
      <c r="K116" s="75" t="s">
        <v>112</v>
      </c>
      <c r="L116" s="78">
        <v>0</v>
      </c>
      <c r="M116" s="12"/>
      <c r="N116" s="2"/>
      <c r="O116" s="2"/>
      <c r="P116" s="2"/>
      <c r="Q116" s="2"/>
    </row>
    <row r="117" ht="40" customHeight="1">
      <c r="A117" s="9"/>
      <c r="B117" s="83" t="s">
        <v>212</v>
      </c>
      <c r="C117" s="1"/>
      <c r="D117" s="1"/>
      <c r="E117" s="1"/>
      <c r="F117" s="1"/>
      <c r="G117" s="1"/>
      <c r="H117" s="50"/>
      <c r="I117" s="1"/>
      <c r="J117" s="50"/>
      <c r="K117" s="1"/>
      <c r="L117" s="1"/>
      <c r="M117" s="12"/>
      <c r="N117" s="2"/>
      <c r="O117" s="2"/>
      <c r="P117" s="2"/>
      <c r="Q117" s="2"/>
    </row>
    <row r="118">
      <c r="A118" s="9"/>
      <c r="B118" s="51">
        <v>21</v>
      </c>
      <c r="C118" s="52" t="s">
        <v>569</v>
      </c>
      <c r="D118" s="52"/>
      <c r="E118" s="52" t="s">
        <v>570</v>
      </c>
      <c r="F118" s="52" t="s">
        <v>10</v>
      </c>
      <c r="G118" s="53" t="s">
        <v>151</v>
      </c>
      <c r="H118" s="54">
        <v>8.1999999999999993</v>
      </c>
      <c r="I118" s="25">
        <v>0</v>
      </c>
      <c r="J118" s="55">
        <v>0</v>
      </c>
      <c r="K118" s="56">
        <v>0.20999999999999999</v>
      </c>
      <c r="L118" s="57">
        <v>0</v>
      </c>
      <c r="M118" s="12"/>
      <c r="N118" s="2"/>
      <c r="O118" s="2"/>
      <c r="P118" s="2"/>
      <c r="Q118" s="43">
        <f>IF(ISNUMBER(K118),IF(H118&gt;0,IF(I118&gt;0,J118,0),0),0)</f>
        <v>0</v>
      </c>
      <c r="R118" s="27">
        <f>IF(ISNUMBER(K118)=FALSE,J118,0)</f>
        <v>0</v>
      </c>
    </row>
    <row r="119">
      <c r="A119" s="9"/>
      <c r="B119" s="58" t="s">
        <v>83</v>
      </c>
      <c r="C119" s="1"/>
      <c r="D119" s="1"/>
      <c r="E119" s="59" t="s">
        <v>612</v>
      </c>
      <c r="F119" s="1"/>
      <c r="G119" s="1"/>
      <c r="H119" s="50"/>
      <c r="I119" s="1"/>
      <c r="J119" s="50"/>
      <c r="K119" s="1"/>
      <c r="L119" s="1"/>
      <c r="M119" s="12"/>
      <c r="N119" s="2"/>
      <c r="O119" s="2"/>
      <c r="P119" s="2"/>
      <c r="Q119" s="2"/>
    </row>
    <row r="120">
      <c r="A120" s="9"/>
      <c r="B120" s="58" t="s">
        <v>85</v>
      </c>
      <c r="C120" s="1"/>
      <c r="D120" s="1"/>
      <c r="E120" s="59" t="s">
        <v>753</v>
      </c>
      <c r="F120" s="1"/>
      <c r="G120" s="1"/>
      <c r="H120" s="50"/>
      <c r="I120" s="1"/>
      <c r="J120" s="50"/>
      <c r="K120" s="1"/>
      <c r="L120" s="1"/>
      <c r="M120" s="12"/>
      <c r="N120" s="2"/>
      <c r="O120" s="2"/>
      <c r="P120" s="2"/>
      <c r="Q120" s="2"/>
    </row>
    <row r="121" thickBot="1">
      <c r="A121" s="9"/>
      <c r="B121" s="60" t="s">
        <v>87</v>
      </c>
      <c r="C121" s="31"/>
      <c r="D121" s="31"/>
      <c r="E121" s="61" t="s">
        <v>88</v>
      </c>
      <c r="F121" s="31"/>
      <c r="G121" s="31"/>
      <c r="H121" s="62"/>
      <c r="I121" s="31"/>
      <c r="J121" s="62"/>
      <c r="K121" s="31"/>
      <c r="L121" s="31"/>
      <c r="M121" s="12"/>
      <c r="N121" s="2"/>
      <c r="O121" s="2"/>
      <c r="P121" s="2"/>
      <c r="Q121" s="2"/>
    </row>
    <row r="122" thickTop="1">
      <c r="A122" s="9"/>
      <c r="B122" s="51">
        <v>22</v>
      </c>
      <c r="C122" s="52" t="s">
        <v>614</v>
      </c>
      <c r="D122" s="52">
        <v>1</v>
      </c>
      <c r="E122" s="52" t="s">
        <v>615</v>
      </c>
      <c r="F122" s="52" t="s">
        <v>10</v>
      </c>
      <c r="G122" s="53" t="s">
        <v>151</v>
      </c>
      <c r="H122" s="63">
        <v>31</v>
      </c>
      <c r="I122" s="37">
        <v>0</v>
      </c>
      <c r="J122" s="64">
        <v>0</v>
      </c>
      <c r="K122" s="65">
        <v>0.20999999999999999</v>
      </c>
      <c r="L122" s="66">
        <v>0</v>
      </c>
      <c r="M122" s="12"/>
      <c r="N122" s="2"/>
      <c r="O122" s="2"/>
      <c r="P122" s="2"/>
      <c r="Q122" s="43">
        <f>IF(ISNUMBER(K122),IF(H122&gt;0,IF(I122&gt;0,J122,0),0),0)</f>
        <v>0</v>
      </c>
      <c r="R122" s="27">
        <f>IF(ISNUMBER(K122)=FALSE,J122,0)</f>
        <v>0</v>
      </c>
    </row>
    <row r="123">
      <c r="A123" s="9"/>
      <c r="B123" s="58" t="s">
        <v>83</v>
      </c>
      <c r="C123" s="1"/>
      <c r="D123" s="1"/>
      <c r="E123" s="59" t="s">
        <v>616</v>
      </c>
      <c r="F123" s="1"/>
      <c r="G123" s="1"/>
      <c r="H123" s="50"/>
      <c r="I123" s="1"/>
      <c r="J123" s="50"/>
      <c r="K123" s="1"/>
      <c r="L123" s="1"/>
      <c r="M123" s="12"/>
      <c r="N123" s="2"/>
      <c r="O123" s="2"/>
      <c r="P123" s="2"/>
      <c r="Q123" s="2"/>
    </row>
    <row r="124">
      <c r="A124" s="9"/>
      <c r="B124" s="58" t="s">
        <v>85</v>
      </c>
      <c r="C124" s="1"/>
      <c r="D124" s="1"/>
      <c r="E124" s="59" t="s">
        <v>754</v>
      </c>
      <c r="F124" s="1"/>
      <c r="G124" s="1"/>
      <c r="H124" s="50"/>
      <c r="I124" s="1"/>
      <c r="J124" s="50"/>
      <c r="K124" s="1"/>
      <c r="L124" s="1"/>
      <c r="M124" s="12"/>
      <c r="N124" s="2"/>
      <c r="O124" s="2"/>
      <c r="P124" s="2"/>
      <c r="Q124" s="2"/>
    </row>
    <row r="125" thickBot="1">
      <c r="A125" s="9"/>
      <c r="B125" s="60" t="s">
        <v>87</v>
      </c>
      <c r="C125" s="31"/>
      <c r="D125" s="31"/>
      <c r="E125" s="61" t="s">
        <v>577</v>
      </c>
      <c r="F125" s="31"/>
      <c r="G125" s="31"/>
      <c r="H125" s="62"/>
      <c r="I125" s="31"/>
      <c r="J125" s="62"/>
      <c r="K125" s="31"/>
      <c r="L125" s="31"/>
      <c r="M125" s="12"/>
      <c r="N125" s="2"/>
      <c r="O125" s="2"/>
      <c r="P125" s="2"/>
      <c r="Q125" s="2"/>
    </row>
    <row r="126" thickTop="1">
      <c r="A126" s="9"/>
      <c r="B126" s="51">
        <v>23</v>
      </c>
      <c r="C126" s="52" t="s">
        <v>573</v>
      </c>
      <c r="D126" s="52">
        <v>1</v>
      </c>
      <c r="E126" s="52" t="s">
        <v>574</v>
      </c>
      <c r="F126" s="52" t="s">
        <v>10</v>
      </c>
      <c r="G126" s="53" t="s">
        <v>151</v>
      </c>
      <c r="H126" s="63">
        <v>11</v>
      </c>
      <c r="I126" s="37">
        <v>0</v>
      </c>
      <c r="J126" s="64">
        <v>0</v>
      </c>
      <c r="K126" s="65">
        <v>0.20999999999999999</v>
      </c>
      <c r="L126" s="66">
        <v>0</v>
      </c>
      <c r="M126" s="12"/>
      <c r="N126" s="2"/>
      <c r="O126" s="2"/>
      <c r="P126" s="2"/>
      <c r="Q126" s="43">
        <f>IF(ISNUMBER(K126),IF(H126&gt;0,IF(I126&gt;0,J126,0),0),0)</f>
        <v>0</v>
      </c>
      <c r="R126" s="27">
        <f>IF(ISNUMBER(K126)=FALSE,J126,0)</f>
        <v>0</v>
      </c>
    </row>
    <row r="127">
      <c r="A127" s="9"/>
      <c r="B127" s="58" t="s">
        <v>83</v>
      </c>
      <c r="C127" s="1"/>
      <c r="D127" s="1"/>
      <c r="E127" s="59" t="s">
        <v>755</v>
      </c>
      <c r="F127" s="1"/>
      <c r="G127" s="1"/>
      <c r="H127" s="50"/>
      <c r="I127" s="1"/>
      <c r="J127" s="50"/>
      <c r="K127" s="1"/>
      <c r="L127" s="1"/>
      <c r="M127" s="12"/>
      <c r="N127" s="2"/>
      <c r="O127" s="2"/>
      <c r="P127" s="2"/>
      <c r="Q127" s="2"/>
    </row>
    <row r="128">
      <c r="A128" s="9"/>
      <c r="B128" s="58" t="s">
        <v>85</v>
      </c>
      <c r="C128" s="1"/>
      <c r="D128" s="1"/>
      <c r="E128" s="59" t="s">
        <v>756</v>
      </c>
      <c r="F128" s="1"/>
      <c r="G128" s="1"/>
      <c r="H128" s="50"/>
      <c r="I128" s="1"/>
      <c r="J128" s="50"/>
      <c r="K128" s="1"/>
      <c r="L128" s="1"/>
      <c r="M128" s="12"/>
      <c r="N128" s="2"/>
      <c r="O128" s="2"/>
      <c r="P128" s="2"/>
      <c r="Q128" s="2"/>
    </row>
    <row r="129" thickBot="1">
      <c r="A129" s="9"/>
      <c r="B129" s="60" t="s">
        <v>87</v>
      </c>
      <c r="C129" s="31"/>
      <c r="D129" s="31"/>
      <c r="E129" s="61" t="s">
        <v>577</v>
      </c>
      <c r="F129" s="31"/>
      <c r="G129" s="31"/>
      <c r="H129" s="62"/>
      <c r="I129" s="31"/>
      <c r="J129" s="62"/>
      <c r="K129" s="31"/>
      <c r="L129" s="31"/>
      <c r="M129" s="12"/>
      <c r="N129" s="2"/>
      <c r="O129" s="2"/>
      <c r="P129" s="2"/>
      <c r="Q129" s="2"/>
    </row>
    <row r="130" thickTop="1">
      <c r="A130" s="9"/>
      <c r="B130" s="51">
        <v>24</v>
      </c>
      <c r="C130" s="52" t="s">
        <v>578</v>
      </c>
      <c r="D130" s="52"/>
      <c r="E130" s="52" t="s">
        <v>579</v>
      </c>
      <c r="F130" s="52" t="s">
        <v>10</v>
      </c>
      <c r="G130" s="53" t="s">
        <v>131</v>
      </c>
      <c r="H130" s="63">
        <v>1</v>
      </c>
      <c r="I130" s="37">
        <v>0</v>
      </c>
      <c r="J130" s="64">
        <v>0</v>
      </c>
      <c r="K130" s="65">
        <v>0.20999999999999999</v>
      </c>
      <c r="L130" s="66">
        <v>0</v>
      </c>
      <c r="M130" s="12"/>
      <c r="N130" s="2"/>
      <c r="O130" s="2"/>
      <c r="P130" s="2"/>
      <c r="Q130" s="43">
        <f>IF(ISNUMBER(K130),IF(H130&gt;0,IF(I130&gt;0,J130,0),0),0)</f>
        <v>0</v>
      </c>
      <c r="R130" s="27">
        <f>IF(ISNUMBER(K130)=FALSE,J130,0)</f>
        <v>0</v>
      </c>
    </row>
    <row r="131">
      <c r="A131" s="9"/>
      <c r="B131" s="58" t="s">
        <v>83</v>
      </c>
      <c r="C131" s="1"/>
      <c r="D131" s="1"/>
      <c r="E131" s="59" t="s">
        <v>10</v>
      </c>
      <c r="F131" s="1"/>
      <c r="G131" s="1"/>
      <c r="H131" s="50"/>
      <c r="I131" s="1"/>
      <c r="J131" s="50"/>
      <c r="K131" s="1"/>
      <c r="L131" s="1"/>
      <c r="M131" s="12"/>
      <c r="N131" s="2"/>
      <c r="O131" s="2"/>
      <c r="P131" s="2"/>
      <c r="Q131" s="2"/>
    </row>
    <row r="132">
      <c r="A132" s="9"/>
      <c r="B132" s="58" t="s">
        <v>85</v>
      </c>
      <c r="C132" s="1"/>
      <c r="D132" s="1"/>
      <c r="E132" s="59" t="s">
        <v>86</v>
      </c>
      <c r="F132" s="1"/>
      <c r="G132" s="1"/>
      <c r="H132" s="50"/>
      <c r="I132" s="1"/>
      <c r="J132" s="50"/>
      <c r="K132" s="1"/>
      <c r="L132" s="1"/>
      <c r="M132" s="12"/>
      <c r="N132" s="2"/>
      <c r="O132" s="2"/>
      <c r="P132" s="2"/>
      <c r="Q132" s="2"/>
    </row>
    <row r="133" thickBot="1">
      <c r="A133" s="9"/>
      <c r="B133" s="60" t="s">
        <v>87</v>
      </c>
      <c r="C133" s="31"/>
      <c r="D133" s="31"/>
      <c r="E133" s="61" t="s">
        <v>88</v>
      </c>
      <c r="F133" s="31"/>
      <c r="G133" s="31"/>
      <c r="H133" s="62"/>
      <c r="I133" s="31"/>
      <c r="J133" s="62"/>
      <c r="K133" s="31"/>
      <c r="L133" s="31"/>
      <c r="M133" s="12"/>
      <c r="N133" s="2"/>
      <c r="O133" s="2"/>
      <c r="P133" s="2"/>
      <c r="Q133" s="2"/>
    </row>
    <row r="134" thickTop="1">
      <c r="A134" s="9"/>
      <c r="B134" s="51">
        <v>25</v>
      </c>
      <c r="C134" s="52" t="s">
        <v>580</v>
      </c>
      <c r="D134" s="52"/>
      <c r="E134" s="52" t="s">
        <v>581</v>
      </c>
      <c r="F134" s="52" t="s">
        <v>10</v>
      </c>
      <c r="G134" s="53" t="s">
        <v>131</v>
      </c>
      <c r="H134" s="63">
        <v>2</v>
      </c>
      <c r="I134" s="37">
        <v>0</v>
      </c>
      <c r="J134" s="64">
        <v>0</v>
      </c>
      <c r="K134" s="65">
        <v>0.20999999999999999</v>
      </c>
      <c r="L134" s="66">
        <v>0</v>
      </c>
      <c r="M134" s="12"/>
      <c r="N134" s="2"/>
      <c r="O134" s="2"/>
      <c r="P134" s="2"/>
      <c r="Q134" s="43">
        <f>IF(ISNUMBER(K134),IF(H134&gt;0,IF(I134&gt;0,J134,0),0),0)</f>
        <v>0</v>
      </c>
      <c r="R134" s="27">
        <f>IF(ISNUMBER(K134)=FALSE,J134,0)</f>
        <v>0</v>
      </c>
    </row>
    <row r="135">
      <c r="A135" s="9"/>
      <c r="B135" s="58" t="s">
        <v>83</v>
      </c>
      <c r="C135" s="1"/>
      <c r="D135" s="1"/>
      <c r="E135" s="59" t="s">
        <v>10</v>
      </c>
      <c r="F135" s="1"/>
      <c r="G135" s="1"/>
      <c r="H135" s="50"/>
      <c r="I135" s="1"/>
      <c r="J135" s="50"/>
      <c r="K135" s="1"/>
      <c r="L135" s="1"/>
      <c r="M135" s="12"/>
      <c r="N135" s="2"/>
      <c r="O135" s="2"/>
      <c r="P135" s="2"/>
      <c r="Q135" s="2"/>
    </row>
    <row r="136">
      <c r="A136" s="9"/>
      <c r="B136" s="58" t="s">
        <v>85</v>
      </c>
      <c r="C136" s="1"/>
      <c r="D136" s="1"/>
      <c r="E136" s="59" t="s">
        <v>757</v>
      </c>
      <c r="F136" s="1"/>
      <c r="G136" s="1"/>
      <c r="H136" s="50"/>
      <c r="I136" s="1"/>
      <c r="J136" s="50"/>
      <c r="K136" s="1"/>
      <c r="L136" s="1"/>
      <c r="M136" s="12"/>
      <c r="N136" s="2"/>
      <c r="O136" s="2"/>
      <c r="P136" s="2"/>
      <c r="Q136" s="2"/>
    </row>
    <row r="137" thickBot="1">
      <c r="A137" s="9"/>
      <c r="B137" s="60" t="s">
        <v>87</v>
      </c>
      <c r="C137" s="31"/>
      <c r="D137" s="31"/>
      <c r="E137" s="61" t="s">
        <v>88</v>
      </c>
      <c r="F137" s="31"/>
      <c r="G137" s="31"/>
      <c r="H137" s="62"/>
      <c r="I137" s="31"/>
      <c r="J137" s="62"/>
      <c r="K137" s="31"/>
      <c r="L137" s="31"/>
      <c r="M137" s="12"/>
      <c r="N137" s="2"/>
      <c r="O137" s="2"/>
      <c r="P137" s="2"/>
      <c r="Q137" s="2"/>
    </row>
    <row r="138" thickTop="1">
      <c r="A138" s="9"/>
      <c r="B138" s="51">
        <v>26</v>
      </c>
      <c r="C138" s="52" t="s">
        <v>237</v>
      </c>
      <c r="D138" s="52"/>
      <c r="E138" s="52" t="s">
        <v>238</v>
      </c>
      <c r="F138" s="52" t="s">
        <v>10</v>
      </c>
      <c r="G138" s="53" t="s">
        <v>131</v>
      </c>
      <c r="H138" s="63">
        <v>3</v>
      </c>
      <c r="I138" s="37">
        <v>0</v>
      </c>
      <c r="J138" s="64">
        <v>0</v>
      </c>
      <c r="K138" s="65">
        <v>0.20999999999999999</v>
      </c>
      <c r="L138" s="66">
        <v>0</v>
      </c>
      <c r="M138" s="12"/>
      <c r="N138" s="2"/>
      <c r="O138" s="2"/>
      <c r="P138" s="2"/>
      <c r="Q138" s="43">
        <f>IF(ISNUMBER(K138),IF(H138&gt;0,IF(I138&gt;0,J138,0),0),0)</f>
        <v>0</v>
      </c>
      <c r="R138" s="27">
        <f>IF(ISNUMBER(K138)=FALSE,J138,0)</f>
        <v>0</v>
      </c>
    </row>
    <row r="139">
      <c r="A139" s="9"/>
      <c r="B139" s="58" t="s">
        <v>83</v>
      </c>
      <c r="C139" s="1"/>
      <c r="D139" s="1"/>
      <c r="E139" s="59" t="s">
        <v>10</v>
      </c>
      <c r="F139" s="1"/>
      <c r="G139" s="1"/>
      <c r="H139" s="50"/>
      <c r="I139" s="1"/>
      <c r="J139" s="50"/>
      <c r="K139" s="1"/>
      <c r="L139" s="1"/>
      <c r="M139" s="12"/>
      <c r="N139" s="2"/>
      <c r="O139" s="2"/>
      <c r="P139" s="2"/>
      <c r="Q139" s="2"/>
    </row>
    <row r="140">
      <c r="A140" s="9"/>
      <c r="B140" s="58" t="s">
        <v>85</v>
      </c>
      <c r="C140" s="1"/>
      <c r="D140" s="1"/>
      <c r="E140" s="59" t="s">
        <v>636</v>
      </c>
      <c r="F140" s="1"/>
      <c r="G140" s="1"/>
      <c r="H140" s="50"/>
      <c r="I140" s="1"/>
      <c r="J140" s="50"/>
      <c r="K140" s="1"/>
      <c r="L140" s="1"/>
      <c r="M140" s="12"/>
      <c r="N140" s="2"/>
      <c r="O140" s="2"/>
      <c r="P140" s="2"/>
      <c r="Q140" s="2"/>
    </row>
    <row r="141" thickBot="1">
      <c r="A141" s="9"/>
      <c r="B141" s="60" t="s">
        <v>87</v>
      </c>
      <c r="C141" s="31"/>
      <c r="D141" s="31"/>
      <c r="E141" s="61" t="s">
        <v>88</v>
      </c>
      <c r="F141" s="31"/>
      <c r="G141" s="31"/>
      <c r="H141" s="62"/>
      <c r="I141" s="31"/>
      <c r="J141" s="62"/>
      <c r="K141" s="31"/>
      <c r="L141" s="31"/>
      <c r="M141" s="12"/>
      <c r="N141" s="2"/>
      <c r="O141" s="2"/>
      <c r="P141" s="2"/>
      <c r="Q141" s="2"/>
    </row>
    <row r="142" thickTop="1">
      <c r="A142" s="9"/>
      <c r="B142" s="51">
        <v>27</v>
      </c>
      <c r="C142" s="52" t="s">
        <v>584</v>
      </c>
      <c r="D142" s="52"/>
      <c r="E142" s="52" t="s">
        <v>585</v>
      </c>
      <c r="F142" s="52" t="s">
        <v>10</v>
      </c>
      <c r="G142" s="53" t="s">
        <v>151</v>
      </c>
      <c r="H142" s="63">
        <v>42</v>
      </c>
      <c r="I142" s="37">
        <v>0</v>
      </c>
      <c r="J142" s="64">
        <v>0</v>
      </c>
      <c r="K142" s="65">
        <v>0.20999999999999999</v>
      </c>
      <c r="L142" s="66">
        <v>0</v>
      </c>
      <c r="M142" s="12"/>
      <c r="N142" s="2"/>
      <c r="O142" s="2"/>
      <c r="P142" s="2"/>
      <c r="Q142" s="43">
        <f>IF(ISNUMBER(K142),IF(H142&gt;0,IF(I142&gt;0,J142,0),0),0)</f>
        <v>0</v>
      </c>
      <c r="R142" s="27">
        <f>IF(ISNUMBER(K142)=FALSE,J142,0)</f>
        <v>0</v>
      </c>
    </row>
    <row r="143">
      <c r="A143" s="9"/>
      <c r="B143" s="58" t="s">
        <v>83</v>
      </c>
      <c r="C143" s="1"/>
      <c r="D143" s="1"/>
      <c r="E143" s="59" t="s">
        <v>586</v>
      </c>
      <c r="F143" s="1"/>
      <c r="G143" s="1"/>
      <c r="H143" s="50"/>
      <c r="I143" s="1"/>
      <c r="J143" s="50"/>
      <c r="K143" s="1"/>
      <c r="L143" s="1"/>
      <c r="M143" s="12"/>
      <c r="N143" s="2"/>
      <c r="O143" s="2"/>
      <c r="P143" s="2"/>
      <c r="Q143" s="2"/>
    </row>
    <row r="144">
      <c r="A144" s="9"/>
      <c r="B144" s="58" t="s">
        <v>85</v>
      </c>
      <c r="C144" s="1"/>
      <c r="D144" s="1"/>
      <c r="E144" s="59" t="s">
        <v>758</v>
      </c>
      <c r="F144" s="1"/>
      <c r="G144" s="1"/>
      <c r="H144" s="50"/>
      <c r="I144" s="1"/>
      <c r="J144" s="50"/>
      <c r="K144" s="1"/>
      <c r="L144" s="1"/>
      <c r="M144" s="12"/>
      <c r="N144" s="2"/>
      <c r="O144" s="2"/>
      <c r="P144" s="2"/>
      <c r="Q144" s="2"/>
    </row>
    <row r="145" thickBot="1">
      <c r="A145" s="9"/>
      <c r="B145" s="60" t="s">
        <v>87</v>
      </c>
      <c r="C145" s="31"/>
      <c r="D145" s="31"/>
      <c r="E145" s="61" t="s">
        <v>88</v>
      </c>
      <c r="F145" s="31"/>
      <c r="G145" s="31"/>
      <c r="H145" s="62"/>
      <c r="I145" s="31"/>
      <c r="J145" s="62"/>
      <c r="K145" s="31"/>
      <c r="L145" s="31"/>
      <c r="M145" s="12"/>
      <c r="N145" s="2"/>
      <c r="O145" s="2"/>
      <c r="P145" s="2"/>
      <c r="Q145" s="2"/>
    </row>
    <row r="146" thickTop="1">
      <c r="A146" s="9"/>
      <c r="B146" s="51">
        <v>28</v>
      </c>
      <c r="C146" s="52" t="s">
        <v>588</v>
      </c>
      <c r="D146" s="52"/>
      <c r="E146" s="52" t="s">
        <v>589</v>
      </c>
      <c r="F146" s="52" t="s">
        <v>10</v>
      </c>
      <c r="G146" s="53" t="s">
        <v>151</v>
      </c>
      <c r="H146" s="63">
        <v>42</v>
      </c>
      <c r="I146" s="37">
        <v>0</v>
      </c>
      <c r="J146" s="64">
        <v>0</v>
      </c>
      <c r="K146" s="65">
        <v>0.20999999999999999</v>
      </c>
      <c r="L146" s="66">
        <v>0</v>
      </c>
      <c r="M146" s="12"/>
      <c r="N146" s="2"/>
      <c r="O146" s="2"/>
      <c r="P146" s="2"/>
      <c r="Q146" s="43">
        <f>IF(ISNUMBER(K146),IF(H146&gt;0,IF(I146&gt;0,J146,0),0),0)</f>
        <v>0</v>
      </c>
      <c r="R146" s="27">
        <f>IF(ISNUMBER(K146)=FALSE,J146,0)</f>
        <v>0</v>
      </c>
    </row>
    <row r="147">
      <c r="A147" s="9"/>
      <c r="B147" s="58" t="s">
        <v>83</v>
      </c>
      <c r="C147" s="1"/>
      <c r="D147" s="1"/>
      <c r="E147" s="59" t="s">
        <v>10</v>
      </c>
      <c r="F147" s="1"/>
      <c r="G147" s="1"/>
      <c r="H147" s="50"/>
      <c r="I147" s="1"/>
      <c r="J147" s="50"/>
      <c r="K147" s="1"/>
      <c r="L147" s="1"/>
      <c r="M147" s="12"/>
      <c r="N147" s="2"/>
      <c r="O147" s="2"/>
      <c r="P147" s="2"/>
      <c r="Q147" s="2"/>
    </row>
    <row r="148">
      <c r="A148" s="9"/>
      <c r="B148" s="58" t="s">
        <v>85</v>
      </c>
      <c r="C148" s="1"/>
      <c r="D148" s="1"/>
      <c r="E148" s="59" t="s">
        <v>758</v>
      </c>
      <c r="F148" s="1"/>
      <c r="G148" s="1"/>
      <c r="H148" s="50"/>
      <c r="I148" s="1"/>
      <c r="J148" s="50"/>
      <c r="K148" s="1"/>
      <c r="L148" s="1"/>
      <c r="M148" s="12"/>
      <c r="N148" s="2"/>
      <c r="O148" s="2"/>
      <c r="P148" s="2"/>
      <c r="Q148" s="2"/>
    </row>
    <row r="149" thickBot="1">
      <c r="A149" s="9"/>
      <c r="B149" s="60" t="s">
        <v>87</v>
      </c>
      <c r="C149" s="31"/>
      <c r="D149" s="31"/>
      <c r="E149" s="61" t="s">
        <v>88</v>
      </c>
      <c r="F149" s="31"/>
      <c r="G149" s="31"/>
      <c r="H149" s="62"/>
      <c r="I149" s="31"/>
      <c r="J149" s="62"/>
      <c r="K149" s="31"/>
      <c r="L149" s="31"/>
      <c r="M149" s="12"/>
      <c r="N149" s="2"/>
      <c r="O149" s="2"/>
      <c r="P149" s="2"/>
      <c r="Q149" s="2"/>
    </row>
    <row r="150" thickTop="1" thickBot="1" ht="25" customHeight="1">
      <c r="A150" s="9"/>
      <c r="B150" s="1"/>
      <c r="C150" s="67">
        <v>8</v>
      </c>
      <c r="D150" s="1"/>
      <c r="E150" s="68" t="s">
        <v>117</v>
      </c>
      <c r="F150" s="1"/>
      <c r="G150" s="69" t="s">
        <v>107</v>
      </c>
      <c r="H150" s="70">
        <v>0</v>
      </c>
      <c r="I150" s="69" t="s">
        <v>108</v>
      </c>
      <c r="J150" s="71">
        <f>(L150-H150)</f>
        <v>0</v>
      </c>
      <c r="K150" s="69" t="s">
        <v>109</v>
      </c>
      <c r="L150" s="72">
        <v>0</v>
      </c>
      <c r="M150" s="12"/>
      <c r="N150" s="2"/>
      <c r="O150" s="2"/>
      <c r="P150" s="2"/>
      <c r="Q150" s="43">
        <f>0+Q118+Q122+Q126+Q130+Q134+Q138+Q142+Q146</f>
        <v>0</v>
      </c>
      <c r="R150" s="27">
        <f>0+R118+R122+R126+R130+R134+R138+R142+R146</f>
        <v>0</v>
      </c>
      <c r="S150" s="73">
        <f>Q150*(1+J150)+R150</f>
        <v>0</v>
      </c>
    </row>
    <row r="151" thickTop="1" thickBot="1" ht="25" customHeight="1">
      <c r="A151" s="9"/>
      <c r="B151" s="74"/>
      <c r="C151" s="74"/>
      <c r="D151" s="74"/>
      <c r="E151" s="74"/>
      <c r="F151" s="74"/>
      <c r="G151" s="75" t="s">
        <v>110</v>
      </c>
      <c r="H151" s="76">
        <v>0</v>
      </c>
      <c r="I151" s="75" t="s">
        <v>111</v>
      </c>
      <c r="J151" s="77">
        <v>0</v>
      </c>
      <c r="K151" s="75" t="s">
        <v>112</v>
      </c>
      <c r="L151" s="78">
        <v>0</v>
      </c>
      <c r="M151" s="12"/>
      <c r="N151" s="2"/>
      <c r="O151" s="2"/>
      <c r="P151" s="2"/>
      <c r="Q151" s="2"/>
    </row>
    <row r="152">
      <c r="A152" s="13"/>
      <c r="B152" s="4"/>
      <c r="C152" s="4"/>
      <c r="D152" s="4"/>
      <c r="E152" s="4"/>
      <c r="F152" s="4"/>
      <c r="G152" s="4"/>
      <c r="H152" s="79"/>
      <c r="I152" s="4"/>
      <c r="J152" s="79"/>
      <c r="K152" s="4"/>
      <c r="L152" s="4"/>
      <c r="M152" s="14"/>
      <c r="N152" s="2"/>
      <c r="O152" s="2"/>
      <c r="P152" s="2"/>
      <c r="Q152" s="2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2"/>
      <c r="P153" s="2"/>
      <c r="Q153" s="2"/>
    </row>
  </sheetData>
  <mergeCells count="105">
    <mergeCell ref="B39:L39"/>
    <mergeCell ref="B41:D41"/>
    <mergeCell ref="B42:D42"/>
    <mergeCell ref="B43:D43"/>
    <mergeCell ref="B45:D45"/>
    <mergeCell ref="B46:D46"/>
    <mergeCell ref="B47:D47"/>
    <mergeCell ref="B49:D49"/>
    <mergeCell ref="B50:D50"/>
    <mergeCell ref="B51:D51"/>
    <mergeCell ref="B53:D53"/>
    <mergeCell ref="B54:D54"/>
    <mergeCell ref="B55:D55"/>
    <mergeCell ref="B57:D57"/>
    <mergeCell ref="B58:D58"/>
    <mergeCell ref="B59:D59"/>
    <mergeCell ref="B61:D61"/>
    <mergeCell ref="B62:D62"/>
    <mergeCell ref="B63:D63"/>
    <mergeCell ref="B65:D65"/>
    <mergeCell ref="B66:D66"/>
    <mergeCell ref="B67:D67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5:C26"/>
    <mergeCell ref="B28:L28"/>
    <mergeCell ref="B30:D30"/>
    <mergeCell ref="B31:D31"/>
    <mergeCell ref="B32:D32"/>
    <mergeCell ref="B34:D34"/>
    <mergeCell ref="B35:D35"/>
    <mergeCell ref="B36:D36"/>
    <mergeCell ref="B21:D21"/>
    <mergeCell ref="B22:D22"/>
    <mergeCell ref="B23:D23"/>
    <mergeCell ref="B69:D69"/>
    <mergeCell ref="B70:D70"/>
    <mergeCell ref="B71:D71"/>
    <mergeCell ref="B73:D73"/>
    <mergeCell ref="B74:D74"/>
    <mergeCell ref="B75:D75"/>
    <mergeCell ref="B77:D77"/>
    <mergeCell ref="B78:D78"/>
    <mergeCell ref="B79:D79"/>
    <mergeCell ref="B81:D81"/>
    <mergeCell ref="B82:D82"/>
    <mergeCell ref="B83:D83"/>
    <mergeCell ref="B85:D85"/>
    <mergeCell ref="B86:D86"/>
    <mergeCell ref="B87:D87"/>
    <mergeCell ref="B89:D89"/>
    <mergeCell ref="B90:D90"/>
    <mergeCell ref="B91:D91"/>
    <mergeCell ref="B94:L94"/>
    <mergeCell ref="B96:D96"/>
    <mergeCell ref="B97:D97"/>
    <mergeCell ref="B98:D98"/>
    <mergeCell ref="B100:D100"/>
    <mergeCell ref="B101:D101"/>
    <mergeCell ref="B102:D102"/>
    <mergeCell ref="B104:D104"/>
    <mergeCell ref="B105:D105"/>
    <mergeCell ref="B106:D106"/>
    <mergeCell ref="B108:D108"/>
    <mergeCell ref="B109:D109"/>
    <mergeCell ref="B110:D110"/>
    <mergeCell ref="B112:D112"/>
    <mergeCell ref="B113:D113"/>
    <mergeCell ref="B114:D114"/>
    <mergeCell ref="B119:D119"/>
    <mergeCell ref="B120:D120"/>
    <mergeCell ref="B121:D121"/>
    <mergeCell ref="B123:D123"/>
    <mergeCell ref="B124:D124"/>
    <mergeCell ref="B125:D125"/>
    <mergeCell ref="B127:D127"/>
    <mergeCell ref="B128:D128"/>
    <mergeCell ref="B129:D129"/>
    <mergeCell ref="B131:D131"/>
    <mergeCell ref="B132:D132"/>
    <mergeCell ref="B133:D133"/>
    <mergeCell ref="B135:D135"/>
    <mergeCell ref="B136:D136"/>
    <mergeCell ref="B137:D137"/>
    <mergeCell ref="B139:D139"/>
    <mergeCell ref="B140:D140"/>
    <mergeCell ref="B141:D141"/>
    <mergeCell ref="B143:D143"/>
    <mergeCell ref="B144:D144"/>
    <mergeCell ref="B145:D145"/>
    <mergeCell ref="B147:D147"/>
    <mergeCell ref="B148:D148"/>
    <mergeCell ref="B149:D149"/>
    <mergeCell ref="B117:L117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 codeName="_____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ht="24" customHeight="1">
      <c r="A3" s="3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ht="6" customHeight="1">
      <c r="A4" s="4"/>
      <c r="B4" s="38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  <c r="Q4" s="2"/>
    </row>
    <row r="5" ht="6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</row>
    <row r="6" ht="34" customHeight="1">
      <c r="A6" s="9"/>
      <c r="B6" s="39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2"/>
      <c r="O6" s="2"/>
      <c r="P6" s="2"/>
      <c r="Q6" s="2"/>
    </row>
    <row r="7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"/>
      <c r="N7" s="2"/>
      <c r="O7" s="2"/>
      <c r="P7" s="2"/>
      <c r="Q7" s="2"/>
    </row>
    <row r="8" ht="14" customHeight="1">
      <c r="A8" s="4"/>
      <c r="B8" s="40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</row>
    <row r="9" ht="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2"/>
      <c r="O9" s="2"/>
      <c r="P9" s="2"/>
      <c r="Q9" s="2"/>
    </row>
    <row r="10">
      <c r="A10" s="15" t="s">
        <v>63</v>
      </c>
      <c r="B10" s="1"/>
      <c r="C10" s="16"/>
      <c r="D10" s="1"/>
      <c r="E10" s="1"/>
      <c r="F10" s="1"/>
      <c r="G10" s="17"/>
      <c r="H10" s="1"/>
      <c r="I10" s="41" t="s">
        <v>64</v>
      </c>
      <c r="J10" s="42">
        <v>0</v>
      </c>
      <c r="K10" s="1"/>
      <c r="L10" s="1"/>
      <c r="M10" s="12"/>
      <c r="N10" s="2"/>
      <c r="O10" s="2"/>
      <c r="P10" s="2"/>
      <c r="Q10" s="2"/>
    </row>
    <row r="11" ht="16" customHeight="1">
      <c r="A11" s="18" t="s">
        <v>759</v>
      </c>
      <c r="B11" s="1"/>
      <c r="C11" s="1"/>
      <c r="D11" s="1"/>
      <c r="E11" s="1"/>
      <c r="F11" s="1"/>
      <c r="G11" s="41"/>
      <c r="H11" s="1"/>
      <c r="I11" s="41" t="s">
        <v>66</v>
      </c>
      <c r="J11" s="42">
        <v>0</v>
      </c>
      <c r="K11" s="1"/>
      <c r="L11" s="1"/>
      <c r="M11" s="12"/>
      <c r="N11" s="2"/>
      <c r="O11" s="2"/>
      <c r="P11" s="2"/>
      <c r="Q11" s="43">
        <f>IF(SUM(K20:K23)&gt;0,ROUND(SUM(S20:S23)/SUM(K20:K23)-1,8),0)</f>
        <v>0</v>
      </c>
      <c r="R11" s="27">
        <f>AVERAGE(J37,J76,J83,J110)</f>
        <v>0</v>
      </c>
      <c r="S11" s="27">
        <f>J10*(1+Q11)</f>
        <v>0</v>
      </c>
    </row>
    <row r="12">
      <c r="A12" s="15" t="s">
        <v>8</v>
      </c>
      <c r="B12" s="1"/>
      <c r="C12" s="16"/>
      <c r="D12" s="1"/>
      <c r="E12" s="1"/>
      <c r="F12" s="1"/>
      <c r="G12" s="17"/>
      <c r="H12" s="1"/>
      <c r="I12" s="1"/>
      <c r="J12" s="1"/>
      <c r="K12" s="1"/>
      <c r="L12" s="1"/>
      <c r="M12" s="12"/>
      <c r="N12" s="2"/>
      <c r="O12" s="2"/>
      <c r="P12" s="2"/>
      <c r="Q12" s="2"/>
    </row>
    <row r="13" ht="16" customHeight="1">
      <c r="A13" s="18" t="str">
        <f>Souhrn!A13</f>
        <v/>
      </c>
      <c r="B13" s="1"/>
      <c r="C13" s="1"/>
      <c r="D13" s="1"/>
      <c r="E13" s="1"/>
      <c r="F13" s="1"/>
      <c r="G13" s="41"/>
      <c r="H13" s="1"/>
      <c r="I13" s="41" t="s">
        <v>11</v>
      </c>
      <c r="J13" s="16"/>
      <c r="K13" s="1"/>
      <c r="L13" s="1"/>
      <c r="M13" s="12"/>
      <c r="N13" s="2"/>
      <c r="O13" s="2"/>
      <c r="P13" s="2"/>
      <c r="Q13" s="2"/>
    </row>
    <row r="14">
      <c r="A14" s="9"/>
      <c r="B14" s="1"/>
      <c r="C14" s="1"/>
      <c r="D14" s="1"/>
      <c r="E14" s="1"/>
      <c r="F14" s="1"/>
      <c r="G14" s="1"/>
      <c r="H14" s="1"/>
      <c r="I14" s="41" t="s">
        <v>13</v>
      </c>
      <c r="J14" s="16"/>
      <c r="K14" s="1"/>
      <c r="L14" s="1"/>
      <c r="M14" s="12"/>
      <c r="N14" s="2"/>
      <c r="O14" s="2"/>
      <c r="P14" s="2"/>
      <c r="Q14" s="2"/>
    </row>
    <row r="15" hidden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  <c r="N15" s="2"/>
      <c r="O15" s="2"/>
      <c r="P15" s="2"/>
      <c r="Q15" s="2"/>
    </row>
    <row r="16" ht="10" customHeight="1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4"/>
      <c r="N16" s="2"/>
      <c r="O16" s="2"/>
      <c r="P16" s="2"/>
      <c r="Q16" s="2"/>
    </row>
    <row r="17" ht="14" customHeight="1">
      <c r="A17" s="4"/>
      <c r="B17" s="38" t="s">
        <v>67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</row>
    <row r="18" ht="6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  <c r="P18" s="2"/>
      <c r="Q18" s="2"/>
    </row>
    <row r="19" ht="18" customHeight="1">
      <c r="A19" s="9"/>
      <c r="B19" s="44" t="s">
        <v>68</v>
      </c>
      <c r="C19" s="44"/>
      <c r="D19" s="44"/>
      <c r="E19" s="44" t="s">
        <v>69</v>
      </c>
      <c r="F19" s="44"/>
      <c r="G19" s="45"/>
      <c r="H19" s="22"/>
      <c r="I19" s="22"/>
      <c r="J19" s="22"/>
      <c r="K19" s="22" t="s">
        <v>18</v>
      </c>
      <c r="L19" s="22" t="s">
        <v>19</v>
      </c>
      <c r="M19" s="12"/>
      <c r="N19" s="2"/>
      <c r="O19" s="2"/>
      <c r="P19" s="2"/>
      <c r="Q19" s="2"/>
    </row>
    <row r="20">
      <c r="A20" s="9"/>
      <c r="B20" s="46">
        <v>0</v>
      </c>
      <c r="C20" s="1"/>
      <c r="D20" s="1"/>
      <c r="E20" s="47" t="s">
        <v>70</v>
      </c>
      <c r="F20" s="1"/>
      <c r="G20" s="1"/>
      <c r="H20" s="1"/>
      <c r="I20" s="1"/>
      <c r="J20" s="1"/>
      <c r="K20" s="48">
        <v>0</v>
      </c>
      <c r="L20" s="48">
        <v>0</v>
      </c>
      <c r="M20" s="12"/>
      <c r="N20" s="2"/>
      <c r="O20" s="2"/>
      <c r="P20" s="2"/>
      <c r="Q20" s="2"/>
      <c r="S20" s="27">
        <f>S37</f>
        <v>0</v>
      </c>
    </row>
    <row r="21">
      <c r="A21" s="9"/>
      <c r="B21" s="46">
        <v>1</v>
      </c>
      <c r="C21" s="1"/>
      <c r="D21" s="1"/>
      <c r="E21" s="47" t="s">
        <v>114</v>
      </c>
      <c r="F21" s="1"/>
      <c r="G21" s="1"/>
      <c r="H21" s="1"/>
      <c r="I21" s="1"/>
      <c r="J21" s="1"/>
      <c r="K21" s="48">
        <v>0</v>
      </c>
      <c r="L21" s="48">
        <v>0</v>
      </c>
      <c r="M21" s="12"/>
      <c r="N21" s="2"/>
      <c r="O21" s="2"/>
      <c r="P21" s="2"/>
      <c r="Q21" s="2"/>
      <c r="S21" s="27">
        <f>S76</f>
        <v>0</v>
      </c>
    </row>
    <row r="22">
      <c r="A22" s="9"/>
      <c r="B22" s="46">
        <v>4</v>
      </c>
      <c r="C22" s="1"/>
      <c r="D22" s="1"/>
      <c r="E22" s="47" t="s">
        <v>115</v>
      </c>
      <c r="F22" s="1"/>
      <c r="G22" s="1"/>
      <c r="H22" s="1"/>
      <c r="I22" s="1"/>
      <c r="J22" s="1"/>
      <c r="K22" s="48">
        <v>0</v>
      </c>
      <c r="L22" s="48">
        <v>0</v>
      </c>
      <c r="M22" s="12"/>
      <c r="N22" s="2"/>
      <c r="O22" s="2"/>
      <c r="P22" s="2"/>
      <c r="Q22" s="2"/>
      <c r="S22" s="27">
        <f>S83</f>
        <v>0</v>
      </c>
    </row>
    <row r="23">
      <c r="A23" s="9"/>
      <c r="B23" s="46">
        <v>8</v>
      </c>
      <c r="C23" s="1"/>
      <c r="D23" s="1"/>
      <c r="E23" s="47" t="s">
        <v>117</v>
      </c>
      <c r="F23" s="1"/>
      <c r="G23" s="1"/>
      <c r="H23" s="1"/>
      <c r="I23" s="1"/>
      <c r="J23" s="1"/>
      <c r="K23" s="48">
        <v>0</v>
      </c>
      <c r="L23" s="48">
        <v>0</v>
      </c>
      <c r="M23" s="12"/>
      <c r="N23" s="2"/>
      <c r="O23" s="2"/>
      <c r="P23" s="2"/>
      <c r="Q23" s="2"/>
      <c r="S23" s="27">
        <f>S110</f>
        <v>0</v>
      </c>
    </row>
    <row r="24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4"/>
      <c r="N24" s="2"/>
      <c r="O24" s="2"/>
      <c r="P24" s="2"/>
      <c r="Q24" s="2"/>
    </row>
    <row r="25" ht="14" customHeight="1">
      <c r="A25" s="4"/>
      <c r="B25" s="38" t="s">
        <v>71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  <c r="P25" s="2"/>
      <c r="Q25" s="2"/>
    </row>
    <row r="26" ht="18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2"/>
      <c r="N26" s="2"/>
      <c r="O26" s="2"/>
      <c r="P26" s="2"/>
      <c r="Q26" s="2"/>
    </row>
    <row r="27" ht="18" customHeight="1">
      <c r="A27" s="9"/>
      <c r="B27" s="44" t="s">
        <v>72</v>
      </c>
      <c r="C27" s="44" t="s">
        <v>68</v>
      </c>
      <c r="D27" s="44" t="s">
        <v>73</v>
      </c>
      <c r="E27" s="44" t="s">
        <v>69</v>
      </c>
      <c r="F27" s="44" t="s">
        <v>74</v>
      </c>
      <c r="G27" s="45" t="s">
        <v>75</v>
      </c>
      <c r="H27" s="22" t="s">
        <v>76</v>
      </c>
      <c r="I27" s="22" t="s">
        <v>77</v>
      </c>
      <c r="J27" s="22" t="s">
        <v>18</v>
      </c>
      <c r="K27" s="45" t="s">
        <v>78</v>
      </c>
      <c r="L27" s="22" t="s">
        <v>19</v>
      </c>
      <c r="M27" s="80"/>
      <c r="N27" s="2"/>
      <c r="O27" s="2"/>
      <c r="P27" s="2"/>
      <c r="Q27" s="2"/>
    </row>
    <row r="28" ht="40" customHeight="1">
      <c r="A28" s="9"/>
      <c r="B28" s="49" t="s">
        <v>79</v>
      </c>
      <c r="C28" s="1"/>
      <c r="D28" s="1"/>
      <c r="E28" s="1"/>
      <c r="F28" s="1"/>
      <c r="G28" s="1"/>
      <c r="H28" s="50"/>
      <c r="I28" s="1"/>
      <c r="J28" s="50"/>
      <c r="K28" s="1"/>
      <c r="L28" s="1"/>
      <c r="M28" s="12"/>
      <c r="N28" s="2"/>
      <c r="O28" s="2"/>
      <c r="P28" s="2"/>
      <c r="Q28" s="2"/>
    </row>
    <row r="29">
      <c r="A29" s="9"/>
      <c r="B29" s="51">
        <v>1</v>
      </c>
      <c r="C29" s="52" t="s">
        <v>305</v>
      </c>
      <c r="D29" s="52"/>
      <c r="E29" s="52" t="s">
        <v>120</v>
      </c>
      <c r="F29" s="52" t="s">
        <v>10</v>
      </c>
      <c r="G29" s="53" t="s">
        <v>306</v>
      </c>
      <c r="H29" s="54">
        <v>1817.5940000000001</v>
      </c>
      <c r="I29" s="25">
        <v>0</v>
      </c>
      <c r="J29" s="55">
        <v>0</v>
      </c>
      <c r="K29" s="56">
        <v>0.20999999999999999</v>
      </c>
      <c r="L29" s="57">
        <v>0</v>
      </c>
      <c r="M29" s="12"/>
      <c r="N29" s="2"/>
      <c r="O29" s="2"/>
      <c r="P29" s="2"/>
      <c r="Q29" s="43">
        <f>IF(ISNUMBER(K29),IF(H29&gt;0,IF(I29&gt;0,J29,0),0),0)</f>
        <v>0</v>
      </c>
      <c r="R29" s="27">
        <f>IF(ISNUMBER(K29)=FALSE,J29,0)</f>
        <v>0</v>
      </c>
    </row>
    <row r="30">
      <c r="A30" s="9"/>
      <c r="B30" s="58" t="s">
        <v>83</v>
      </c>
      <c r="C30" s="1"/>
      <c r="D30" s="1"/>
      <c r="E30" s="59" t="s">
        <v>522</v>
      </c>
      <c r="F30" s="1"/>
      <c r="G30" s="1"/>
      <c r="H30" s="50"/>
      <c r="I30" s="1"/>
      <c r="J30" s="50"/>
      <c r="K30" s="1"/>
      <c r="L30" s="1"/>
      <c r="M30" s="12"/>
      <c r="N30" s="2"/>
      <c r="O30" s="2"/>
      <c r="P30" s="2"/>
      <c r="Q30" s="2"/>
    </row>
    <row r="31">
      <c r="A31" s="9"/>
      <c r="B31" s="58" t="s">
        <v>85</v>
      </c>
      <c r="C31" s="1"/>
      <c r="D31" s="1"/>
      <c r="E31" s="59" t="s">
        <v>760</v>
      </c>
      <c r="F31" s="1"/>
      <c r="G31" s="1"/>
      <c r="H31" s="50"/>
      <c r="I31" s="1"/>
      <c r="J31" s="50"/>
      <c r="K31" s="1"/>
      <c r="L31" s="1"/>
      <c r="M31" s="12"/>
      <c r="N31" s="2"/>
      <c r="O31" s="2"/>
      <c r="P31" s="2"/>
      <c r="Q31" s="2"/>
    </row>
    <row r="32" thickBot="1">
      <c r="A32" s="9"/>
      <c r="B32" s="60" t="s">
        <v>87</v>
      </c>
      <c r="C32" s="31"/>
      <c r="D32" s="31"/>
      <c r="E32" s="61" t="s">
        <v>88</v>
      </c>
      <c r="F32" s="31"/>
      <c r="G32" s="31"/>
      <c r="H32" s="62"/>
      <c r="I32" s="31"/>
      <c r="J32" s="62"/>
      <c r="K32" s="31"/>
      <c r="L32" s="31"/>
      <c r="M32" s="12"/>
      <c r="N32" s="2"/>
      <c r="O32" s="2"/>
      <c r="P32" s="2"/>
      <c r="Q32" s="2"/>
    </row>
    <row r="33" thickTop="1">
      <c r="A33" s="9"/>
      <c r="B33" s="51">
        <v>2</v>
      </c>
      <c r="C33" s="52" t="s">
        <v>524</v>
      </c>
      <c r="D33" s="52"/>
      <c r="E33" s="52" t="s">
        <v>125</v>
      </c>
      <c r="F33" s="52" t="s">
        <v>10</v>
      </c>
      <c r="G33" s="53" t="s">
        <v>306</v>
      </c>
      <c r="H33" s="63">
        <v>144.41800000000001</v>
      </c>
      <c r="I33" s="37">
        <v>0</v>
      </c>
      <c r="J33" s="64">
        <v>0</v>
      </c>
      <c r="K33" s="65">
        <v>0.20999999999999999</v>
      </c>
      <c r="L33" s="66">
        <v>0</v>
      </c>
      <c r="M33" s="12"/>
      <c r="N33" s="2"/>
      <c r="O33" s="2"/>
      <c r="P33" s="2"/>
      <c r="Q33" s="43">
        <f>IF(ISNUMBER(K33),IF(H33&gt;0,IF(I33&gt;0,J33,0),0),0)</f>
        <v>0</v>
      </c>
      <c r="R33" s="27">
        <f>IF(ISNUMBER(K33)=FALSE,J33,0)</f>
        <v>0</v>
      </c>
    </row>
    <row r="34">
      <c r="A34" s="9"/>
      <c r="B34" s="58" t="s">
        <v>83</v>
      </c>
      <c r="C34" s="1"/>
      <c r="D34" s="1"/>
      <c r="E34" s="59" t="s">
        <v>593</v>
      </c>
      <c r="F34" s="1"/>
      <c r="G34" s="1"/>
      <c r="H34" s="50"/>
      <c r="I34" s="1"/>
      <c r="J34" s="50"/>
      <c r="K34" s="1"/>
      <c r="L34" s="1"/>
      <c r="M34" s="12"/>
      <c r="N34" s="2"/>
      <c r="O34" s="2"/>
      <c r="P34" s="2"/>
      <c r="Q34" s="2"/>
    </row>
    <row r="35">
      <c r="A35" s="9"/>
      <c r="B35" s="58" t="s">
        <v>85</v>
      </c>
      <c r="C35" s="1"/>
      <c r="D35" s="1"/>
      <c r="E35" s="59" t="s">
        <v>761</v>
      </c>
      <c r="F35" s="1"/>
      <c r="G35" s="1"/>
      <c r="H35" s="50"/>
      <c r="I35" s="1"/>
      <c r="J35" s="50"/>
      <c r="K35" s="1"/>
      <c r="L35" s="1"/>
      <c r="M35" s="12"/>
      <c r="N35" s="2"/>
      <c r="O35" s="2"/>
      <c r="P35" s="2"/>
      <c r="Q35" s="2"/>
    </row>
    <row r="36" thickBot="1">
      <c r="A36" s="9"/>
      <c r="B36" s="60" t="s">
        <v>87</v>
      </c>
      <c r="C36" s="31"/>
      <c r="D36" s="31"/>
      <c r="E36" s="61" t="s">
        <v>88</v>
      </c>
      <c r="F36" s="31"/>
      <c r="G36" s="31"/>
      <c r="H36" s="62"/>
      <c r="I36" s="31"/>
      <c r="J36" s="62"/>
      <c r="K36" s="31"/>
      <c r="L36" s="31"/>
      <c r="M36" s="12"/>
      <c r="N36" s="2"/>
      <c r="O36" s="2"/>
      <c r="P36" s="2"/>
      <c r="Q36" s="2"/>
    </row>
    <row r="37" thickTop="1" thickBot="1" ht="25" customHeight="1">
      <c r="A37" s="9"/>
      <c r="B37" s="1"/>
      <c r="C37" s="67">
        <v>0</v>
      </c>
      <c r="D37" s="1"/>
      <c r="E37" s="68" t="s">
        <v>70</v>
      </c>
      <c r="F37" s="1"/>
      <c r="G37" s="69" t="s">
        <v>107</v>
      </c>
      <c r="H37" s="70">
        <v>0</v>
      </c>
      <c r="I37" s="69" t="s">
        <v>108</v>
      </c>
      <c r="J37" s="71">
        <f>(L37-H37)</f>
        <v>0</v>
      </c>
      <c r="K37" s="69" t="s">
        <v>109</v>
      </c>
      <c r="L37" s="72">
        <v>0</v>
      </c>
      <c r="M37" s="12"/>
      <c r="N37" s="2"/>
      <c r="O37" s="2"/>
      <c r="P37" s="2"/>
      <c r="Q37" s="43">
        <f>0+Q29+Q33</f>
        <v>0</v>
      </c>
      <c r="R37" s="27">
        <f>0+R29+R33</f>
        <v>0</v>
      </c>
      <c r="S37" s="73">
        <f>Q37*(1+J37)+R37</f>
        <v>0</v>
      </c>
    </row>
    <row r="38" thickTop="1" thickBot="1" ht="25" customHeight="1">
      <c r="A38" s="9"/>
      <c r="B38" s="74"/>
      <c r="C38" s="74"/>
      <c r="D38" s="74"/>
      <c r="E38" s="74"/>
      <c r="F38" s="74"/>
      <c r="G38" s="75" t="s">
        <v>110</v>
      </c>
      <c r="H38" s="76">
        <v>0</v>
      </c>
      <c r="I38" s="75" t="s">
        <v>111</v>
      </c>
      <c r="J38" s="77">
        <v>0</v>
      </c>
      <c r="K38" s="75" t="s">
        <v>112</v>
      </c>
      <c r="L38" s="78">
        <v>0</v>
      </c>
      <c r="M38" s="12"/>
      <c r="N38" s="2"/>
      <c r="O38" s="2"/>
      <c r="P38" s="2"/>
      <c r="Q38" s="2"/>
    </row>
    <row r="39" ht="40" customHeight="1">
      <c r="A39" s="9"/>
      <c r="B39" s="83" t="s">
        <v>128</v>
      </c>
      <c r="C39" s="1"/>
      <c r="D39" s="1"/>
      <c r="E39" s="1"/>
      <c r="F39" s="1"/>
      <c r="G39" s="1"/>
      <c r="H39" s="50"/>
      <c r="I39" s="1"/>
      <c r="J39" s="50"/>
      <c r="K39" s="1"/>
      <c r="L39" s="1"/>
      <c r="M39" s="12"/>
      <c r="N39" s="2"/>
      <c r="O39" s="2"/>
      <c r="P39" s="2"/>
      <c r="Q39" s="2"/>
    </row>
    <row r="40">
      <c r="A40" s="9"/>
      <c r="B40" s="51">
        <v>3</v>
      </c>
      <c r="C40" s="52" t="s">
        <v>142</v>
      </c>
      <c r="D40" s="52"/>
      <c r="E40" s="52" t="s">
        <v>143</v>
      </c>
      <c r="F40" s="52" t="s">
        <v>10</v>
      </c>
      <c r="G40" s="53" t="s">
        <v>121</v>
      </c>
      <c r="H40" s="54">
        <v>120.348</v>
      </c>
      <c r="I40" s="25">
        <v>0</v>
      </c>
      <c r="J40" s="55">
        <v>0</v>
      </c>
      <c r="K40" s="56">
        <v>0.20999999999999999</v>
      </c>
      <c r="L40" s="57">
        <v>0</v>
      </c>
      <c r="M40" s="12"/>
      <c r="N40" s="2"/>
      <c r="O40" s="2"/>
      <c r="P40" s="2"/>
      <c r="Q40" s="43">
        <f>IF(ISNUMBER(K40),IF(H40&gt;0,IF(I40&gt;0,J40,0),0),0)</f>
        <v>0</v>
      </c>
      <c r="R40" s="27">
        <f>IF(ISNUMBER(K40)=FALSE,J40,0)</f>
        <v>0</v>
      </c>
    </row>
    <row r="41">
      <c r="A41" s="9"/>
      <c r="B41" s="58" t="s">
        <v>83</v>
      </c>
      <c r="C41" s="1"/>
      <c r="D41" s="1"/>
      <c r="E41" s="59" t="s">
        <v>10</v>
      </c>
      <c r="F41" s="1"/>
      <c r="G41" s="1"/>
      <c r="H41" s="50"/>
      <c r="I41" s="1"/>
      <c r="J41" s="50"/>
      <c r="K41" s="1"/>
      <c r="L41" s="1"/>
      <c r="M41" s="12"/>
      <c r="N41" s="2"/>
      <c r="O41" s="2"/>
      <c r="P41" s="2"/>
      <c r="Q41" s="2"/>
    </row>
    <row r="42">
      <c r="A42" s="9"/>
      <c r="B42" s="58" t="s">
        <v>85</v>
      </c>
      <c r="C42" s="1"/>
      <c r="D42" s="1"/>
      <c r="E42" s="59" t="s">
        <v>762</v>
      </c>
      <c r="F42" s="1"/>
      <c r="G42" s="1"/>
      <c r="H42" s="50"/>
      <c r="I42" s="1"/>
      <c r="J42" s="50"/>
      <c r="K42" s="1"/>
      <c r="L42" s="1"/>
      <c r="M42" s="12"/>
      <c r="N42" s="2"/>
      <c r="O42" s="2"/>
      <c r="P42" s="2"/>
      <c r="Q42" s="2"/>
    </row>
    <row r="43" thickBot="1">
      <c r="A43" s="9"/>
      <c r="B43" s="60" t="s">
        <v>87</v>
      </c>
      <c r="C43" s="31"/>
      <c r="D43" s="31"/>
      <c r="E43" s="61" t="s">
        <v>88</v>
      </c>
      <c r="F43" s="31"/>
      <c r="G43" s="31"/>
      <c r="H43" s="62"/>
      <c r="I43" s="31"/>
      <c r="J43" s="62"/>
      <c r="K43" s="31"/>
      <c r="L43" s="31"/>
      <c r="M43" s="12"/>
      <c r="N43" s="2"/>
      <c r="O43" s="2"/>
      <c r="P43" s="2"/>
      <c r="Q43" s="2"/>
    </row>
    <row r="44" thickTop="1">
      <c r="A44" s="9"/>
      <c r="B44" s="51">
        <v>4</v>
      </c>
      <c r="C44" s="52" t="s">
        <v>528</v>
      </c>
      <c r="D44" s="52"/>
      <c r="E44" s="52" t="s">
        <v>529</v>
      </c>
      <c r="F44" s="52" t="s">
        <v>10</v>
      </c>
      <c r="G44" s="53" t="s">
        <v>121</v>
      </c>
      <c r="H44" s="63">
        <v>60.173999999999999</v>
      </c>
      <c r="I44" s="37">
        <v>0</v>
      </c>
      <c r="J44" s="64">
        <v>0</v>
      </c>
      <c r="K44" s="65">
        <v>0.20999999999999999</v>
      </c>
      <c r="L44" s="66">
        <v>0</v>
      </c>
      <c r="M44" s="12"/>
      <c r="N44" s="2"/>
      <c r="O44" s="2"/>
      <c r="P44" s="2"/>
      <c r="Q44" s="43">
        <f>IF(ISNUMBER(K44),IF(H44&gt;0,IF(I44&gt;0,J44,0),0),0)</f>
        <v>0</v>
      </c>
      <c r="R44" s="27">
        <f>IF(ISNUMBER(K44)=FALSE,J44,0)</f>
        <v>0</v>
      </c>
    </row>
    <row r="45">
      <c r="A45" s="9"/>
      <c r="B45" s="58" t="s">
        <v>83</v>
      </c>
      <c r="C45" s="1"/>
      <c r="D45" s="1"/>
      <c r="E45" s="59" t="s">
        <v>10</v>
      </c>
      <c r="F45" s="1"/>
      <c r="G45" s="1"/>
      <c r="H45" s="50"/>
      <c r="I45" s="1"/>
      <c r="J45" s="50"/>
      <c r="K45" s="1"/>
      <c r="L45" s="1"/>
      <c r="M45" s="12"/>
      <c r="N45" s="2"/>
      <c r="O45" s="2"/>
      <c r="P45" s="2"/>
      <c r="Q45" s="2"/>
    </row>
    <row r="46">
      <c r="A46" s="9"/>
      <c r="B46" s="58" t="s">
        <v>85</v>
      </c>
      <c r="C46" s="1"/>
      <c r="D46" s="1"/>
      <c r="E46" s="59" t="s">
        <v>763</v>
      </c>
      <c r="F46" s="1"/>
      <c r="G46" s="1"/>
      <c r="H46" s="50"/>
      <c r="I46" s="1"/>
      <c r="J46" s="50"/>
      <c r="K46" s="1"/>
      <c r="L46" s="1"/>
      <c r="M46" s="12"/>
      <c r="N46" s="2"/>
      <c r="O46" s="2"/>
      <c r="P46" s="2"/>
      <c r="Q46" s="2"/>
    </row>
    <row r="47" thickBot="1">
      <c r="A47" s="9"/>
      <c r="B47" s="60" t="s">
        <v>87</v>
      </c>
      <c r="C47" s="31"/>
      <c r="D47" s="31"/>
      <c r="E47" s="61" t="s">
        <v>88</v>
      </c>
      <c r="F47" s="31"/>
      <c r="G47" s="31"/>
      <c r="H47" s="62"/>
      <c r="I47" s="31"/>
      <c r="J47" s="62"/>
      <c r="K47" s="31"/>
      <c r="L47" s="31"/>
      <c r="M47" s="12"/>
      <c r="N47" s="2"/>
      <c r="O47" s="2"/>
      <c r="P47" s="2"/>
      <c r="Q47" s="2"/>
    </row>
    <row r="48" thickTop="1">
      <c r="A48" s="9"/>
      <c r="B48" s="51">
        <v>5</v>
      </c>
      <c r="C48" s="52" t="s">
        <v>531</v>
      </c>
      <c r="D48" s="52"/>
      <c r="E48" s="52" t="s">
        <v>532</v>
      </c>
      <c r="F48" s="52" t="s">
        <v>10</v>
      </c>
      <c r="G48" s="53" t="s">
        <v>158</v>
      </c>
      <c r="H48" s="63">
        <v>501.44999999999999</v>
      </c>
      <c r="I48" s="37">
        <v>0</v>
      </c>
      <c r="J48" s="64">
        <v>0</v>
      </c>
      <c r="K48" s="65">
        <v>0.20999999999999999</v>
      </c>
      <c r="L48" s="66">
        <v>0</v>
      </c>
      <c r="M48" s="12"/>
      <c r="N48" s="2"/>
      <c r="O48" s="2"/>
      <c r="P48" s="2"/>
      <c r="Q48" s="43">
        <f>IF(ISNUMBER(K48),IF(H48&gt;0,IF(I48&gt;0,J48,0),0),0)</f>
        <v>0</v>
      </c>
      <c r="R48" s="27">
        <f>IF(ISNUMBER(K48)=FALSE,J48,0)</f>
        <v>0</v>
      </c>
    </row>
    <row r="49">
      <c r="A49" s="9"/>
      <c r="B49" s="58" t="s">
        <v>83</v>
      </c>
      <c r="C49" s="1"/>
      <c r="D49" s="1"/>
      <c r="E49" s="59" t="s">
        <v>10</v>
      </c>
      <c r="F49" s="1"/>
      <c r="G49" s="1"/>
      <c r="H49" s="50"/>
      <c r="I49" s="1"/>
      <c r="J49" s="50"/>
      <c r="K49" s="1"/>
      <c r="L49" s="1"/>
      <c r="M49" s="12"/>
      <c r="N49" s="2"/>
      <c r="O49" s="2"/>
      <c r="P49" s="2"/>
      <c r="Q49" s="2"/>
    </row>
    <row r="50">
      <c r="A50" s="9"/>
      <c r="B50" s="58" t="s">
        <v>85</v>
      </c>
      <c r="C50" s="1"/>
      <c r="D50" s="1"/>
      <c r="E50" s="59" t="s">
        <v>764</v>
      </c>
      <c r="F50" s="1"/>
      <c r="G50" s="1"/>
      <c r="H50" s="50"/>
      <c r="I50" s="1"/>
      <c r="J50" s="50"/>
      <c r="K50" s="1"/>
      <c r="L50" s="1"/>
      <c r="M50" s="12"/>
      <c r="N50" s="2"/>
      <c r="O50" s="2"/>
      <c r="P50" s="2"/>
      <c r="Q50" s="2"/>
    </row>
    <row r="51" thickBot="1">
      <c r="A51" s="9"/>
      <c r="B51" s="60" t="s">
        <v>87</v>
      </c>
      <c r="C51" s="31"/>
      <c r="D51" s="31"/>
      <c r="E51" s="61" t="s">
        <v>88</v>
      </c>
      <c r="F51" s="31"/>
      <c r="G51" s="31"/>
      <c r="H51" s="62"/>
      <c r="I51" s="31"/>
      <c r="J51" s="62"/>
      <c r="K51" s="31"/>
      <c r="L51" s="31"/>
      <c r="M51" s="12"/>
      <c r="N51" s="2"/>
      <c r="O51" s="2"/>
      <c r="P51" s="2"/>
      <c r="Q51" s="2"/>
    </row>
    <row r="52" thickTop="1">
      <c r="A52" s="9"/>
      <c r="B52" s="51">
        <v>6</v>
      </c>
      <c r="C52" s="52" t="s">
        <v>535</v>
      </c>
      <c r="D52" s="52"/>
      <c r="E52" s="52" t="s">
        <v>536</v>
      </c>
      <c r="F52" s="52" t="s">
        <v>10</v>
      </c>
      <c r="G52" s="53" t="s">
        <v>121</v>
      </c>
      <c r="H52" s="63">
        <v>30</v>
      </c>
      <c r="I52" s="37">
        <v>0</v>
      </c>
      <c r="J52" s="64">
        <v>0</v>
      </c>
      <c r="K52" s="65">
        <v>0.20999999999999999</v>
      </c>
      <c r="L52" s="66">
        <v>0</v>
      </c>
      <c r="M52" s="12"/>
      <c r="N52" s="2"/>
      <c r="O52" s="2"/>
      <c r="P52" s="2"/>
      <c r="Q52" s="43">
        <f>IF(ISNUMBER(K52),IF(H52&gt;0,IF(I52&gt;0,J52,0),0),0)</f>
        <v>0</v>
      </c>
      <c r="R52" s="27">
        <f>IF(ISNUMBER(K52)=FALSE,J52,0)</f>
        <v>0</v>
      </c>
    </row>
    <row r="53">
      <c r="A53" s="9"/>
      <c r="B53" s="58" t="s">
        <v>83</v>
      </c>
      <c r="C53" s="1"/>
      <c r="D53" s="1"/>
      <c r="E53" s="59" t="s">
        <v>10</v>
      </c>
      <c r="F53" s="1"/>
      <c r="G53" s="1"/>
      <c r="H53" s="50"/>
      <c r="I53" s="1"/>
      <c r="J53" s="50"/>
      <c r="K53" s="1"/>
      <c r="L53" s="1"/>
      <c r="M53" s="12"/>
      <c r="N53" s="2"/>
      <c r="O53" s="2"/>
      <c r="P53" s="2"/>
      <c r="Q53" s="2"/>
    </row>
    <row r="54">
      <c r="A54" s="9"/>
      <c r="B54" s="58" t="s">
        <v>85</v>
      </c>
      <c r="C54" s="1"/>
      <c r="D54" s="1"/>
      <c r="E54" s="59" t="s">
        <v>765</v>
      </c>
      <c r="F54" s="1"/>
      <c r="G54" s="1"/>
      <c r="H54" s="50"/>
      <c r="I54" s="1"/>
      <c r="J54" s="50"/>
      <c r="K54" s="1"/>
      <c r="L54" s="1"/>
      <c r="M54" s="12"/>
      <c r="N54" s="2"/>
      <c r="O54" s="2"/>
      <c r="P54" s="2"/>
      <c r="Q54" s="2"/>
    </row>
    <row r="55" thickBot="1">
      <c r="A55" s="9"/>
      <c r="B55" s="60" t="s">
        <v>87</v>
      </c>
      <c r="C55" s="31"/>
      <c r="D55" s="31"/>
      <c r="E55" s="61" t="s">
        <v>88</v>
      </c>
      <c r="F55" s="31"/>
      <c r="G55" s="31"/>
      <c r="H55" s="62"/>
      <c r="I55" s="31"/>
      <c r="J55" s="62"/>
      <c r="K55" s="31"/>
      <c r="L55" s="31"/>
      <c r="M55" s="12"/>
      <c r="N55" s="2"/>
      <c r="O55" s="2"/>
      <c r="P55" s="2"/>
      <c r="Q55" s="2"/>
    </row>
    <row r="56" thickTop="1">
      <c r="A56" s="9"/>
      <c r="B56" s="51">
        <v>7</v>
      </c>
      <c r="C56" s="52" t="s">
        <v>540</v>
      </c>
      <c r="D56" s="52"/>
      <c r="E56" s="52" t="s">
        <v>541</v>
      </c>
      <c r="F56" s="52" t="s">
        <v>10</v>
      </c>
      <c r="G56" s="53" t="s">
        <v>151</v>
      </c>
      <c r="H56" s="63">
        <v>301.5</v>
      </c>
      <c r="I56" s="37">
        <v>0</v>
      </c>
      <c r="J56" s="64">
        <v>0</v>
      </c>
      <c r="K56" s="65">
        <v>0.20999999999999999</v>
      </c>
      <c r="L56" s="66">
        <v>0</v>
      </c>
      <c r="M56" s="12"/>
      <c r="N56" s="2"/>
      <c r="O56" s="2"/>
      <c r="P56" s="2"/>
      <c r="Q56" s="43">
        <f>IF(ISNUMBER(K56),IF(H56&gt;0,IF(I56&gt;0,J56,0),0),0)</f>
        <v>0</v>
      </c>
      <c r="R56" s="27">
        <f>IF(ISNUMBER(K56)=FALSE,J56,0)</f>
        <v>0</v>
      </c>
    </row>
    <row r="57">
      <c r="A57" s="9"/>
      <c r="B57" s="58" t="s">
        <v>83</v>
      </c>
      <c r="C57" s="1"/>
      <c r="D57" s="1"/>
      <c r="E57" s="59" t="s">
        <v>766</v>
      </c>
      <c r="F57" s="1"/>
      <c r="G57" s="1"/>
      <c r="H57" s="50"/>
      <c r="I57" s="1"/>
      <c r="J57" s="50"/>
      <c r="K57" s="1"/>
      <c r="L57" s="1"/>
      <c r="M57" s="12"/>
      <c r="N57" s="2"/>
      <c r="O57" s="2"/>
      <c r="P57" s="2"/>
      <c r="Q57" s="2"/>
    </row>
    <row r="58">
      <c r="A58" s="9"/>
      <c r="B58" s="58" t="s">
        <v>85</v>
      </c>
      <c r="C58" s="1"/>
      <c r="D58" s="1"/>
      <c r="E58" s="59" t="s">
        <v>767</v>
      </c>
      <c r="F58" s="1"/>
      <c r="G58" s="1"/>
      <c r="H58" s="50"/>
      <c r="I58" s="1"/>
      <c r="J58" s="50"/>
      <c r="K58" s="1"/>
      <c r="L58" s="1"/>
      <c r="M58" s="12"/>
      <c r="N58" s="2"/>
      <c r="O58" s="2"/>
      <c r="P58" s="2"/>
      <c r="Q58" s="2"/>
    </row>
    <row r="59" thickBot="1">
      <c r="A59" s="9"/>
      <c r="B59" s="60" t="s">
        <v>87</v>
      </c>
      <c r="C59" s="31"/>
      <c r="D59" s="31"/>
      <c r="E59" s="61" t="s">
        <v>88</v>
      </c>
      <c r="F59" s="31"/>
      <c r="G59" s="31"/>
      <c r="H59" s="62"/>
      <c r="I59" s="31"/>
      <c r="J59" s="62"/>
      <c r="K59" s="31"/>
      <c r="L59" s="31"/>
      <c r="M59" s="12"/>
      <c r="N59" s="2"/>
      <c r="O59" s="2"/>
      <c r="P59" s="2"/>
      <c r="Q59" s="2"/>
    </row>
    <row r="60" thickTop="1">
      <c r="A60" s="9"/>
      <c r="B60" s="51">
        <v>8</v>
      </c>
      <c r="C60" s="52" t="s">
        <v>164</v>
      </c>
      <c r="D60" s="52"/>
      <c r="E60" s="52" t="s">
        <v>165</v>
      </c>
      <c r="F60" s="52" t="s">
        <v>10</v>
      </c>
      <c r="G60" s="53" t="s">
        <v>121</v>
      </c>
      <c r="H60" s="63">
        <v>754.18899999999996</v>
      </c>
      <c r="I60" s="37">
        <v>0</v>
      </c>
      <c r="J60" s="64">
        <v>0</v>
      </c>
      <c r="K60" s="65">
        <v>0.20999999999999999</v>
      </c>
      <c r="L60" s="66">
        <v>0</v>
      </c>
      <c r="M60" s="12"/>
      <c r="N60" s="2"/>
      <c r="O60" s="2"/>
      <c r="P60" s="2"/>
      <c r="Q60" s="43">
        <f>IF(ISNUMBER(K60),IF(H60&gt;0,IF(I60&gt;0,J60,0),0),0)</f>
        <v>0</v>
      </c>
      <c r="R60" s="27">
        <f>IF(ISNUMBER(K60)=FALSE,J60,0)</f>
        <v>0</v>
      </c>
    </row>
    <row r="61">
      <c r="A61" s="9"/>
      <c r="B61" s="58" t="s">
        <v>83</v>
      </c>
      <c r="C61" s="1"/>
      <c r="D61" s="1"/>
      <c r="E61" s="59" t="s">
        <v>10</v>
      </c>
      <c r="F61" s="1"/>
      <c r="G61" s="1"/>
      <c r="H61" s="50"/>
      <c r="I61" s="1"/>
      <c r="J61" s="50"/>
      <c r="K61" s="1"/>
      <c r="L61" s="1"/>
      <c r="M61" s="12"/>
      <c r="N61" s="2"/>
      <c r="O61" s="2"/>
      <c r="P61" s="2"/>
      <c r="Q61" s="2"/>
    </row>
    <row r="62">
      <c r="A62" s="9"/>
      <c r="B62" s="58" t="s">
        <v>85</v>
      </c>
      <c r="C62" s="1"/>
      <c r="D62" s="1"/>
      <c r="E62" s="59" t="s">
        <v>768</v>
      </c>
      <c r="F62" s="1"/>
      <c r="G62" s="1"/>
      <c r="H62" s="50"/>
      <c r="I62" s="1"/>
      <c r="J62" s="50"/>
      <c r="K62" s="1"/>
      <c r="L62" s="1"/>
      <c r="M62" s="12"/>
      <c r="N62" s="2"/>
      <c r="O62" s="2"/>
      <c r="P62" s="2"/>
      <c r="Q62" s="2"/>
    </row>
    <row r="63" thickBot="1">
      <c r="A63" s="9"/>
      <c r="B63" s="60" t="s">
        <v>87</v>
      </c>
      <c r="C63" s="31"/>
      <c r="D63" s="31"/>
      <c r="E63" s="61" t="s">
        <v>88</v>
      </c>
      <c r="F63" s="31"/>
      <c r="G63" s="31"/>
      <c r="H63" s="62"/>
      <c r="I63" s="31"/>
      <c r="J63" s="62"/>
      <c r="K63" s="31"/>
      <c r="L63" s="31"/>
      <c r="M63" s="12"/>
      <c r="N63" s="2"/>
      <c r="O63" s="2"/>
      <c r="P63" s="2"/>
      <c r="Q63" s="2"/>
    </row>
    <row r="64" thickTop="1">
      <c r="A64" s="9"/>
      <c r="B64" s="51">
        <v>9</v>
      </c>
      <c r="C64" s="52" t="s">
        <v>167</v>
      </c>
      <c r="D64" s="52"/>
      <c r="E64" s="52" t="s">
        <v>168</v>
      </c>
      <c r="F64" s="52" t="s">
        <v>10</v>
      </c>
      <c r="G64" s="53" t="s">
        <v>121</v>
      </c>
      <c r="H64" s="63">
        <v>784.18899999999996</v>
      </c>
      <c r="I64" s="37">
        <v>0</v>
      </c>
      <c r="J64" s="64">
        <v>0</v>
      </c>
      <c r="K64" s="65">
        <v>0.20999999999999999</v>
      </c>
      <c r="L64" s="66">
        <v>0</v>
      </c>
      <c r="M64" s="12"/>
      <c r="N64" s="2"/>
      <c r="O64" s="2"/>
      <c r="P64" s="2"/>
      <c r="Q64" s="43">
        <f>IF(ISNUMBER(K64),IF(H64&gt;0,IF(I64&gt;0,J64,0),0),0)</f>
        <v>0</v>
      </c>
      <c r="R64" s="27">
        <f>IF(ISNUMBER(K64)=FALSE,J64,0)</f>
        <v>0</v>
      </c>
    </row>
    <row r="65">
      <c r="A65" s="9"/>
      <c r="B65" s="58" t="s">
        <v>83</v>
      </c>
      <c r="C65" s="1"/>
      <c r="D65" s="1"/>
      <c r="E65" s="59" t="s">
        <v>10</v>
      </c>
      <c r="F65" s="1"/>
      <c r="G65" s="1"/>
      <c r="H65" s="50"/>
      <c r="I65" s="1"/>
      <c r="J65" s="50"/>
      <c r="K65" s="1"/>
      <c r="L65" s="1"/>
      <c r="M65" s="12"/>
      <c r="N65" s="2"/>
      <c r="O65" s="2"/>
      <c r="P65" s="2"/>
      <c r="Q65" s="2"/>
    </row>
    <row r="66">
      <c r="A66" s="9"/>
      <c r="B66" s="58" t="s">
        <v>85</v>
      </c>
      <c r="C66" s="1"/>
      <c r="D66" s="1"/>
      <c r="E66" s="59" t="s">
        <v>769</v>
      </c>
      <c r="F66" s="1"/>
      <c r="G66" s="1"/>
      <c r="H66" s="50"/>
      <c r="I66" s="1"/>
      <c r="J66" s="50"/>
      <c r="K66" s="1"/>
      <c r="L66" s="1"/>
      <c r="M66" s="12"/>
      <c r="N66" s="2"/>
      <c r="O66" s="2"/>
      <c r="P66" s="2"/>
      <c r="Q66" s="2"/>
    </row>
    <row r="67" thickBot="1">
      <c r="A67" s="9"/>
      <c r="B67" s="60" t="s">
        <v>87</v>
      </c>
      <c r="C67" s="31"/>
      <c r="D67" s="31"/>
      <c r="E67" s="61" t="s">
        <v>88</v>
      </c>
      <c r="F67" s="31"/>
      <c r="G67" s="31"/>
      <c r="H67" s="62"/>
      <c r="I67" s="31"/>
      <c r="J67" s="62"/>
      <c r="K67" s="31"/>
      <c r="L67" s="31"/>
      <c r="M67" s="12"/>
      <c r="N67" s="2"/>
      <c r="O67" s="2"/>
      <c r="P67" s="2"/>
      <c r="Q67" s="2"/>
    </row>
    <row r="68" thickTop="1">
      <c r="A68" s="9"/>
      <c r="B68" s="51">
        <v>10</v>
      </c>
      <c r="C68" s="52" t="s">
        <v>545</v>
      </c>
      <c r="D68" s="52"/>
      <c r="E68" s="52" t="s">
        <v>546</v>
      </c>
      <c r="F68" s="52" t="s">
        <v>10</v>
      </c>
      <c r="G68" s="53" t="s">
        <v>121</v>
      </c>
      <c r="H68" s="63">
        <v>261.13200000000001</v>
      </c>
      <c r="I68" s="37">
        <v>0</v>
      </c>
      <c r="J68" s="64">
        <v>0</v>
      </c>
      <c r="K68" s="65">
        <v>0.20999999999999999</v>
      </c>
      <c r="L68" s="66">
        <v>0</v>
      </c>
      <c r="M68" s="12"/>
      <c r="N68" s="2"/>
      <c r="O68" s="2"/>
      <c r="P68" s="2"/>
      <c r="Q68" s="43">
        <f>IF(ISNUMBER(K68),IF(H68&gt;0,IF(I68&gt;0,J68,0),0),0)</f>
        <v>0</v>
      </c>
      <c r="R68" s="27">
        <f>IF(ISNUMBER(K68)=FALSE,J68,0)</f>
        <v>0</v>
      </c>
    </row>
    <row r="69">
      <c r="A69" s="9"/>
      <c r="B69" s="58" t="s">
        <v>83</v>
      </c>
      <c r="C69" s="1"/>
      <c r="D69" s="1"/>
      <c r="E69" s="59" t="s">
        <v>547</v>
      </c>
      <c r="F69" s="1"/>
      <c r="G69" s="1"/>
      <c r="H69" s="50"/>
      <c r="I69" s="1"/>
      <c r="J69" s="50"/>
      <c r="K69" s="1"/>
      <c r="L69" s="1"/>
      <c r="M69" s="12"/>
      <c r="N69" s="2"/>
      <c r="O69" s="2"/>
      <c r="P69" s="2"/>
      <c r="Q69" s="2"/>
    </row>
    <row r="70">
      <c r="A70" s="9"/>
      <c r="B70" s="58" t="s">
        <v>85</v>
      </c>
      <c r="C70" s="1"/>
      <c r="D70" s="1"/>
      <c r="E70" s="59" t="s">
        <v>770</v>
      </c>
      <c r="F70" s="1"/>
      <c r="G70" s="1"/>
      <c r="H70" s="50"/>
      <c r="I70" s="1"/>
      <c r="J70" s="50"/>
      <c r="K70" s="1"/>
      <c r="L70" s="1"/>
      <c r="M70" s="12"/>
      <c r="N70" s="2"/>
      <c r="O70" s="2"/>
      <c r="P70" s="2"/>
      <c r="Q70" s="2"/>
    </row>
    <row r="71" thickBot="1">
      <c r="A71" s="9"/>
      <c r="B71" s="60" t="s">
        <v>87</v>
      </c>
      <c r="C71" s="31"/>
      <c r="D71" s="31"/>
      <c r="E71" s="61" t="s">
        <v>88</v>
      </c>
      <c r="F71" s="31"/>
      <c r="G71" s="31"/>
      <c r="H71" s="62"/>
      <c r="I71" s="31"/>
      <c r="J71" s="62"/>
      <c r="K71" s="31"/>
      <c r="L71" s="31"/>
      <c r="M71" s="12"/>
      <c r="N71" s="2"/>
      <c r="O71" s="2"/>
      <c r="P71" s="2"/>
      <c r="Q71" s="2"/>
    </row>
    <row r="72" thickTop="1">
      <c r="A72" s="9"/>
      <c r="B72" s="51">
        <v>11</v>
      </c>
      <c r="C72" s="52" t="s">
        <v>549</v>
      </c>
      <c r="D72" s="52"/>
      <c r="E72" s="52" t="s">
        <v>550</v>
      </c>
      <c r="F72" s="52" t="s">
        <v>10</v>
      </c>
      <c r="G72" s="53" t="s">
        <v>121</v>
      </c>
      <c r="H72" s="63">
        <v>236.75999999999999</v>
      </c>
      <c r="I72" s="37">
        <v>0</v>
      </c>
      <c r="J72" s="64">
        <v>0</v>
      </c>
      <c r="K72" s="65">
        <v>0.20999999999999999</v>
      </c>
      <c r="L72" s="66">
        <v>0</v>
      </c>
      <c r="M72" s="12"/>
      <c r="N72" s="2"/>
      <c r="O72" s="2"/>
      <c r="P72" s="2"/>
      <c r="Q72" s="43">
        <f>IF(ISNUMBER(K72),IF(H72&gt;0,IF(I72&gt;0,J72,0),0),0)</f>
        <v>0</v>
      </c>
      <c r="R72" s="27">
        <f>IF(ISNUMBER(K72)=FALSE,J72,0)</f>
        <v>0</v>
      </c>
    </row>
    <row r="73">
      <c r="A73" s="9"/>
      <c r="B73" s="58" t="s">
        <v>83</v>
      </c>
      <c r="C73" s="1"/>
      <c r="D73" s="1"/>
      <c r="E73" s="59" t="s">
        <v>605</v>
      </c>
      <c r="F73" s="1"/>
      <c r="G73" s="1"/>
      <c r="H73" s="50"/>
      <c r="I73" s="1"/>
      <c r="J73" s="50"/>
      <c r="K73" s="1"/>
      <c r="L73" s="1"/>
      <c r="M73" s="12"/>
      <c r="N73" s="2"/>
      <c r="O73" s="2"/>
      <c r="P73" s="2"/>
      <c r="Q73" s="2"/>
    </row>
    <row r="74">
      <c r="A74" s="9"/>
      <c r="B74" s="58" t="s">
        <v>85</v>
      </c>
      <c r="C74" s="1"/>
      <c r="D74" s="1"/>
      <c r="E74" s="59" t="s">
        <v>771</v>
      </c>
      <c r="F74" s="1"/>
      <c r="G74" s="1"/>
      <c r="H74" s="50"/>
      <c r="I74" s="1"/>
      <c r="J74" s="50"/>
      <c r="K74" s="1"/>
      <c r="L74" s="1"/>
      <c r="M74" s="12"/>
      <c r="N74" s="2"/>
      <c r="O74" s="2"/>
      <c r="P74" s="2"/>
      <c r="Q74" s="2"/>
    </row>
    <row r="75" thickBot="1">
      <c r="A75" s="9"/>
      <c r="B75" s="60" t="s">
        <v>87</v>
      </c>
      <c r="C75" s="31"/>
      <c r="D75" s="31"/>
      <c r="E75" s="61" t="s">
        <v>88</v>
      </c>
      <c r="F75" s="31"/>
      <c r="G75" s="31"/>
      <c r="H75" s="62"/>
      <c r="I75" s="31"/>
      <c r="J75" s="62"/>
      <c r="K75" s="31"/>
      <c r="L75" s="31"/>
      <c r="M75" s="12"/>
      <c r="N75" s="2"/>
      <c r="O75" s="2"/>
      <c r="P75" s="2"/>
      <c r="Q75" s="2"/>
    </row>
    <row r="76" thickTop="1" thickBot="1" ht="25" customHeight="1">
      <c r="A76" s="9"/>
      <c r="B76" s="1"/>
      <c r="C76" s="67">
        <v>1</v>
      </c>
      <c r="D76" s="1"/>
      <c r="E76" s="68" t="s">
        <v>114</v>
      </c>
      <c r="F76" s="1"/>
      <c r="G76" s="69" t="s">
        <v>107</v>
      </c>
      <c r="H76" s="70">
        <v>0</v>
      </c>
      <c r="I76" s="69" t="s">
        <v>108</v>
      </c>
      <c r="J76" s="71">
        <f>(L76-H76)</f>
        <v>0</v>
      </c>
      <c r="K76" s="69" t="s">
        <v>109</v>
      </c>
      <c r="L76" s="72">
        <v>0</v>
      </c>
      <c r="M76" s="12"/>
      <c r="N76" s="2"/>
      <c r="O76" s="2"/>
      <c r="P76" s="2"/>
      <c r="Q76" s="43">
        <f>0+Q40+Q44+Q48+Q52+Q56+Q60+Q64+Q68+Q72</f>
        <v>0</v>
      </c>
      <c r="R76" s="27">
        <f>0+R40+R44+R48+R52+R56+R60+R64+R68+R72</f>
        <v>0</v>
      </c>
      <c r="S76" s="73">
        <f>Q76*(1+J76)+R76</f>
        <v>0</v>
      </c>
    </row>
    <row r="77" thickTop="1" thickBot="1" ht="25" customHeight="1">
      <c r="A77" s="9"/>
      <c r="B77" s="74"/>
      <c r="C77" s="74"/>
      <c r="D77" s="74"/>
      <c r="E77" s="74"/>
      <c r="F77" s="74"/>
      <c r="G77" s="75" t="s">
        <v>110</v>
      </c>
      <c r="H77" s="76">
        <v>0</v>
      </c>
      <c r="I77" s="75" t="s">
        <v>111</v>
      </c>
      <c r="J77" s="77">
        <v>0</v>
      </c>
      <c r="K77" s="75" t="s">
        <v>112</v>
      </c>
      <c r="L77" s="78">
        <v>0</v>
      </c>
      <c r="M77" s="12"/>
      <c r="N77" s="2"/>
      <c r="O77" s="2"/>
      <c r="P77" s="2"/>
      <c r="Q77" s="2"/>
    </row>
    <row r="78" ht="40" customHeight="1">
      <c r="A78" s="9"/>
      <c r="B78" s="83" t="s">
        <v>189</v>
      </c>
      <c r="C78" s="1"/>
      <c r="D78" s="1"/>
      <c r="E78" s="1"/>
      <c r="F78" s="1"/>
      <c r="G78" s="1"/>
      <c r="H78" s="50"/>
      <c r="I78" s="1"/>
      <c r="J78" s="50"/>
      <c r="K78" s="1"/>
      <c r="L78" s="1"/>
      <c r="M78" s="12"/>
      <c r="N78" s="2"/>
      <c r="O78" s="2"/>
      <c r="P78" s="2"/>
      <c r="Q78" s="2"/>
    </row>
    <row r="79">
      <c r="A79" s="9"/>
      <c r="B79" s="51">
        <v>12</v>
      </c>
      <c r="C79" s="52" t="s">
        <v>426</v>
      </c>
      <c r="D79" s="52"/>
      <c r="E79" s="52" t="s">
        <v>427</v>
      </c>
      <c r="F79" s="52" t="s">
        <v>10</v>
      </c>
      <c r="G79" s="53" t="s">
        <v>121</v>
      </c>
      <c r="H79" s="54">
        <v>60.173999999999999</v>
      </c>
      <c r="I79" s="25">
        <v>0</v>
      </c>
      <c r="J79" s="55">
        <v>0</v>
      </c>
      <c r="K79" s="56">
        <v>0.20999999999999999</v>
      </c>
      <c r="L79" s="57">
        <v>0</v>
      </c>
      <c r="M79" s="12"/>
      <c r="N79" s="2"/>
      <c r="O79" s="2"/>
      <c r="P79" s="2"/>
      <c r="Q79" s="43">
        <f>IF(ISNUMBER(K79),IF(H79&gt;0,IF(I79&gt;0,J79,0),0),0)</f>
        <v>0</v>
      </c>
      <c r="R79" s="27">
        <f>IF(ISNUMBER(K79)=FALSE,J79,0)</f>
        <v>0</v>
      </c>
    </row>
    <row r="80">
      <c r="A80" s="9"/>
      <c r="B80" s="58" t="s">
        <v>83</v>
      </c>
      <c r="C80" s="1"/>
      <c r="D80" s="1"/>
      <c r="E80" s="59" t="s">
        <v>10</v>
      </c>
      <c r="F80" s="1"/>
      <c r="G80" s="1"/>
      <c r="H80" s="50"/>
      <c r="I80" s="1"/>
      <c r="J80" s="50"/>
      <c r="K80" s="1"/>
      <c r="L80" s="1"/>
      <c r="M80" s="12"/>
      <c r="N80" s="2"/>
      <c r="O80" s="2"/>
      <c r="P80" s="2"/>
      <c r="Q80" s="2"/>
    </row>
    <row r="81">
      <c r="A81" s="9"/>
      <c r="B81" s="58" t="s">
        <v>85</v>
      </c>
      <c r="C81" s="1"/>
      <c r="D81" s="1"/>
      <c r="E81" s="59" t="s">
        <v>772</v>
      </c>
      <c r="F81" s="1"/>
      <c r="G81" s="1"/>
      <c r="H81" s="50"/>
      <c r="I81" s="1"/>
      <c r="J81" s="50"/>
      <c r="K81" s="1"/>
      <c r="L81" s="1"/>
      <c r="M81" s="12"/>
      <c r="N81" s="2"/>
      <c r="O81" s="2"/>
      <c r="P81" s="2"/>
      <c r="Q81" s="2"/>
    </row>
    <row r="82" thickBot="1">
      <c r="A82" s="9"/>
      <c r="B82" s="60" t="s">
        <v>87</v>
      </c>
      <c r="C82" s="31"/>
      <c r="D82" s="31"/>
      <c r="E82" s="61" t="s">
        <v>88</v>
      </c>
      <c r="F82" s="31"/>
      <c r="G82" s="31"/>
      <c r="H82" s="62"/>
      <c r="I82" s="31"/>
      <c r="J82" s="62"/>
      <c r="K82" s="31"/>
      <c r="L82" s="31"/>
      <c r="M82" s="12"/>
      <c r="N82" s="2"/>
      <c r="O82" s="2"/>
      <c r="P82" s="2"/>
      <c r="Q82" s="2"/>
    </row>
    <row r="83" thickTop="1" thickBot="1" ht="25" customHeight="1">
      <c r="A83" s="9"/>
      <c r="B83" s="1"/>
      <c r="C83" s="67">
        <v>4</v>
      </c>
      <c r="D83" s="1"/>
      <c r="E83" s="68" t="s">
        <v>115</v>
      </c>
      <c r="F83" s="1"/>
      <c r="G83" s="69" t="s">
        <v>107</v>
      </c>
      <c r="H83" s="70">
        <v>0</v>
      </c>
      <c r="I83" s="69" t="s">
        <v>108</v>
      </c>
      <c r="J83" s="71">
        <f>(L83-H83)</f>
        <v>0</v>
      </c>
      <c r="K83" s="69" t="s">
        <v>109</v>
      </c>
      <c r="L83" s="72">
        <v>0</v>
      </c>
      <c r="M83" s="12"/>
      <c r="N83" s="2"/>
      <c r="O83" s="2"/>
      <c r="P83" s="2"/>
      <c r="Q83" s="43">
        <f>0+Q79</f>
        <v>0</v>
      </c>
      <c r="R83" s="27">
        <f>0+R79</f>
        <v>0</v>
      </c>
      <c r="S83" s="73">
        <f>Q83*(1+J83)+R83</f>
        <v>0</v>
      </c>
    </row>
    <row r="84" thickTop="1" thickBot="1" ht="25" customHeight="1">
      <c r="A84" s="9"/>
      <c r="B84" s="74"/>
      <c r="C84" s="74"/>
      <c r="D84" s="74"/>
      <c r="E84" s="74"/>
      <c r="F84" s="74"/>
      <c r="G84" s="75" t="s">
        <v>110</v>
      </c>
      <c r="H84" s="76">
        <v>0</v>
      </c>
      <c r="I84" s="75" t="s">
        <v>111</v>
      </c>
      <c r="J84" s="77">
        <v>0</v>
      </c>
      <c r="K84" s="75" t="s">
        <v>112</v>
      </c>
      <c r="L84" s="78">
        <v>0</v>
      </c>
      <c r="M84" s="12"/>
      <c r="N84" s="2"/>
      <c r="O84" s="2"/>
      <c r="P84" s="2"/>
      <c r="Q84" s="2"/>
    </row>
    <row r="85" ht="40" customHeight="1">
      <c r="A85" s="9"/>
      <c r="B85" s="83" t="s">
        <v>212</v>
      </c>
      <c r="C85" s="1"/>
      <c r="D85" s="1"/>
      <c r="E85" s="1"/>
      <c r="F85" s="1"/>
      <c r="G85" s="1"/>
      <c r="H85" s="50"/>
      <c r="I85" s="1"/>
      <c r="J85" s="50"/>
      <c r="K85" s="1"/>
      <c r="L85" s="1"/>
      <c r="M85" s="12"/>
      <c r="N85" s="2"/>
      <c r="O85" s="2"/>
      <c r="P85" s="2"/>
      <c r="Q85" s="2"/>
    </row>
    <row r="86">
      <c r="A86" s="9"/>
      <c r="B86" s="51">
        <v>13</v>
      </c>
      <c r="C86" s="52" t="s">
        <v>569</v>
      </c>
      <c r="D86" s="52"/>
      <c r="E86" s="52" t="s">
        <v>570</v>
      </c>
      <c r="F86" s="52" t="s">
        <v>10</v>
      </c>
      <c r="G86" s="53" t="s">
        <v>151</v>
      </c>
      <c r="H86" s="54">
        <v>49.200000000000003</v>
      </c>
      <c r="I86" s="25">
        <v>0</v>
      </c>
      <c r="J86" s="55">
        <v>0</v>
      </c>
      <c r="K86" s="56">
        <v>0.20999999999999999</v>
      </c>
      <c r="L86" s="57">
        <v>0</v>
      </c>
      <c r="M86" s="12"/>
      <c r="N86" s="2"/>
      <c r="O86" s="2"/>
      <c r="P86" s="2"/>
      <c r="Q86" s="43">
        <f>IF(ISNUMBER(K86),IF(H86&gt;0,IF(I86&gt;0,J86,0),0),0)</f>
        <v>0</v>
      </c>
      <c r="R86" s="27">
        <f>IF(ISNUMBER(K86)=FALSE,J86,0)</f>
        <v>0</v>
      </c>
    </row>
    <row r="87">
      <c r="A87" s="9"/>
      <c r="B87" s="58" t="s">
        <v>83</v>
      </c>
      <c r="C87" s="1"/>
      <c r="D87" s="1"/>
      <c r="E87" s="59" t="s">
        <v>612</v>
      </c>
      <c r="F87" s="1"/>
      <c r="G87" s="1"/>
      <c r="H87" s="50"/>
      <c r="I87" s="1"/>
      <c r="J87" s="50"/>
      <c r="K87" s="1"/>
      <c r="L87" s="1"/>
      <c r="M87" s="12"/>
      <c r="N87" s="2"/>
      <c r="O87" s="2"/>
      <c r="P87" s="2"/>
      <c r="Q87" s="2"/>
    </row>
    <row r="88">
      <c r="A88" s="9"/>
      <c r="B88" s="58" t="s">
        <v>85</v>
      </c>
      <c r="C88" s="1"/>
      <c r="D88" s="1"/>
      <c r="E88" s="59" t="s">
        <v>773</v>
      </c>
      <c r="F88" s="1"/>
      <c r="G88" s="1"/>
      <c r="H88" s="50"/>
      <c r="I88" s="1"/>
      <c r="J88" s="50"/>
      <c r="K88" s="1"/>
      <c r="L88" s="1"/>
      <c r="M88" s="12"/>
      <c r="N88" s="2"/>
      <c r="O88" s="2"/>
      <c r="P88" s="2"/>
      <c r="Q88" s="2"/>
    </row>
    <row r="89" thickBot="1">
      <c r="A89" s="9"/>
      <c r="B89" s="60" t="s">
        <v>87</v>
      </c>
      <c r="C89" s="31"/>
      <c r="D89" s="31"/>
      <c r="E89" s="61" t="s">
        <v>88</v>
      </c>
      <c r="F89" s="31"/>
      <c r="G89" s="31"/>
      <c r="H89" s="62"/>
      <c r="I89" s="31"/>
      <c r="J89" s="62"/>
      <c r="K89" s="31"/>
      <c r="L89" s="31"/>
      <c r="M89" s="12"/>
      <c r="N89" s="2"/>
      <c r="O89" s="2"/>
      <c r="P89" s="2"/>
      <c r="Q89" s="2"/>
    </row>
    <row r="90" thickTop="1">
      <c r="A90" s="9"/>
      <c r="B90" s="51">
        <v>14</v>
      </c>
      <c r="C90" s="52" t="s">
        <v>573</v>
      </c>
      <c r="D90" s="52">
        <v>1</v>
      </c>
      <c r="E90" s="52" t="s">
        <v>574</v>
      </c>
      <c r="F90" s="52" t="s">
        <v>10</v>
      </c>
      <c r="G90" s="53" t="s">
        <v>151</v>
      </c>
      <c r="H90" s="63">
        <v>301.5</v>
      </c>
      <c r="I90" s="37">
        <v>0</v>
      </c>
      <c r="J90" s="64">
        <v>0</v>
      </c>
      <c r="K90" s="65">
        <v>0.20999999999999999</v>
      </c>
      <c r="L90" s="66">
        <v>0</v>
      </c>
      <c r="M90" s="12"/>
      <c r="N90" s="2"/>
      <c r="O90" s="2"/>
      <c r="P90" s="2"/>
      <c r="Q90" s="43">
        <f>IF(ISNUMBER(K90),IF(H90&gt;0,IF(I90&gt;0,J90,0),0),0)</f>
        <v>0</v>
      </c>
      <c r="R90" s="27">
        <f>IF(ISNUMBER(K90)=FALSE,J90,0)</f>
        <v>0</v>
      </c>
    </row>
    <row r="91">
      <c r="A91" s="9"/>
      <c r="B91" s="58" t="s">
        <v>83</v>
      </c>
      <c r="C91" s="1"/>
      <c r="D91" s="1"/>
      <c r="E91" s="59" t="s">
        <v>755</v>
      </c>
      <c r="F91" s="1"/>
      <c r="G91" s="1"/>
      <c r="H91" s="50"/>
      <c r="I91" s="1"/>
      <c r="J91" s="50"/>
      <c r="K91" s="1"/>
      <c r="L91" s="1"/>
      <c r="M91" s="12"/>
      <c r="N91" s="2"/>
      <c r="O91" s="2"/>
      <c r="P91" s="2"/>
      <c r="Q91" s="2"/>
    </row>
    <row r="92">
      <c r="A92" s="9"/>
      <c r="B92" s="58" t="s">
        <v>85</v>
      </c>
      <c r="C92" s="1"/>
      <c r="D92" s="1"/>
      <c r="E92" s="59" t="s">
        <v>774</v>
      </c>
      <c r="F92" s="1"/>
      <c r="G92" s="1"/>
      <c r="H92" s="50"/>
      <c r="I92" s="1"/>
      <c r="J92" s="50"/>
      <c r="K92" s="1"/>
      <c r="L92" s="1"/>
      <c r="M92" s="12"/>
      <c r="N92" s="2"/>
      <c r="O92" s="2"/>
      <c r="P92" s="2"/>
      <c r="Q92" s="2"/>
    </row>
    <row r="93" thickBot="1">
      <c r="A93" s="9"/>
      <c r="B93" s="60" t="s">
        <v>87</v>
      </c>
      <c r="C93" s="31"/>
      <c r="D93" s="31"/>
      <c r="E93" s="61" t="s">
        <v>577</v>
      </c>
      <c r="F93" s="31"/>
      <c r="G93" s="31"/>
      <c r="H93" s="62"/>
      <c r="I93" s="31"/>
      <c r="J93" s="62"/>
      <c r="K93" s="31"/>
      <c r="L93" s="31"/>
      <c r="M93" s="12"/>
      <c r="N93" s="2"/>
      <c r="O93" s="2"/>
      <c r="P93" s="2"/>
      <c r="Q93" s="2"/>
    </row>
    <row r="94" thickTop="1">
      <c r="A94" s="9"/>
      <c r="B94" s="51">
        <v>15</v>
      </c>
      <c r="C94" s="52" t="s">
        <v>580</v>
      </c>
      <c r="D94" s="52"/>
      <c r="E94" s="52" t="s">
        <v>581</v>
      </c>
      <c r="F94" s="52" t="s">
        <v>10</v>
      </c>
      <c r="G94" s="53" t="s">
        <v>131</v>
      </c>
      <c r="H94" s="63">
        <v>9</v>
      </c>
      <c r="I94" s="37">
        <v>0</v>
      </c>
      <c r="J94" s="64">
        <v>0</v>
      </c>
      <c r="K94" s="65">
        <v>0.20999999999999999</v>
      </c>
      <c r="L94" s="66">
        <v>0</v>
      </c>
      <c r="M94" s="12"/>
      <c r="N94" s="2"/>
      <c r="O94" s="2"/>
      <c r="P94" s="2"/>
      <c r="Q94" s="43">
        <f>IF(ISNUMBER(K94),IF(H94&gt;0,IF(I94&gt;0,J94,0),0),0)</f>
        <v>0</v>
      </c>
      <c r="R94" s="27">
        <f>IF(ISNUMBER(K94)=FALSE,J94,0)</f>
        <v>0</v>
      </c>
    </row>
    <row r="95">
      <c r="A95" s="9"/>
      <c r="B95" s="58" t="s">
        <v>83</v>
      </c>
      <c r="C95" s="1"/>
      <c r="D95" s="1"/>
      <c r="E95" s="59" t="s">
        <v>10</v>
      </c>
      <c r="F95" s="1"/>
      <c r="G95" s="1"/>
      <c r="H95" s="50"/>
      <c r="I95" s="1"/>
      <c r="J95" s="50"/>
      <c r="K95" s="1"/>
      <c r="L95" s="1"/>
      <c r="M95" s="12"/>
      <c r="N95" s="2"/>
      <c r="O95" s="2"/>
      <c r="P95" s="2"/>
      <c r="Q95" s="2"/>
    </row>
    <row r="96">
      <c r="A96" s="9"/>
      <c r="B96" s="58" t="s">
        <v>85</v>
      </c>
      <c r="C96" s="1"/>
      <c r="D96" s="1"/>
      <c r="E96" s="59" t="s">
        <v>775</v>
      </c>
      <c r="F96" s="1"/>
      <c r="G96" s="1"/>
      <c r="H96" s="50"/>
      <c r="I96" s="1"/>
      <c r="J96" s="50"/>
      <c r="K96" s="1"/>
      <c r="L96" s="1"/>
      <c r="M96" s="12"/>
      <c r="N96" s="2"/>
      <c r="O96" s="2"/>
      <c r="P96" s="2"/>
      <c r="Q96" s="2"/>
    </row>
    <row r="97" thickBot="1">
      <c r="A97" s="9"/>
      <c r="B97" s="60" t="s">
        <v>87</v>
      </c>
      <c r="C97" s="31"/>
      <c r="D97" s="31"/>
      <c r="E97" s="61" t="s">
        <v>88</v>
      </c>
      <c r="F97" s="31"/>
      <c r="G97" s="31"/>
      <c r="H97" s="62"/>
      <c r="I97" s="31"/>
      <c r="J97" s="62"/>
      <c r="K97" s="31"/>
      <c r="L97" s="31"/>
      <c r="M97" s="12"/>
      <c r="N97" s="2"/>
      <c r="O97" s="2"/>
      <c r="P97" s="2"/>
      <c r="Q97" s="2"/>
    </row>
    <row r="98" thickTop="1">
      <c r="A98" s="9"/>
      <c r="B98" s="51">
        <v>16</v>
      </c>
      <c r="C98" s="52" t="s">
        <v>237</v>
      </c>
      <c r="D98" s="52"/>
      <c r="E98" s="52" t="s">
        <v>238</v>
      </c>
      <c r="F98" s="52" t="s">
        <v>10</v>
      </c>
      <c r="G98" s="53" t="s">
        <v>131</v>
      </c>
      <c r="H98" s="63">
        <v>11</v>
      </c>
      <c r="I98" s="37">
        <v>0</v>
      </c>
      <c r="J98" s="64">
        <v>0</v>
      </c>
      <c r="K98" s="65">
        <v>0.20999999999999999</v>
      </c>
      <c r="L98" s="66">
        <v>0</v>
      </c>
      <c r="M98" s="12"/>
      <c r="N98" s="2"/>
      <c r="O98" s="2"/>
      <c r="P98" s="2"/>
      <c r="Q98" s="43">
        <f>IF(ISNUMBER(K98),IF(H98&gt;0,IF(I98&gt;0,J98,0),0),0)</f>
        <v>0</v>
      </c>
      <c r="R98" s="27">
        <f>IF(ISNUMBER(K98)=FALSE,J98,0)</f>
        <v>0</v>
      </c>
    </row>
    <row r="99">
      <c r="A99" s="9"/>
      <c r="B99" s="58" t="s">
        <v>83</v>
      </c>
      <c r="C99" s="1"/>
      <c r="D99" s="1"/>
      <c r="E99" s="59" t="s">
        <v>10</v>
      </c>
      <c r="F99" s="1"/>
      <c r="G99" s="1"/>
      <c r="H99" s="50"/>
      <c r="I99" s="1"/>
      <c r="J99" s="50"/>
      <c r="K99" s="1"/>
      <c r="L99" s="1"/>
      <c r="M99" s="12"/>
      <c r="N99" s="2"/>
      <c r="O99" s="2"/>
      <c r="P99" s="2"/>
      <c r="Q99" s="2"/>
    </row>
    <row r="100">
      <c r="A100" s="9"/>
      <c r="B100" s="58" t="s">
        <v>85</v>
      </c>
      <c r="C100" s="1"/>
      <c r="D100" s="1"/>
      <c r="E100" s="59" t="s">
        <v>776</v>
      </c>
      <c r="F100" s="1"/>
      <c r="G100" s="1"/>
      <c r="H100" s="50"/>
      <c r="I100" s="1"/>
      <c r="J100" s="50"/>
      <c r="K100" s="1"/>
      <c r="L100" s="1"/>
      <c r="M100" s="12"/>
      <c r="N100" s="2"/>
      <c r="O100" s="2"/>
      <c r="P100" s="2"/>
      <c r="Q100" s="2"/>
    </row>
    <row r="101" thickBot="1">
      <c r="A101" s="9"/>
      <c r="B101" s="60" t="s">
        <v>87</v>
      </c>
      <c r="C101" s="31"/>
      <c r="D101" s="31"/>
      <c r="E101" s="61" t="s">
        <v>88</v>
      </c>
      <c r="F101" s="31"/>
      <c r="G101" s="31"/>
      <c r="H101" s="62"/>
      <c r="I101" s="31"/>
      <c r="J101" s="62"/>
      <c r="K101" s="31"/>
      <c r="L101" s="31"/>
      <c r="M101" s="12"/>
      <c r="N101" s="2"/>
      <c r="O101" s="2"/>
      <c r="P101" s="2"/>
      <c r="Q101" s="2"/>
    </row>
    <row r="102" thickTop="1">
      <c r="A102" s="9"/>
      <c r="B102" s="51">
        <v>17</v>
      </c>
      <c r="C102" s="52" t="s">
        <v>584</v>
      </c>
      <c r="D102" s="52"/>
      <c r="E102" s="52" t="s">
        <v>585</v>
      </c>
      <c r="F102" s="52" t="s">
        <v>10</v>
      </c>
      <c r="G102" s="53" t="s">
        <v>151</v>
      </c>
      <c r="H102" s="63">
        <v>301.5</v>
      </c>
      <c r="I102" s="37">
        <v>0</v>
      </c>
      <c r="J102" s="64">
        <v>0</v>
      </c>
      <c r="K102" s="65">
        <v>0.20999999999999999</v>
      </c>
      <c r="L102" s="66">
        <v>0</v>
      </c>
      <c r="M102" s="12"/>
      <c r="N102" s="2"/>
      <c r="O102" s="2"/>
      <c r="P102" s="2"/>
      <c r="Q102" s="43">
        <f>IF(ISNUMBER(K102),IF(H102&gt;0,IF(I102&gt;0,J102,0),0),0)</f>
        <v>0</v>
      </c>
      <c r="R102" s="27">
        <f>IF(ISNUMBER(K102)=FALSE,J102,0)</f>
        <v>0</v>
      </c>
    </row>
    <row r="103">
      <c r="A103" s="9"/>
      <c r="B103" s="58" t="s">
        <v>83</v>
      </c>
      <c r="C103" s="1"/>
      <c r="D103" s="1"/>
      <c r="E103" s="59" t="s">
        <v>586</v>
      </c>
      <c r="F103" s="1"/>
      <c r="G103" s="1"/>
      <c r="H103" s="50"/>
      <c r="I103" s="1"/>
      <c r="J103" s="50"/>
      <c r="K103" s="1"/>
      <c r="L103" s="1"/>
      <c r="M103" s="12"/>
      <c r="N103" s="2"/>
      <c r="O103" s="2"/>
      <c r="P103" s="2"/>
      <c r="Q103" s="2"/>
    </row>
    <row r="104">
      <c r="A104" s="9"/>
      <c r="B104" s="58" t="s">
        <v>85</v>
      </c>
      <c r="C104" s="1"/>
      <c r="D104" s="1"/>
      <c r="E104" s="59" t="s">
        <v>777</v>
      </c>
      <c r="F104" s="1"/>
      <c r="G104" s="1"/>
      <c r="H104" s="50"/>
      <c r="I104" s="1"/>
      <c r="J104" s="50"/>
      <c r="K104" s="1"/>
      <c r="L104" s="1"/>
      <c r="M104" s="12"/>
      <c r="N104" s="2"/>
      <c r="O104" s="2"/>
      <c r="P104" s="2"/>
      <c r="Q104" s="2"/>
    </row>
    <row r="105" thickBot="1">
      <c r="A105" s="9"/>
      <c r="B105" s="60" t="s">
        <v>87</v>
      </c>
      <c r="C105" s="31"/>
      <c r="D105" s="31"/>
      <c r="E105" s="61" t="s">
        <v>88</v>
      </c>
      <c r="F105" s="31"/>
      <c r="G105" s="31"/>
      <c r="H105" s="62"/>
      <c r="I105" s="31"/>
      <c r="J105" s="62"/>
      <c r="K105" s="31"/>
      <c r="L105" s="31"/>
      <c r="M105" s="12"/>
      <c r="N105" s="2"/>
      <c r="O105" s="2"/>
      <c r="P105" s="2"/>
      <c r="Q105" s="2"/>
    </row>
    <row r="106" thickTop="1">
      <c r="A106" s="9"/>
      <c r="B106" s="51">
        <v>18</v>
      </c>
      <c r="C106" s="52" t="s">
        <v>588</v>
      </c>
      <c r="D106" s="52"/>
      <c r="E106" s="52" t="s">
        <v>589</v>
      </c>
      <c r="F106" s="52" t="s">
        <v>10</v>
      </c>
      <c r="G106" s="53" t="s">
        <v>151</v>
      </c>
      <c r="H106" s="63">
        <v>301.5</v>
      </c>
      <c r="I106" s="37">
        <v>0</v>
      </c>
      <c r="J106" s="64">
        <v>0</v>
      </c>
      <c r="K106" s="65">
        <v>0.20999999999999999</v>
      </c>
      <c r="L106" s="66">
        <v>0</v>
      </c>
      <c r="M106" s="12"/>
      <c r="N106" s="2"/>
      <c r="O106" s="2"/>
      <c r="P106" s="2"/>
      <c r="Q106" s="43">
        <f>IF(ISNUMBER(K106),IF(H106&gt;0,IF(I106&gt;0,J106,0),0),0)</f>
        <v>0</v>
      </c>
      <c r="R106" s="27">
        <f>IF(ISNUMBER(K106)=FALSE,J106,0)</f>
        <v>0</v>
      </c>
    </row>
    <row r="107">
      <c r="A107" s="9"/>
      <c r="B107" s="58" t="s">
        <v>83</v>
      </c>
      <c r="C107" s="1"/>
      <c r="D107" s="1"/>
      <c r="E107" s="59" t="s">
        <v>10</v>
      </c>
      <c r="F107" s="1"/>
      <c r="G107" s="1"/>
      <c r="H107" s="50"/>
      <c r="I107" s="1"/>
      <c r="J107" s="50"/>
      <c r="K107" s="1"/>
      <c r="L107" s="1"/>
      <c r="M107" s="12"/>
      <c r="N107" s="2"/>
      <c r="O107" s="2"/>
      <c r="P107" s="2"/>
      <c r="Q107" s="2"/>
    </row>
    <row r="108">
      <c r="A108" s="9"/>
      <c r="B108" s="58" t="s">
        <v>85</v>
      </c>
      <c r="C108" s="1"/>
      <c r="D108" s="1"/>
      <c r="E108" s="59" t="s">
        <v>778</v>
      </c>
      <c r="F108" s="1"/>
      <c r="G108" s="1"/>
      <c r="H108" s="50"/>
      <c r="I108" s="1"/>
      <c r="J108" s="50"/>
      <c r="K108" s="1"/>
      <c r="L108" s="1"/>
      <c r="M108" s="12"/>
      <c r="N108" s="2"/>
      <c r="O108" s="2"/>
      <c r="P108" s="2"/>
      <c r="Q108" s="2"/>
    </row>
    <row r="109" thickBot="1">
      <c r="A109" s="9"/>
      <c r="B109" s="60" t="s">
        <v>87</v>
      </c>
      <c r="C109" s="31"/>
      <c r="D109" s="31"/>
      <c r="E109" s="61" t="s">
        <v>88</v>
      </c>
      <c r="F109" s="31"/>
      <c r="G109" s="31"/>
      <c r="H109" s="62"/>
      <c r="I109" s="31"/>
      <c r="J109" s="62"/>
      <c r="K109" s="31"/>
      <c r="L109" s="31"/>
      <c r="M109" s="12"/>
      <c r="N109" s="2"/>
      <c r="O109" s="2"/>
      <c r="P109" s="2"/>
      <c r="Q109" s="2"/>
    </row>
    <row r="110" thickTop="1" thickBot="1" ht="25" customHeight="1">
      <c r="A110" s="9"/>
      <c r="B110" s="1"/>
      <c r="C110" s="67">
        <v>8</v>
      </c>
      <c r="D110" s="1"/>
      <c r="E110" s="68" t="s">
        <v>117</v>
      </c>
      <c r="F110" s="1"/>
      <c r="G110" s="69" t="s">
        <v>107</v>
      </c>
      <c r="H110" s="70">
        <v>0</v>
      </c>
      <c r="I110" s="69" t="s">
        <v>108</v>
      </c>
      <c r="J110" s="71">
        <f>(L110-H110)</f>
        <v>0</v>
      </c>
      <c r="K110" s="69" t="s">
        <v>109</v>
      </c>
      <c r="L110" s="72">
        <v>0</v>
      </c>
      <c r="M110" s="12"/>
      <c r="N110" s="2"/>
      <c r="O110" s="2"/>
      <c r="P110" s="2"/>
      <c r="Q110" s="43">
        <f>0+Q86+Q90+Q94+Q98+Q102+Q106</f>
        <v>0</v>
      </c>
      <c r="R110" s="27">
        <f>0+R86+R90+R94+R98+R102+R106</f>
        <v>0</v>
      </c>
      <c r="S110" s="73">
        <f>Q110*(1+J110)+R110</f>
        <v>0</v>
      </c>
    </row>
    <row r="111" thickTop="1" thickBot="1" ht="25" customHeight="1">
      <c r="A111" s="9"/>
      <c r="B111" s="74"/>
      <c r="C111" s="74"/>
      <c r="D111" s="74"/>
      <c r="E111" s="74"/>
      <c r="F111" s="74"/>
      <c r="G111" s="75" t="s">
        <v>110</v>
      </c>
      <c r="H111" s="76">
        <v>0</v>
      </c>
      <c r="I111" s="75" t="s">
        <v>111</v>
      </c>
      <c r="J111" s="77">
        <v>0</v>
      </c>
      <c r="K111" s="75" t="s">
        <v>112</v>
      </c>
      <c r="L111" s="78">
        <v>0</v>
      </c>
      <c r="M111" s="12"/>
      <c r="N111" s="2"/>
      <c r="O111" s="2"/>
      <c r="P111" s="2"/>
      <c r="Q111" s="2"/>
    </row>
    <row r="112">
      <c r="A112" s="13"/>
      <c r="B112" s="4"/>
      <c r="C112" s="4"/>
      <c r="D112" s="4"/>
      <c r="E112" s="4"/>
      <c r="F112" s="4"/>
      <c r="G112" s="4"/>
      <c r="H112" s="79"/>
      <c r="I112" s="4"/>
      <c r="J112" s="79"/>
      <c r="K112" s="4"/>
      <c r="L112" s="4"/>
      <c r="M112" s="14"/>
      <c r="N112" s="2"/>
      <c r="O112" s="2"/>
      <c r="P112" s="2"/>
      <c r="Q112" s="2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2"/>
      <c r="P113" s="2"/>
      <c r="Q113" s="2"/>
    </row>
  </sheetData>
  <mergeCells count="75">
    <mergeCell ref="B41:D41"/>
    <mergeCell ref="B42:D42"/>
    <mergeCell ref="B43:D43"/>
    <mergeCell ref="B45:D45"/>
    <mergeCell ref="B46:D46"/>
    <mergeCell ref="B47:D47"/>
    <mergeCell ref="B49:D49"/>
    <mergeCell ref="B50:D50"/>
    <mergeCell ref="B51:D51"/>
    <mergeCell ref="B53:D53"/>
    <mergeCell ref="B54:D54"/>
    <mergeCell ref="B55:D55"/>
    <mergeCell ref="B57:D57"/>
    <mergeCell ref="B58:D58"/>
    <mergeCell ref="B59:D59"/>
    <mergeCell ref="B61:D61"/>
    <mergeCell ref="B62:D62"/>
    <mergeCell ref="B63:D63"/>
    <mergeCell ref="B65:D65"/>
    <mergeCell ref="B66:D66"/>
    <mergeCell ref="B67:D67"/>
    <mergeCell ref="B69:D69"/>
    <mergeCell ref="B70:D70"/>
    <mergeCell ref="B71:D71"/>
    <mergeCell ref="B73:D73"/>
    <mergeCell ref="B74:D74"/>
    <mergeCell ref="B75:D75"/>
    <mergeCell ref="B80:D80"/>
    <mergeCell ref="B81:D81"/>
    <mergeCell ref="B82:D82"/>
    <mergeCell ref="B78:L78"/>
    <mergeCell ref="B87:D87"/>
    <mergeCell ref="B88:D88"/>
    <mergeCell ref="B89:D89"/>
    <mergeCell ref="B91:D91"/>
    <mergeCell ref="B92:D92"/>
    <mergeCell ref="B93:D93"/>
    <mergeCell ref="B95:D95"/>
    <mergeCell ref="B96:D96"/>
    <mergeCell ref="B97:D97"/>
    <mergeCell ref="B99:D99"/>
    <mergeCell ref="B100:D100"/>
    <mergeCell ref="B101:D101"/>
    <mergeCell ref="B103:D103"/>
    <mergeCell ref="B104:D104"/>
    <mergeCell ref="B105:D105"/>
    <mergeCell ref="B107:D107"/>
    <mergeCell ref="B108:D108"/>
    <mergeCell ref="B109:D109"/>
    <mergeCell ref="B85:L85"/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1:D21"/>
    <mergeCell ref="B25:C26"/>
    <mergeCell ref="B28:L28"/>
    <mergeCell ref="B30:D30"/>
    <mergeCell ref="B31:D31"/>
    <mergeCell ref="B32:D32"/>
    <mergeCell ref="B34:D34"/>
    <mergeCell ref="B35:D35"/>
    <mergeCell ref="B36:D36"/>
    <mergeCell ref="B39:L39"/>
    <mergeCell ref="B22:D22"/>
    <mergeCell ref="B23:D23"/>
  </mergeCells>
  <pageMargins left="0.39375" right="0.39375" top="0.5902778" bottom="0.39375" header="0.1965278" footer="0.1576389"/>
  <pageSetup paperSize="9" orientation="portrait" fitToHeight="0"/>
  <headerFooter>
    <oddFooter>&amp;LOTSKP 2024</oddFooter>
  </headerFooter>
  <drawing r:id="rId1"/>
</worksheet>
</file>

<file path=docProps/app.xml><?xml version="1.0" encoding="utf-8"?>
<Properties xmlns="http://schemas.openxmlformats.org/officeDocument/2006/extended-properties"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msvarc</cp:lastModifiedBy>
  <dcterms:modified xsi:type="dcterms:W3CDTF">2025-02-26T06:22:47Z</dcterms:modified>
</cp:coreProperties>
</file>