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Archiv_zakazek_2024\Most-Zamrsk-Dobrikov-aktualizace-rozpoctu\"/>
    </mc:Choice>
  </mc:AlternateContent>
  <bookViews>
    <workbookView xWindow="0" yWindow="0" windowWidth="0" windowHeight="0"/>
  </bookViews>
  <sheets>
    <sheet name="Rekapitulace stavby" sheetId="1" r:id="rId1"/>
    <sheet name="D.6.1. - SO 501 - Přeložk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'D.6.1. - SO 501 - Přeložk...'!$C$83:$K$356</definedName>
    <definedName name="_xlnm.Print_Area" localSheetId="1">'D.6.1. - SO 501 - Přeložk...'!$C$4:$J$39,'D.6.1. - SO 501 - Přeložk...'!$C$45:$J$65,'D.6.1. - SO 501 - Přeložk...'!$C$71:$K$356</definedName>
    <definedName name="_xlnm.Print_Titles" localSheetId="1">'D.6.1. - SO 501 - Přeložk...'!$83:$83</definedName>
    <definedName name="_xlnm._FilterDatabase" localSheetId="2" hidden="1">'VRN - Vedlejší rozpočtové...'!$C$79:$K$88</definedName>
    <definedName name="_xlnm.Print_Area" localSheetId="2">'VRN - Vedlejší rozpočtové...'!$C$4:$J$39,'VRN - Vedlejší rozpočtové...'!$C$45:$J$61,'VRN - Vedlejší rozpočtové...'!$C$67:$K$88</definedName>
    <definedName name="_xlnm.Print_Titles" localSheetId="2">'VRN - Vedlejší rozpočtové...'!$79:$79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" r="J37"/>
  <c r="J36"/>
  <c i="1" r="AY55"/>
  <c i="2" r="J35"/>
  <c i="1" r="AX55"/>
  <c i="2"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" r="L50"/>
  <c r="AM50"/>
  <c r="AM49"/>
  <c r="L49"/>
  <c r="AM47"/>
  <c r="L47"/>
  <c r="L45"/>
  <c r="L44"/>
  <c i="2" r="BK169"/>
  <c r="BK346"/>
  <c r="J161"/>
  <c r="J139"/>
  <c r="BK298"/>
  <c r="BK117"/>
  <c r="BK95"/>
  <c r="J303"/>
  <c r="BK253"/>
  <c r="J328"/>
  <c r="BK173"/>
  <c r="BK235"/>
  <c i="3" r="BK83"/>
  <c i="2" r="J220"/>
  <c r="BK344"/>
  <c r="BK133"/>
  <c r="J143"/>
  <c r="BK231"/>
  <c r="BK340"/>
  <c i="3" r="J83"/>
  <c i="2" r="BK143"/>
  <c r="BK245"/>
  <c r="J146"/>
  <c r="J309"/>
  <c r="BK181"/>
  <c r="J355"/>
  <c r="J231"/>
  <c r="BK215"/>
  <c r="J323"/>
  <c r="BK334"/>
  <c r="J218"/>
  <c r="BK306"/>
  <c r="J199"/>
  <c r="BK184"/>
  <c i="3" r="J84"/>
  <c i="2" r="BK87"/>
  <c r="J298"/>
  <c r="BK139"/>
  <c r="BK130"/>
  <c r="BK320"/>
  <c r="J209"/>
  <c r="J295"/>
  <c r="BK269"/>
  <c r="BK211"/>
  <c r="J130"/>
  <c r="BK199"/>
  <c r="BK328"/>
  <c r="J133"/>
  <c r="J169"/>
  <c r="BK286"/>
  <c r="J348"/>
  <c r="BK258"/>
  <c r="J87"/>
  <c r="BK288"/>
  <c i="1" r="AS54"/>
  <c i="2" r="J315"/>
  <c i="3" r="BK88"/>
  <c i="2" r="BK207"/>
  <c i="3" r="BK82"/>
  <c i="2" r="J338"/>
  <c r="J108"/>
  <c r="BK303"/>
  <c r="J184"/>
  <c r="J312"/>
  <c r="J342"/>
  <c r="BK177"/>
  <c r="J263"/>
  <c r="BK315"/>
  <c r="J286"/>
  <c r="BK263"/>
  <c r="BK323"/>
  <c r="J173"/>
  <c r="J278"/>
  <c r="J165"/>
  <c r="J115"/>
  <c r="J350"/>
  <c r="BK295"/>
  <c r="BK318"/>
  <c r="BK283"/>
  <c r="BK336"/>
  <c r="BK281"/>
  <c r="BK188"/>
  <c r="J288"/>
  <c r="J353"/>
  <c r="BK300"/>
  <c r="J306"/>
  <c i="3" r="BK85"/>
  <c i="2" r="J255"/>
  <c r="J258"/>
  <c r="BK274"/>
  <c r="J154"/>
  <c i="3" r="BK86"/>
  <c i="2" r="BK276"/>
  <c r="J336"/>
  <c r="J318"/>
  <c r="J260"/>
  <c r="J194"/>
  <c r="BK218"/>
  <c r="J117"/>
  <c r="BK350"/>
  <c r="BK136"/>
  <c r="BK342"/>
  <c r="J207"/>
  <c r="J197"/>
  <c r="J320"/>
  <c r="BK157"/>
  <c r="J241"/>
  <c r="BK251"/>
  <c r="J276"/>
  <c r="J233"/>
  <c r="J291"/>
  <c r="J283"/>
  <c r="J346"/>
  <c r="BK233"/>
  <c r="BK115"/>
  <c r="J281"/>
  <c i="3" r="J86"/>
  <c r="BK84"/>
  <c i="2" r="J274"/>
  <c r="BK154"/>
  <c r="BK243"/>
  <c r="BK146"/>
  <c r="J331"/>
  <c r="BK108"/>
  <c r="J191"/>
  <c r="BK348"/>
  <c r="J237"/>
  <c r="BK266"/>
  <c r="BK161"/>
  <c r="BK213"/>
  <c r="BK241"/>
  <c i="3" r="J85"/>
  <c i="2" r="BK255"/>
  <c r="BK309"/>
  <c r="BK237"/>
  <c r="J95"/>
  <c r="J243"/>
  <c r="J251"/>
  <c r="BK260"/>
  <c r="J188"/>
  <c r="J253"/>
  <c i="3" r="J88"/>
  <c i="2" r="J136"/>
  <c r="J177"/>
  <c r="J181"/>
  <c r="J266"/>
  <c r="BK220"/>
  <c r="BK291"/>
  <c r="J235"/>
  <c r="BK325"/>
  <c r="BK338"/>
  <c r="BK271"/>
  <c r="J245"/>
  <c r="BK197"/>
  <c r="J271"/>
  <c r="J293"/>
  <c r="J213"/>
  <c r="BK331"/>
  <c r="J239"/>
  <c r="BK209"/>
  <c r="BK239"/>
  <c r="J211"/>
  <c r="BK353"/>
  <c i="3" r="BK87"/>
  <c i="2" r="BK293"/>
  <c r="BK194"/>
  <c r="J215"/>
  <c r="J325"/>
  <c r="J340"/>
  <c r="BK186"/>
  <c r="BK91"/>
  <c r="J157"/>
  <c r="J334"/>
  <c i="3" r="J87"/>
  <c i="2" r="BK278"/>
  <c r="J300"/>
  <c r="BK165"/>
  <c r="J269"/>
  <c i="3" r="J82"/>
  <c i="2" r="J91"/>
  <c r="BK191"/>
  <c r="J186"/>
  <c r="BK312"/>
  <c r="BK355"/>
  <c r="J344"/>
  <c l="1" r="P86"/>
  <c r="T86"/>
  <c r="P164"/>
  <c r="R164"/>
  <c r="R86"/>
  <c r="BK164"/>
  <c r="J164"/>
  <c r="J62"/>
  <c r="T164"/>
  <c r="P180"/>
  <c r="BK180"/>
  <c r="J180"/>
  <c r="J63"/>
  <c r="R352"/>
  <c r="BK86"/>
  <c r="J86"/>
  <c r="J61"/>
  <c r="T180"/>
  <c r="P352"/>
  <c i="3" r="BK81"/>
  <c r="J81"/>
  <c r="J60"/>
  <c r="P81"/>
  <c r="P80"/>
  <c i="1" r="AU56"/>
  <c i="3" r="T81"/>
  <c r="T80"/>
  <c i="2" r="R180"/>
  <c r="BK352"/>
  <c r="J352"/>
  <c r="J64"/>
  <c r="T352"/>
  <c i="3" r="R81"/>
  <c r="R80"/>
  <c r="E48"/>
  <c r="J52"/>
  <c r="F55"/>
  <c r="BE86"/>
  <c r="BE83"/>
  <c r="BE84"/>
  <c r="BE85"/>
  <c r="BE82"/>
  <c r="BE87"/>
  <c r="BE88"/>
  <c i="2" r="F55"/>
  <c r="BE235"/>
  <c r="BE207"/>
  <c r="BE213"/>
  <c r="BE87"/>
  <c r="BE215"/>
  <c r="E74"/>
  <c r="BE91"/>
  <c r="BE194"/>
  <c r="BE243"/>
  <c r="BE255"/>
  <c r="BE258"/>
  <c r="BE266"/>
  <c r="BE139"/>
  <c r="BE237"/>
  <c r="BE251"/>
  <c r="BE315"/>
  <c r="BE334"/>
  <c r="BE350"/>
  <c r="J78"/>
  <c r="BE355"/>
  <c r="BE169"/>
  <c r="BE211"/>
  <c r="BE241"/>
  <c r="BE253"/>
  <c r="BE269"/>
  <c r="BE276"/>
  <c r="BE281"/>
  <c r="BE283"/>
  <c r="BE298"/>
  <c r="BE303"/>
  <c r="BE312"/>
  <c r="BE130"/>
  <c r="BE133"/>
  <c r="BE209"/>
  <c r="BE218"/>
  <c r="BE220"/>
  <c r="BE233"/>
  <c r="BE245"/>
  <c r="BE274"/>
  <c r="BE336"/>
  <c r="BE115"/>
  <c r="BE154"/>
  <c r="BE157"/>
  <c r="BE165"/>
  <c r="BE177"/>
  <c r="BE181"/>
  <c r="BE184"/>
  <c r="BE186"/>
  <c r="BE188"/>
  <c r="BE191"/>
  <c r="BE199"/>
  <c r="BE231"/>
  <c r="BE146"/>
  <c r="BE161"/>
  <c r="BE173"/>
  <c r="BE197"/>
  <c r="BE143"/>
  <c r="BE239"/>
  <c r="BE260"/>
  <c r="BE263"/>
  <c r="BE278"/>
  <c r="BE286"/>
  <c r="BE293"/>
  <c r="BE295"/>
  <c r="BE309"/>
  <c r="BE318"/>
  <c r="BE342"/>
  <c r="BE108"/>
  <c r="BE320"/>
  <c r="BE323"/>
  <c r="BE325"/>
  <c r="BE338"/>
  <c r="BE348"/>
  <c r="BE95"/>
  <c r="BE117"/>
  <c r="BE271"/>
  <c r="BE291"/>
  <c r="BE300"/>
  <c r="BE306"/>
  <c r="BE340"/>
  <c r="BE346"/>
  <c r="BE136"/>
  <c r="BE288"/>
  <c r="BE328"/>
  <c r="BE331"/>
  <c r="BE344"/>
  <c r="BE353"/>
  <c i="3" r="F35"/>
  <c i="1" r="BB56"/>
  <c i="2" r="J34"/>
  <c i="1" r="AW55"/>
  <c i="3" r="F34"/>
  <c i="1" r="BA56"/>
  <c i="3" r="F36"/>
  <c i="1" r="BC56"/>
  <c i="2" r="F35"/>
  <c i="1" r="BB55"/>
  <c i="2" r="F37"/>
  <c i="1" r="BD55"/>
  <c i="2" r="F36"/>
  <c i="1" r="BC55"/>
  <c i="3" r="J34"/>
  <c i="1" r="AW56"/>
  <c i="3" r="F37"/>
  <c i="1" r="BD56"/>
  <c i="2" r="F34"/>
  <c i="1" r="BA55"/>
  <c i="2" l="1" r="T85"/>
  <c r="T84"/>
  <c r="R85"/>
  <c r="R84"/>
  <c r="P85"/>
  <c r="P84"/>
  <c i="1" r="AU55"/>
  <c i="2" r="BK85"/>
  <c r="J85"/>
  <c r="J60"/>
  <c i="3" r="BK80"/>
  <c r="J80"/>
  <c r="J59"/>
  <c i="2" r="BK84"/>
  <c r="J84"/>
  <c r="J59"/>
  <c i="1" r="BC54"/>
  <c r="W32"/>
  <c i="3" r="J33"/>
  <c i="1" r="AV56"/>
  <c r="AT56"/>
  <c r="BB54"/>
  <c r="W31"/>
  <c r="AU54"/>
  <c r="BD54"/>
  <c r="W33"/>
  <c r="BA54"/>
  <c r="AW54"/>
  <c r="AK30"/>
  <c i="3" r="F33"/>
  <c i="1" r="AZ56"/>
  <c i="2" r="F33"/>
  <c i="1" r="AZ55"/>
  <c i="2" r="J33"/>
  <c i="1" r="AV55"/>
  <c r="AT55"/>
  <c i="3" l="1" r="J30"/>
  <c i="1" r="AG56"/>
  <c r="W30"/>
  <c i="2" r="J30"/>
  <c i="1" r="AG55"/>
  <c r="AG54"/>
  <c r="AK26"/>
  <c r="AZ54"/>
  <c r="AV54"/>
  <c r="AK29"/>
  <c r="AY54"/>
  <c r="AX54"/>
  <c i="3" l="1" r="J39"/>
  <c i="2" r="J39"/>
  <c i="1" r="AN55"/>
  <c r="AK35"/>
  <c r="AN56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<sst xmlns="http://schemas.openxmlformats.org/spreadsheetml/2006/main">
  <si>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</si>
  <si>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</si>
  <si>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</si>
  <si>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</si>
  <si>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</si>
  <si>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{c8fe2940-138e-4fe8-843a-4f67a98c7645}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</si>
  <si>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</si>
  <si>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</si>
  <si>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</si>
  <si>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</si>
  <si>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</si>
  <si>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</si>
  <si>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</si>
  <si>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</si>
  <si>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Most-Zamrsk-aktualiz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</si>
  <si>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</si>
  <si>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</si>
  <si>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SILNICE III-3152 ZÁMRSK - DOBŘÍKOV, MOST EV.Č. 3152-2</t>
  </si>
  <si>
    <t>KSO:</t>
  </si>
  <si>
    <t>827 1</t>
  </si>
  <si>
    <t>CC-CZ:</t>
  </si>
  <si>
    <t/>
  </si>
  <si>
    <t>Místo:</t>
  </si>
  <si>
    <t>Most Zámrsk-Dobříkov</t>
  </si>
  <si>
    <t>Datum:</t>
  </si>
  <si>
    <t>3. 3. 2022</t>
  </si>
  <si>
    <t>Zadavatel:</t>
  </si>
  <si>
    <t>IČ:</t>
  </si>
  <si>
    <t xml:space="preserve">PARDUBICKÝ KRAJ, KOMENSKÉHO NÁMĚSTÍ 125, 532 11 </t>
  </si>
  <si>
    <t>DIČ:</t>
  </si>
  <si>
    <t>Uchazeč:</t>
  </si>
  <si>
    <t>Vyplň údaj</t>
  </si>
  <si>
    <t>Projektant:</t>
  </si>
  <si>
    <t>P-AQUA s.r.o., Jižní 870, 500 03 Hradec Králové</t>
  </si>
  <si>
    <t>True</t>
  </si>
  <si>
    <t>Zpracovatel:</t>
  </si>
  <si>
    <t>Ing. Tomáš Růžička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</si>
  <si>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</si>
  <si>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</si>
  <si>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</si>
  <si>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</si>
  <si>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</si>
  <si>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</si>
  <si>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</si>
  <si>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</si>
  <si>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</si>
  <si>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</si>
  <si>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</si>
  <si>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</si>
  <si>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</si>
  <si>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</si>
  <si>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</si>
  <si>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</si>
  <si>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</si>
  <si>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</si>
  <si>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</si>
  <si>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</si>
  <si>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</si>
  <si>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</si>
  <si>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</si>
  <si>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</si>
  <si>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</si>
  <si>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</si>
  <si>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</si>
  <si>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</si>
  <si>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</si>
  <si>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</si>
  <si>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</si>
  <si>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</si>
  <si>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</si>
  <si>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</si>
  <si>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</si>
  <si>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</si>
  <si>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</si>
  <si>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</si>
  <si>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</si>
  <si>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</si>
  <si>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</si>
  <si>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D.6.1.</t>
  </si>
  <si>
    <t>SO 501 - Přeložka vodovodu</t>
  </si>
  <si>
    <t>STA</t>
  </si>
  <si>
    <t>1</t>
  </si>
  <si>
    <t>{3a5c21c2-386d-42ca-8416-034a4b1a01ad}</t>
  </si>
  <si>
    <t>2</t>
  </si>
  <si>
    <t>VRN</t>
  </si>
  <si>
    <t>Vedlejší rozpočtové náklady</t>
  </si>
  <si>
    <t>{33322966-5dbe-4ead-a286-67a8f312c21f}</t>
  </si>
  <si>
    <t>KRYCÍ LIST SOUPISU PRACÍ</t>
  </si>
  <si>
    <t>Objekt:</t>
  </si>
  <si>
    <t>D.6.1. - SO 501 - Přeložka vodovodu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</si>
  <si>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</si>
  <si>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</si>
  <si>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</si>
  <si>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</si>
  <si>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</si>
  <si>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</si>
  <si>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</si>
  <si>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</si>
  <si>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</si>
  <si>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</si>
  <si>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</si>
  <si>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</si>
  <si>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</si>
  <si>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</si>
  <si>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</si>
  <si>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</si>
  <si>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</si>
  <si>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</si>
  <si>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</si>
  <si>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</si>
  <si>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</si>
  <si>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</si>
  <si>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</si>
  <si>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</si>
  <si>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</si>
  <si>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</si>
  <si>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</si>
  <si>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</si>
  <si>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</si>
  <si>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m</t>
  </si>
  <si>
    <t>CS ÚRS 2024 02</t>
  </si>
  <si>
    <t>4</t>
  </si>
  <si>
    <t>1375323545</t>
  </si>
  <si>
    <t>Online PSC</t>
  </si>
  <si>
    <t>https://podminky.urs.cz/item/CS_URS_2024_02/119001412</t>
  </si>
  <si>
    <t>P</t>
  </si>
  <si>
    <t>Poznámka k položce:_x000d_
viz příloha D.6.1.4</t>
  </si>
  <si>
    <t>VV</t>
  </si>
  <si>
    <t>1*2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</si>
  <si>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</si>
  <si>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</si>
  <si>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1472392908</t>
  </si>
  <si>
    <t>https://podminky.urs.cz/item/CS_URS_2024_02/119001421</t>
  </si>
  <si>
    <t>1*17</t>
  </si>
  <si>
    <t>3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</si>
  <si>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</si>
  <si>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</si>
  <si>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</si>
  <si>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1896111800</t>
  </si>
  <si>
    <t>https://podminky.urs.cz/item/CS_URS_2024_02/132254204</t>
  </si>
  <si>
    <t>Poznámka k položce:_x000d_
viz příloha D.6.1.2, D.6.1.3, D.6.1.4</t>
  </si>
  <si>
    <t>8,0*1,00*1,53</t>
  </si>
  <si>
    <t>16,0*1,00*1,25</t>
  </si>
  <si>
    <t>5,0*1,00*1,50</t>
  </si>
  <si>
    <t>6,00*1,00*1,73</t>
  </si>
  <si>
    <t>10,5*1,00*1,47</t>
  </si>
  <si>
    <t>10,0*1,00*1,50</t>
  </si>
  <si>
    <t>12,0*1,00*1,50</t>
  </si>
  <si>
    <t>9,0*1,00*1,50</t>
  </si>
  <si>
    <t>Součet</t>
  </si>
  <si>
    <t>139001101</t>
  </si>
  <si>
    <t>Příplatek k cenám hloubených vykopávek za ztížení vykopávky v blízkosti podzemního vedení nebo výbušnin pro jakoukoliv třídu horniny</t>
  </si>
  <si>
    <t>391237621</t>
  </si>
  <si>
    <t>https://podminky.urs.cz/item/CS_URS_2024_02/139001101</t>
  </si>
  <si>
    <t>4*1,5 "4x napojení na stáv. sítě"</t>
  </si>
  <si>
    <t>1,30*1,80*2</t>
  </si>
  <si>
    <t>1,10*1,60*17</t>
  </si>
  <si>
    <t>5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</si>
  <si>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</si>
  <si>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</si>
  <si>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-1610492229</t>
  </si>
  <si>
    <t>https://podminky.urs.cz/item/CS_URS_2024_02/139911121</t>
  </si>
  <si>
    <t>6</t>
  </si>
  <si>
    <t>151201101</t>
  </si>
  <si>
    <t>Zřízení pažení a rozepření stěn rýh pro podzemní vedení zátažné, hloubky do 2 m</t>
  </si>
  <si>
    <t>m2</t>
  </si>
  <si>
    <t>1094581381</t>
  </si>
  <si>
    <t>https://podminky.urs.cz/item/CS_URS_2024_02/151201101</t>
  </si>
  <si>
    <t>Poznámka k položce:_x000d_
viz položka č.3</t>
  </si>
  <si>
    <t>8,0*2,00*1,53</t>
  </si>
  <si>
    <t>16,0*2,00*1,25</t>
  </si>
  <si>
    <t>5,0*2,00*1,50</t>
  </si>
  <si>
    <t>6,0*2,00*1,73</t>
  </si>
  <si>
    <t>10,5*2,00*1,47</t>
  </si>
  <si>
    <t>10,0*2,00*1,50</t>
  </si>
  <si>
    <t>9,0*2,00*1,50</t>
  </si>
  <si>
    <t>12,0*2,00*1,50</t>
  </si>
  <si>
    <t>7</t>
  </si>
  <si>
    <t>151201111</t>
  </si>
  <si>
    <t>Odstranění pažení a rozepření stěn rýh pro podzemní vedení s uložením materiálu na vzdálenost do 3 m od kraje výkopu zátažné, hloubky do 2 m</t>
  </si>
  <si>
    <t>-7834636</t>
  </si>
  <si>
    <t>https://podminky.urs.cz/item/CS_URS_2024_02/151201111</t>
  </si>
  <si>
    <t>Poznámka k položce:_x000d_
viz položka č.6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</si>
  <si>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</si>
  <si>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</si>
  <si>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</si>
  <si>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1683185819</t>
  </si>
  <si>
    <t>https://podminky.urs.cz/item/CS_URS_2024_02/162751117</t>
  </si>
  <si>
    <t>9</t>
  </si>
  <si>
    <t>167151111</t>
  </si>
  <si>
    <t>Nakládání, skládání a překládání neulehlého výkopku nebo sypaniny strojně nakládání, množství přes 100 m3, z hornin třídy těžitelnosti I, skupiny 1 až 3</t>
  </si>
  <si>
    <t>1322356137</t>
  </si>
  <si>
    <t>https://podminky.urs.cz/item/CS_URS_2024_02/167151111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</si>
  <si>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</si>
  <si>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</si>
  <si>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</si>
  <si>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</si>
  <si>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1358349281</t>
  </si>
  <si>
    <t>https://podminky.urs.cz/item/CS_URS_2024_02/171201221</t>
  </si>
  <si>
    <t>119,555*2 "převod na tuny"</t>
  </si>
  <si>
    <t>11</t>
  </si>
  <si>
    <t>171251201</t>
  </si>
  <si>
    <t>Uložení sypaniny na skládky nebo meziskládky bez hutnění s upravením uložené sypaniny do předepsaného tvaru</t>
  </si>
  <si>
    <t>-1670743263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</si>
  <si>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</si>
  <si>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</si>
  <si>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</si>
  <si>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-554964016</t>
  </si>
  <si>
    <t>https://podminky.urs.cz/item/CS_URS_2024_02/174151101</t>
  </si>
  <si>
    <t>119,555 "celkový výkop"</t>
  </si>
  <si>
    <t>-81,5*0,15 "lože"</t>
  </si>
  <si>
    <t>-81,5*0,39 "obsyp"</t>
  </si>
  <si>
    <t>-(0,50*0,50*0,50)*10 "bloky"</t>
  </si>
  <si>
    <t>13</t>
  </si>
  <si>
    <t>M</t>
  </si>
  <si>
    <t>58344197</t>
  </si>
  <si>
    <t>štěrkodrť frakce 0/63</t>
  </si>
  <si>
    <t>-712405983</t>
  </si>
  <si>
    <t>Poznámka k položce:_x000d_
viz položka č.12</t>
  </si>
  <si>
    <t>74,295*2 "převod na tuny"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</si>
  <si>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</si>
  <si>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</si>
  <si>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</si>
  <si>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-247685916</t>
  </si>
  <si>
    <t>https://podminky.urs.cz/item/CS_URS_2024_02/175151101</t>
  </si>
  <si>
    <t>81,5*0,39 "obsyp"</t>
  </si>
  <si>
    <t>15</t>
  </si>
  <si>
    <t>58331351</t>
  </si>
  <si>
    <t>kamenivo těžené drobné frakce 0/4</t>
  </si>
  <si>
    <t>-2039444788</t>
  </si>
  <si>
    <t>Poznámka k položce:_x000d_
viz položka č.14</t>
  </si>
  <si>
    <t>31,785*2 "převod na tuny"</t>
  </si>
  <si>
    <t>Vodorovné konstrukce</t>
  </si>
  <si>
    <t>16</t>
  </si>
  <si>
    <t>451573111</t>
  </si>
  <si>
    <t>Lože pod potrubí, stoky a drobné objekty v otevřeném výkopu z písku a štěrkopísku do 63 mm</t>
  </si>
  <si>
    <t>1556320035</t>
  </si>
  <si>
    <t>https://podminky.urs.cz/item/CS_URS_2024_02/451573111</t>
  </si>
  <si>
    <t>81,5*0,15</t>
  </si>
  <si>
    <t>17</t>
  </si>
  <si>
    <t>452313141</t>
  </si>
  <si>
    <t>Podkladní a zajišťovací konstrukce z betonu prostého v otevřeném výkopu bez zvýšených nároků na prostředí bloky pro potrubí z betonu tř. C 16/20</t>
  </si>
  <si>
    <t>-400174761</t>
  </si>
  <si>
    <t>https://podminky.urs.cz/item/CS_URS_2024_02/452313141</t>
  </si>
  <si>
    <t>Poznámka k položce:_x000d_
viz příloha D.6.1.6</t>
  </si>
  <si>
    <t>(0,50*0,50*0,50)*10</t>
  </si>
  <si>
    <t>18</t>
  </si>
  <si>
    <t>452353111</t>
  </si>
  <si>
    <t>Bednění podkladních a zajišťovacích konstrukcí v otevřeném výkopu bloků pro potrubí zřízení</t>
  </si>
  <si>
    <t>-527854567</t>
  </si>
  <si>
    <t>https://podminky.urs.cz/item/CS_URS_2024_02/452353111</t>
  </si>
  <si>
    <t>Poznámka k položce:_x000d_
viz položka č.17</t>
  </si>
  <si>
    <t>(0,50*0,50*4)*10</t>
  </si>
  <si>
    <t>19</t>
  </si>
  <si>
    <t>452353112</t>
  </si>
  <si>
    <t>Bednění podkladních a zajišťovacích konstrukcí v otevřeném výkopu bloků pro potrubí odstranění</t>
  </si>
  <si>
    <t>1382546230</t>
  </si>
  <si>
    <t>https://podminky.urs.cz/item/CS_URS_2024_02/452353112</t>
  </si>
  <si>
    <t>Trubní vedení</t>
  </si>
  <si>
    <t>20</t>
  </si>
  <si>
    <t>851311131</t>
  </si>
  <si>
    <t>Montáž potrubí z trub litinových tlakových hrdlových v otevřeném výkopu s integrovaným těsněním DN 150</t>
  </si>
  <si>
    <t>552643042</t>
  </si>
  <si>
    <t>https://podminky.urs.cz/item/CS_URS_2024_02/851311131</t>
  </si>
  <si>
    <t>Poznámka k položce:_x000d_
viz příloha D.6.1.2, D.6.1.3, D.6.1.4, D.6.1.6</t>
  </si>
  <si>
    <t>55291032</t>
  </si>
  <si>
    <t>kroužek těsnící gumový TYTON-SIT-PLUS DN 150 pro vodovodní potrubí</t>
  </si>
  <si>
    <t>kus</t>
  </si>
  <si>
    <t>1648649744</t>
  </si>
  <si>
    <t>Poznámka k položce:_x000d_
viz položka č.20</t>
  </si>
  <si>
    <t>22</t>
  </si>
  <si>
    <t>55253072</t>
  </si>
  <si>
    <t>trouba vodovodní litinová hrdlová tepelně izolovaná dl 6m DN 150</t>
  </si>
  <si>
    <t>-211135516</t>
  </si>
  <si>
    <t>23</t>
  </si>
  <si>
    <t>852241192</t>
  </si>
  <si>
    <t>Montáž potrubí z trub litinových tlakových přírubových normálních délek Příplatek k ceně za práce ve štole, v uzavřeném kanálu, do chrániček, na mostech nebo v objektech DN od 80 do 250</t>
  </si>
  <si>
    <t>-1928504055</t>
  </si>
  <si>
    <t>https://podminky.urs.cz/item/CS_URS_2024_02/852241192</t>
  </si>
  <si>
    <t>24</t>
  </si>
  <si>
    <t>857241192</t>
  </si>
  <si>
    <t>Montáž litinových tvarovek na potrubí litinovém tlakovém jednoosých na potrubí z trub hrdlových v otevřeném výkopu, kanálu nebo v šachtě Příplatek k ceně za práce ve štole, v uzavřeném kanálu nebo v objektech DN od 80 do 250</t>
  </si>
  <si>
    <t>256904572</t>
  </si>
  <si>
    <t>https://podminky.urs.cz/item/CS_URS_2024_02/857241192</t>
  </si>
  <si>
    <t>25</t>
  </si>
  <si>
    <t>857242122</t>
  </si>
  <si>
    <t>Montáž litinových tvarovek na potrubí litinovém tlakovém jednoosých na potrubí z trub přírubových v otevřeném výkopu, kanálu nebo v šachtě DN 80</t>
  </si>
  <si>
    <t>1986246888</t>
  </si>
  <si>
    <t>https://podminky.urs.cz/item/CS_URS_2024_02/857242122</t>
  </si>
  <si>
    <t>26</t>
  </si>
  <si>
    <t>55254047</t>
  </si>
  <si>
    <t>koleno 90° s patkou přírubové litinové vodovodní N-kus PN10/40 DN 80</t>
  </si>
  <si>
    <t>1742338349</t>
  </si>
  <si>
    <t>Poznámka k položce:_x000d_
viz položka č.25</t>
  </si>
  <si>
    <t>27</t>
  </si>
  <si>
    <t>857262122</t>
  </si>
  <si>
    <t>Montáž litinových tvarovek na potrubí litinovém tlakovém jednoosých na potrubí z trub přírubových v otevřeném výkopu, kanálu nebo v šachtě DN 100</t>
  </si>
  <si>
    <t>1063459132</t>
  </si>
  <si>
    <t>https://podminky.urs.cz/item/CS_URS_2024_02/857262122</t>
  </si>
  <si>
    <t>4 "Q 100"</t>
  </si>
  <si>
    <t>1 "X 100"</t>
  </si>
  <si>
    <t>5 "příruba PE/PVC 100"</t>
  </si>
  <si>
    <t>1 "příruba LT 100"</t>
  </si>
  <si>
    <t>28</t>
  </si>
  <si>
    <t>55253661</t>
  </si>
  <si>
    <t>příruba zaslepovací litinová vodovodní PN10/16 X-kus DN 100</t>
  </si>
  <si>
    <t>-532700201</t>
  </si>
  <si>
    <t>Poznámka k položce:_x000d_
viz položka č. 27</t>
  </si>
  <si>
    <t>29</t>
  </si>
  <si>
    <t>55259004</t>
  </si>
  <si>
    <t>koleno 90° hrdlové z tvárné litiny nástrčná hrdla pro PE a PVC potrubí 110</t>
  </si>
  <si>
    <t>-246416367</t>
  </si>
  <si>
    <t>30</t>
  </si>
  <si>
    <t>55251694</t>
  </si>
  <si>
    <t>příruba jištěná proti posunu pro litinové potrubí DN 100/118</t>
  </si>
  <si>
    <t>-1115940765</t>
  </si>
  <si>
    <t>31</t>
  </si>
  <si>
    <t>55251308</t>
  </si>
  <si>
    <t>příruba jištěná proti posunu nástrčné hrdlo pro PE a PVC potrubí DN 100/110</t>
  </si>
  <si>
    <t>1523248691</t>
  </si>
  <si>
    <t>32</t>
  </si>
  <si>
    <t>857311131</t>
  </si>
  <si>
    <t>Montáž litinových tvarovek na potrubí litinovém tlakovém jednoosých na potrubí z trub hrdlových v otevřeném výkopu, kanálu nebo v šachtě s integrovaným těsněním DN 150</t>
  </si>
  <si>
    <t>652301974</t>
  </si>
  <si>
    <t>https://podminky.urs.cz/item/CS_URS_2024_02/857311131</t>
  </si>
  <si>
    <t>33</t>
  </si>
  <si>
    <t>pc17</t>
  </si>
  <si>
    <t>Koleno hrdlové z tvárné litiny izolované WKG - MMQ 90° - jištění spoj BLS - DN 150</t>
  </si>
  <si>
    <t>-1142840623</t>
  </si>
  <si>
    <t>Poznámka k položce:_x000d_
viz položka č.32</t>
  </si>
  <si>
    <t>34</t>
  </si>
  <si>
    <t>857312122</t>
  </si>
  <si>
    <t>Montáž litinových tvarovek na potrubí litinovém tlakovém jednoosých na potrubí z trub přírubových v otevřeném výkopu, kanálu nebo v šachtě DN 150</t>
  </si>
  <si>
    <t>-587192351</t>
  </si>
  <si>
    <t>https://podminky.urs.cz/item/CS_URS_2024_02/857312122</t>
  </si>
  <si>
    <t>1 "Q150"</t>
  </si>
  <si>
    <t>2 "N150"</t>
  </si>
  <si>
    <t>5 "FFR 150/100"</t>
  </si>
  <si>
    <t>2 "FFR 150/80"</t>
  </si>
  <si>
    <t>12 "příruba PE/PVC 150"</t>
  </si>
  <si>
    <t>2 "příruba LT 150"</t>
  </si>
  <si>
    <t>3 "X150"</t>
  </si>
  <si>
    <t>35</t>
  </si>
  <si>
    <t>55253663</t>
  </si>
  <si>
    <t>příruba zaslepovací litinová vodovodní PN10/16 X-kus DN 150</t>
  </si>
  <si>
    <t>-1086619206</t>
  </si>
  <si>
    <t>Poznámka k položce:_x000d_
viz položka č.34</t>
  </si>
  <si>
    <t>36</t>
  </si>
  <si>
    <t>55259007</t>
  </si>
  <si>
    <t>koleno 90° hrdlové z tvárné litiny nástrčná hrdla pro PE a PVC potrubí 160</t>
  </si>
  <si>
    <t>-881841862</t>
  </si>
  <si>
    <t>37</t>
  </si>
  <si>
    <t>55253617</t>
  </si>
  <si>
    <t>přechod přírubový litinový PN10/16 FFR-kus dl 200mm DN 150/100</t>
  </si>
  <si>
    <t>652844572</t>
  </si>
  <si>
    <t>38</t>
  </si>
  <si>
    <t>55259819</t>
  </si>
  <si>
    <t>přechod přírubový tvárná litina dl 200mm DN 150/80</t>
  </si>
  <si>
    <t>429000415</t>
  </si>
  <si>
    <t>39</t>
  </si>
  <si>
    <t>55254050</t>
  </si>
  <si>
    <t>koleno 90° s patkou přírubové litinové vodovodní N-kus PN10/16 DN 150</t>
  </si>
  <si>
    <t>-1315116948</t>
  </si>
  <si>
    <t>40</t>
  </si>
  <si>
    <t>55251696</t>
  </si>
  <si>
    <t>příruba jištěná proti posunu pro litinové potrubí DN 150/170</t>
  </si>
  <si>
    <t>1370518944</t>
  </si>
  <si>
    <t>41</t>
  </si>
  <si>
    <t>55251344</t>
  </si>
  <si>
    <t>příruba jištěná proti posunu nástrčné hrdlo pro PE a PVC potrubí DN 150/160</t>
  </si>
  <si>
    <t>1977356417</t>
  </si>
  <si>
    <t>42</t>
  </si>
  <si>
    <t>857314122</t>
  </si>
  <si>
    <t>Montáž litinových tvarovek na potrubí litinovém tlakovém odbočných na potrubí z trub přírubových v otevřeném výkopu, kanálu nebo v šachtě DN 150</t>
  </si>
  <si>
    <t>-910537126</t>
  </si>
  <si>
    <t>https://podminky.urs.cz/item/CS_URS_2024_02/857314122</t>
  </si>
  <si>
    <t>1 "T 150/100"</t>
  </si>
  <si>
    <t>5 "T150/150"</t>
  </si>
  <si>
    <t>43</t>
  </si>
  <si>
    <t>55253528</t>
  </si>
  <si>
    <t>tvarovka přírubová litinová s přírubovou odbočkou,práškový epoxid tl 250µm T-kus DN 150/100</t>
  </si>
  <si>
    <t>772427682</t>
  </si>
  <si>
    <t>Poznámka k položce:_x000d_
viz položka č.42</t>
  </si>
  <si>
    <t>44</t>
  </si>
  <si>
    <t>55253530</t>
  </si>
  <si>
    <t>tvarovka přírubová litinová vodovodní s přírubovou odbočkou PN10/16 T-kus DN 150/150</t>
  </si>
  <si>
    <t>567952898</t>
  </si>
  <si>
    <t>45</t>
  </si>
  <si>
    <t>871251151</t>
  </si>
  <si>
    <t>Montáž vodovodního potrubí z polyetylenu PE100 RC v otevřeném výkopu svařovaných na tupo SDR 17/PN10 d 110 x 6,6 mm</t>
  </si>
  <si>
    <t>1878793311</t>
  </si>
  <si>
    <t>https://podminky.urs.cz/item/CS_URS_2024_02/871251151</t>
  </si>
  <si>
    <t>46</t>
  </si>
  <si>
    <t>28613570</t>
  </si>
  <si>
    <t>potrubí vodovodní dvouvrstvé PE100 RC SDR17 110x6,6mm</t>
  </si>
  <si>
    <t>-1229532432</t>
  </si>
  <si>
    <t>Poznámka k položce:_x000d_
viz položka č.45</t>
  </si>
  <si>
    <t>47</t>
  </si>
  <si>
    <t>871311101</t>
  </si>
  <si>
    <t>Montáž vodovodního potrubí z tvrdého PVC-U v otevřeném výkopu z tvrdého PVC s integrovaným těsněnim SDR 11/PN10 D 160 x 6,2 mm</t>
  </si>
  <si>
    <t>1117104507</t>
  </si>
  <si>
    <t>https://podminky.urs.cz/item/CS_URS_2024_02/871311101</t>
  </si>
  <si>
    <t>48</t>
  </si>
  <si>
    <t>28610003</t>
  </si>
  <si>
    <t>trubka tlaková hrdlovaná vodovodní PVC dl 6m DN 150</t>
  </si>
  <si>
    <t>361885488</t>
  </si>
  <si>
    <t>Poznámka k položce:_x000d_
viz položka č.47</t>
  </si>
  <si>
    <t>58,738*1,03 'Přepočtené koeficientem množství</t>
  </si>
  <si>
    <t>49</t>
  </si>
  <si>
    <t>891213222</t>
  </si>
  <si>
    <t>Montáž vodovodních armatur na potrubí ventilů odvzdušňovacích nebo zavzdušňovacích mechanických a plovákových závitových na venkovních řadech DN 50</t>
  </si>
  <si>
    <t>249224472</t>
  </si>
  <si>
    <t>https://podminky.urs.cz/item/CS_URS_2024_02/891213222</t>
  </si>
  <si>
    <t>50</t>
  </si>
  <si>
    <t>42213000</t>
  </si>
  <si>
    <t>ventil odvzdušňovací/zavzdušňovací závitový PN 16, pitná voda DN 50</t>
  </si>
  <si>
    <t>-1116080781</t>
  </si>
  <si>
    <t>Poznámka k položce:_x000d_
viz položka č.49</t>
  </si>
  <si>
    <t>51</t>
  </si>
  <si>
    <t>891241112</t>
  </si>
  <si>
    <t>Montáž vodovodních armatur na potrubí šoupátek nebo klapek uzavíracích v otevřeném výkopu nebo v šachtách s osazením zemní soupravy (bez poklopů) DN 80</t>
  </si>
  <si>
    <t>2046531610</t>
  </si>
  <si>
    <t>https://podminky.urs.cz/item/CS_URS_2024_02/891241112</t>
  </si>
  <si>
    <t>52</t>
  </si>
  <si>
    <t>42221303</t>
  </si>
  <si>
    <t>šoupátko pitná voda litina GGG 50 krátká stavební dl PN10/16 DN 80x180mm</t>
  </si>
  <si>
    <t>-472552044</t>
  </si>
  <si>
    <t>Poznámka k položce:_x000d_
viz položka č.51</t>
  </si>
  <si>
    <t>53</t>
  </si>
  <si>
    <t>42291073</t>
  </si>
  <si>
    <t>souprava zemní pro šoupátka DN 65-80mm Rd 1,5m</t>
  </si>
  <si>
    <t>1589238013</t>
  </si>
  <si>
    <t>54</t>
  </si>
  <si>
    <t>891247111</t>
  </si>
  <si>
    <t>Montáž vodovodních armatur na potrubí hydrantů podzemních (bez osazení poklopů) DN 80</t>
  </si>
  <si>
    <t>-219752429</t>
  </si>
  <si>
    <t>https://podminky.urs.cz/item/CS_URS_2024_02/891247111</t>
  </si>
  <si>
    <t>55</t>
  </si>
  <si>
    <t>42273591</t>
  </si>
  <si>
    <t>hydrant podzemní DN 80 PN 16 jednoduchý uzávěr krycí v 1500mm</t>
  </si>
  <si>
    <t>-1403127536</t>
  </si>
  <si>
    <t>Poznámka k položce:_x000d_
viz položka č.54</t>
  </si>
  <si>
    <t>56</t>
  </si>
  <si>
    <t>891269111</t>
  </si>
  <si>
    <t>Montáž vodovodních armatur na potrubí navrtávacích pasů s ventilem Jt 1 MPa, na potrubí z trub litinových, ocelových nebo plastických hmot DN 100</t>
  </si>
  <si>
    <t>268246907</t>
  </si>
  <si>
    <t>https://podminky.urs.cz/item/CS_URS_2024_02/891269111</t>
  </si>
  <si>
    <t>57</t>
  </si>
  <si>
    <t>42271414</t>
  </si>
  <si>
    <t>pás navrtávací z tvárné litiny DN 100, pro litinové a ocelové potrubí, se závitovým výstupem 1",5/4",6/4",2"</t>
  </si>
  <si>
    <t>-1452918506</t>
  </si>
  <si>
    <t>Poznámka k položce:_x000d_
viz položka č.56</t>
  </si>
  <si>
    <t>58</t>
  </si>
  <si>
    <t>891311112</t>
  </si>
  <si>
    <t>Montáž vodovodních armatur na potrubí šoupátek nebo klapek uzavíracích v otevřeném výkopu nebo v šachtách s osazením zemní soupravy (bez poklopů) DN 150</t>
  </si>
  <si>
    <t>-1961726341</t>
  </si>
  <si>
    <t>https://podminky.urs.cz/item/CS_URS_2024_02/891311112</t>
  </si>
  <si>
    <t>59</t>
  </si>
  <si>
    <t>42221306</t>
  </si>
  <si>
    <t>šoupátko pitná voda litina GGG 50 krátká stavební dl PN10/16 DN 150x210mm</t>
  </si>
  <si>
    <t>2057245175</t>
  </si>
  <si>
    <t>Poznámka k položce:_x000d_
viz položka č.58</t>
  </si>
  <si>
    <t>60</t>
  </si>
  <si>
    <t>42291074</t>
  </si>
  <si>
    <t>souprava zemní pro šoupátka DN 100-150mm Rd 1,5m</t>
  </si>
  <si>
    <t>1375512680</t>
  </si>
  <si>
    <t>61</t>
  </si>
  <si>
    <t>891261112</t>
  </si>
  <si>
    <t>Montáž vodovodních armatur na potrubí šoupátek nebo klapek uzavíracích v otevřeném výkopu nebo v šachtách s osazením zemní soupravy (bez poklopů) DN 100</t>
  </si>
  <si>
    <t>319970111</t>
  </si>
  <si>
    <t>https://podminky.urs.cz/item/CS_URS_2024_02/891261112</t>
  </si>
  <si>
    <t>62</t>
  </si>
  <si>
    <t>42221304</t>
  </si>
  <si>
    <t>šoupátko pitná voda litina GGG 50 krátká stavební dl PN10/16 DN 100x190mm</t>
  </si>
  <si>
    <t>1489369825</t>
  </si>
  <si>
    <t>Poznámka k položce:_x000d_
viz položka č.61</t>
  </si>
  <si>
    <t>63</t>
  </si>
  <si>
    <t>892271111</t>
  </si>
  <si>
    <t>Tlakové zkoušky vodou na potrubí DN 100 nebo 125</t>
  </si>
  <si>
    <t>83757030</t>
  </si>
  <si>
    <t>https://podminky.urs.cz/item/CS_URS_2024_02/892271111</t>
  </si>
  <si>
    <t>64</t>
  </si>
  <si>
    <t>892273122</t>
  </si>
  <si>
    <t>Proplach a dezinfekce vodovodního potrubí DN od 80 do 125</t>
  </si>
  <si>
    <t>-1580871083</t>
  </si>
  <si>
    <t>https://podminky.urs.cz/item/CS_URS_2024_02/892273122</t>
  </si>
  <si>
    <t>65</t>
  </si>
  <si>
    <t>892351111</t>
  </si>
  <si>
    <t>Tlakové zkoušky vodou na potrubí DN 150 nebo 200</t>
  </si>
  <si>
    <t>508469700</t>
  </si>
  <si>
    <t>https://podminky.urs.cz/item/CS_URS_2024_02/892351111</t>
  </si>
  <si>
    <t>66</t>
  </si>
  <si>
    <t>892353122</t>
  </si>
  <si>
    <t>Proplach a dezinfekce vodovodního potrubí DN 150 nebo 200</t>
  </si>
  <si>
    <t>-1821687548</t>
  </si>
  <si>
    <t>https://podminky.urs.cz/item/CS_URS_2024_02/892353122</t>
  </si>
  <si>
    <t>67</t>
  </si>
  <si>
    <t>892372111</t>
  </si>
  <si>
    <t>Tlakové zkoušky vodou zabezpečení konců potrubí při tlakových zkouškách DN do 300</t>
  </si>
  <si>
    <t>1920596600</t>
  </si>
  <si>
    <t>https://podminky.urs.cz/item/CS_URS_2024_02/892372111</t>
  </si>
  <si>
    <t>68</t>
  </si>
  <si>
    <t>899401112</t>
  </si>
  <si>
    <t>Osazení poklopů uličních s pevným rámem litinových šoupátkových</t>
  </si>
  <si>
    <t>-562032636</t>
  </si>
  <si>
    <t>https://podminky.urs.cz/item/CS_URS_2024_02/899401112</t>
  </si>
  <si>
    <t>69</t>
  </si>
  <si>
    <t>42291352</t>
  </si>
  <si>
    <t>poklop litinový šoupátkový pro zemní soupravy osazení do terénu a do vozovky</t>
  </si>
  <si>
    <t>283897486</t>
  </si>
  <si>
    <t>Poznámka k položce:_x000d_
viz položka č.68</t>
  </si>
  <si>
    <t>70</t>
  </si>
  <si>
    <t>899401113</t>
  </si>
  <si>
    <t>Osazení poklopů uličních s pevným rámem litinových hydrantových</t>
  </si>
  <si>
    <t>-418097059</t>
  </si>
  <si>
    <t>https://podminky.urs.cz/item/CS_URS_2024_02/899401113</t>
  </si>
  <si>
    <t>71</t>
  </si>
  <si>
    <t>42291452</t>
  </si>
  <si>
    <t>poklop litinový hydrantový DN 80</t>
  </si>
  <si>
    <t>-1524371964</t>
  </si>
  <si>
    <t>Poznámka k položce:_x000d_
viz položka č.70</t>
  </si>
  <si>
    <t>72</t>
  </si>
  <si>
    <t>899712111</t>
  </si>
  <si>
    <t>Orientační tabulky na vodovodních a kanalizačních řadech na zdivu</t>
  </si>
  <si>
    <t>-718466019</t>
  </si>
  <si>
    <t>https://podminky.urs.cz/item/CS_URS_2024_02/899712111</t>
  </si>
  <si>
    <t>73</t>
  </si>
  <si>
    <t>899721111</t>
  </si>
  <si>
    <t>Signalizační vodič na potrubí DN do 150 mm</t>
  </si>
  <si>
    <t>1614029999</t>
  </si>
  <si>
    <t>https://podminky.urs.cz/item/CS_URS_2024_02/899721111</t>
  </si>
  <si>
    <t>74</t>
  </si>
  <si>
    <t>899722112</t>
  </si>
  <si>
    <t>Krytí potrubí z plastů výstražnou fólií z PVC šířky přes 20 do 25 cm</t>
  </si>
  <si>
    <t>-1475364082</t>
  </si>
  <si>
    <t>https://podminky.urs.cz/item/CS_URS_2024_02/899722112</t>
  </si>
  <si>
    <t>75</t>
  </si>
  <si>
    <t>pcM1</t>
  </si>
  <si>
    <t>Dodávka + montáž - Smršťovací koncovka pro přechod na neizolované litinové potrubí a tvarovky - DN 150</t>
  </si>
  <si>
    <t>-1167219458</t>
  </si>
  <si>
    <t>Poznámka k položce:_x000d_
viz příloha D.6.1.6.</t>
  </si>
  <si>
    <t>76</t>
  </si>
  <si>
    <t>pcM2</t>
  </si>
  <si>
    <t>Dodávka + montáž - Odvzdušnění potrubí standartní tepelně izolované pro litinové trouby WKG izolované - DN 150</t>
  </si>
  <si>
    <t>kpl</t>
  </si>
  <si>
    <t>-905242120</t>
  </si>
  <si>
    <t>77</t>
  </si>
  <si>
    <t>857262122dem1</t>
  </si>
  <si>
    <t>Demontáž litinových tvarovek na potrubí litinovém tlakovém jednoosých na potrubí z trub přírubových v otevřeném výkopu, kanálu nebo v šachtě DN 100</t>
  </si>
  <si>
    <t>1632847996</t>
  </si>
  <si>
    <t>78</t>
  </si>
  <si>
    <t>857311131dem1</t>
  </si>
  <si>
    <t>Demontáž litinových tvarovek na potrubí litinovém tlakovém jednoosých na potrubí z trub hrdlových v otevřeném výkopu, kanálu nebo v šachtě s integrovaným těsněním DN 150</t>
  </si>
  <si>
    <t>-1071970595</t>
  </si>
  <si>
    <t>79</t>
  </si>
  <si>
    <t>871251151dem1</t>
  </si>
  <si>
    <t>Demontáž vodovodního potrubí z polyetylenu PE100 RC v otevřeném výkopu svařovaných na tupo SDR 17/PN10 d 110 x 6,6 mm</t>
  </si>
  <si>
    <t>1062136674</t>
  </si>
  <si>
    <t>80</t>
  </si>
  <si>
    <t>891213222dem1</t>
  </si>
  <si>
    <t>Demontáž vodovodních armatur na potrubí ventilů odvzdušňovacích nebo zavzdušňovacích mechanických a plovákových závitových na venkovních řadech DN 50</t>
  </si>
  <si>
    <t>1519916827</t>
  </si>
  <si>
    <t>81</t>
  </si>
  <si>
    <t>891261112dem1</t>
  </si>
  <si>
    <t>Demontáž vodovodních armatur na potrubí šoupátek nebo klapek uzavíracích v otevřeném výkopu nebo v šachtách s osazením zemní soupravy (bez poklopů) DN 100</t>
  </si>
  <si>
    <t>-1672515546</t>
  </si>
  <si>
    <t>82</t>
  </si>
  <si>
    <t>891269111dem1</t>
  </si>
  <si>
    <t>Demontáž vodovodních armatur na potrubí navrtávacích pasů s ventilem Jt 1 MPa, na potrubí z trub litinových, ocelových nebo plastických hmot DN 100</t>
  </si>
  <si>
    <t>-792159648</t>
  </si>
  <si>
    <t>83</t>
  </si>
  <si>
    <t>899401112dem1</t>
  </si>
  <si>
    <t>Demontáž poklopů uličních s pevným rámem litinových šoupátkových</t>
  </si>
  <si>
    <t>666919634</t>
  </si>
  <si>
    <t>998</t>
  </si>
  <si>
    <t>Přesun hmot</t>
  </si>
  <si>
    <t>84</t>
  </si>
  <si>
    <t>998273102</t>
  </si>
  <si>
    <t>Přesun hmot pro trubní vedení hloubené z trub litinových pro vodovody nebo kanalizace v otevřeném výkopu dopravní vzdálenost do 15 m</t>
  </si>
  <si>
    <t>1819659539</t>
  </si>
  <si>
    <t>https://podminky.urs.cz/item/CS_URS_2024_02/998273102</t>
  </si>
  <si>
    <t>85</t>
  </si>
  <si>
    <t>998273124</t>
  </si>
  <si>
    <t>Přesun hmot pro trubní vedení hloubené z trub litinových Příplatek k cenám za zvětšený přesun přes vymezenou dopravní vzdálenost do 500 m</t>
  </si>
  <si>
    <t>-1393561503</t>
  </si>
  <si>
    <t>https://podminky.urs.cz/item/CS_URS_2024_02/998273124</t>
  </si>
  <si>
    <t>VRN - Vedlejší rozpočtové náklady</t>
  </si>
  <si>
    <t>VRN1</t>
  </si>
  <si>
    <t>Zařízení staveniště</t>
  </si>
  <si>
    <t>soubor</t>
  </si>
  <si>
    <t>-1374629856</t>
  </si>
  <si>
    <t>VRN2</t>
  </si>
  <si>
    <t>Vytyčení a převzetí stávajících podzemních sítí a vedení</t>
  </si>
  <si>
    <t>1615356706</t>
  </si>
  <si>
    <t>VRN3</t>
  </si>
  <si>
    <t>Vytyčení stavby</t>
  </si>
  <si>
    <t>-342404619</t>
  </si>
  <si>
    <t>VRN4</t>
  </si>
  <si>
    <t>Geodetické zaměření skutečného provedení stavby</t>
  </si>
  <si>
    <t>-1366785290</t>
  </si>
  <si>
    <t>VRN5</t>
  </si>
  <si>
    <t>Dokumentace skutečného provedení stavby</t>
  </si>
  <si>
    <t>1093168658</t>
  </si>
  <si>
    <t>VRN6</t>
  </si>
  <si>
    <t>Zabezpečení staveniště v souladu s NV 590/2006 Sb.</t>
  </si>
  <si>
    <t>519335217</t>
  </si>
  <si>
    <t>VRN7</t>
  </si>
  <si>
    <t>Dopravní značení po dobu provádění stavby</t>
  </si>
  <si>
    <t>-764644637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</si>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</sst>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1412" TargetMode="External" /><Relationship Id="rId2" Type="http://schemas.openxmlformats.org/officeDocument/2006/relationships/hyperlink" Target="https://podminky.urs.cz/item/CS_URS_2024_02/119001421" TargetMode="External" /><Relationship Id="rId3" Type="http://schemas.openxmlformats.org/officeDocument/2006/relationships/hyperlink" Target="https://podminky.urs.cz/item/CS_URS_2024_02/132254204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39911121" TargetMode="External" /><Relationship Id="rId6" Type="http://schemas.openxmlformats.org/officeDocument/2006/relationships/hyperlink" Target="https://podminky.urs.cz/item/CS_URS_2024_02/151201101" TargetMode="External" /><Relationship Id="rId7" Type="http://schemas.openxmlformats.org/officeDocument/2006/relationships/hyperlink" Target="https://podminky.urs.cz/item/CS_URS_2024_02/15120111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451573111" TargetMode="External" /><Relationship Id="rId15" Type="http://schemas.openxmlformats.org/officeDocument/2006/relationships/hyperlink" Target="https://podminky.urs.cz/item/CS_URS_2024_02/452313141" TargetMode="External" /><Relationship Id="rId16" Type="http://schemas.openxmlformats.org/officeDocument/2006/relationships/hyperlink" Target="https://podminky.urs.cz/item/CS_URS_2024_02/452353111" TargetMode="External" /><Relationship Id="rId17" Type="http://schemas.openxmlformats.org/officeDocument/2006/relationships/hyperlink" Target="https://podminky.urs.cz/item/CS_URS_2024_02/452353112" TargetMode="External" /><Relationship Id="rId18" Type="http://schemas.openxmlformats.org/officeDocument/2006/relationships/hyperlink" Target="https://podminky.urs.cz/item/CS_URS_2024_02/851311131" TargetMode="External" /><Relationship Id="rId19" Type="http://schemas.openxmlformats.org/officeDocument/2006/relationships/hyperlink" Target="https://podminky.urs.cz/item/CS_URS_2024_02/852241192" TargetMode="External" /><Relationship Id="rId20" Type="http://schemas.openxmlformats.org/officeDocument/2006/relationships/hyperlink" Target="https://podminky.urs.cz/item/CS_URS_2024_02/857241192" TargetMode="External" /><Relationship Id="rId21" Type="http://schemas.openxmlformats.org/officeDocument/2006/relationships/hyperlink" Target="https://podminky.urs.cz/item/CS_URS_2024_02/857242122" TargetMode="External" /><Relationship Id="rId22" Type="http://schemas.openxmlformats.org/officeDocument/2006/relationships/hyperlink" Target="https://podminky.urs.cz/item/CS_URS_2024_02/857262122" TargetMode="External" /><Relationship Id="rId23" Type="http://schemas.openxmlformats.org/officeDocument/2006/relationships/hyperlink" Target="https://podminky.urs.cz/item/CS_URS_2024_02/857311131" TargetMode="External" /><Relationship Id="rId24" Type="http://schemas.openxmlformats.org/officeDocument/2006/relationships/hyperlink" Target="https://podminky.urs.cz/item/CS_URS_2024_02/857312122" TargetMode="External" /><Relationship Id="rId25" Type="http://schemas.openxmlformats.org/officeDocument/2006/relationships/hyperlink" Target="https://podminky.urs.cz/item/CS_URS_2024_02/857314122" TargetMode="External" /><Relationship Id="rId26" Type="http://schemas.openxmlformats.org/officeDocument/2006/relationships/hyperlink" Target="https://podminky.urs.cz/item/CS_URS_2024_02/871251151" TargetMode="External" /><Relationship Id="rId27" Type="http://schemas.openxmlformats.org/officeDocument/2006/relationships/hyperlink" Target="https://podminky.urs.cz/item/CS_URS_2024_02/871311101" TargetMode="External" /><Relationship Id="rId28" Type="http://schemas.openxmlformats.org/officeDocument/2006/relationships/hyperlink" Target="https://podminky.urs.cz/item/CS_URS_2024_02/891213222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1" TargetMode="External" /><Relationship Id="rId31" Type="http://schemas.openxmlformats.org/officeDocument/2006/relationships/hyperlink" Target="https://podminky.urs.cz/item/CS_URS_2024_02/891269111" TargetMode="External" /><Relationship Id="rId32" Type="http://schemas.openxmlformats.org/officeDocument/2006/relationships/hyperlink" Target="https://podminky.urs.cz/item/CS_URS_2024_02/891311112" TargetMode="External" /><Relationship Id="rId33" Type="http://schemas.openxmlformats.org/officeDocument/2006/relationships/hyperlink" Target="https://podminky.urs.cz/item/CS_URS_2024_02/891261112" TargetMode="External" /><Relationship Id="rId34" Type="http://schemas.openxmlformats.org/officeDocument/2006/relationships/hyperlink" Target="https://podminky.urs.cz/item/CS_URS_2024_02/892271111" TargetMode="External" /><Relationship Id="rId35" Type="http://schemas.openxmlformats.org/officeDocument/2006/relationships/hyperlink" Target="https://podminky.urs.cz/item/CS_URS_2024_02/892273122" TargetMode="External" /><Relationship Id="rId36" Type="http://schemas.openxmlformats.org/officeDocument/2006/relationships/hyperlink" Target="https://podminky.urs.cz/item/CS_URS_2024_02/892351111" TargetMode="External" /><Relationship Id="rId37" Type="http://schemas.openxmlformats.org/officeDocument/2006/relationships/hyperlink" Target="https://podminky.urs.cz/item/CS_URS_2024_02/892353122" TargetMode="External" /><Relationship Id="rId38" Type="http://schemas.openxmlformats.org/officeDocument/2006/relationships/hyperlink" Target="https://podminky.urs.cz/item/CS_URS_2024_02/892372111" TargetMode="External" /><Relationship Id="rId39" Type="http://schemas.openxmlformats.org/officeDocument/2006/relationships/hyperlink" Target="https://podminky.urs.cz/item/CS_URS_2024_02/899401112" TargetMode="External" /><Relationship Id="rId40" Type="http://schemas.openxmlformats.org/officeDocument/2006/relationships/hyperlink" Target="https://podminky.urs.cz/item/CS_URS_2024_02/899401113" TargetMode="External" /><Relationship Id="rId41" Type="http://schemas.openxmlformats.org/officeDocument/2006/relationships/hyperlink" Target="https://podminky.urs.cz/item/CS_URS_2024_02/899712111" TargetMode="External" /><Relationship Id="rId42" Type="http://schemas.openxmlformats.org/officeDocument/2006/relationships/hyperlink" Target="https://podminky.urs.cz/item/CS_URS_2024_02/899721111" TargetMode="External" /><Relationship Id="rId43" Type="http://schemas.openxmlformats.org/officeDocument/2006/relationships/hyperlink" Target="https://podminky.urs.cz/item/CS_URS_2024_02/899722112" TargetMode="External" /><Relationship Id="rId44" Type="http://schemas.openxmlformats.org/officeDocument/2006/relationships/hyperlink" Target="https://podminky.urs.cz/item/CS_URS_2024_02/998273102" TargetMode="External" /><Relationship Id="rId45" Type="http://schemas.openxmlformats.org/officeDocument/2006/relationships/hyperlink" Target="https://podminky.urs.cz/item/CS_URS_2024_02/998273124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Most-Zamrsk-aktualiz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MODERNIZACE SILNICE III-3152 ZÁMRSK - DOBŘÍKOV, MOST EV.Č. 3152-2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Most Zámrsk-Dobříkov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3. 3. 2022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PARDUBICKÝ KRAJ, KOMENSKÉHO NÁMĚSTÍ 125, 532 11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P-AQUA s.r.o., Jižní 870, 500 03 Hradec Králové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Tomáš Růžička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'D.6.1. - SO 501 - Přeložk...'!J30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'D.6.1. - SO 501 - Přeložk...'!P84</f>
        <v>0</v>
      </c>
      <c r="AV55" s="121">
        <f>'D.6.1. - SO 501 - Přeložk...'!J33</f>
        <v>0</v>
      </c>
      <c r="AW55" s="121">
        <f>'D.6.1. - SO 501 - Přeložk...'!J34</f>
        <v>0</v>
      </c>
      <c r="AX55" s="121">
        <f>'D.6.1. - SO 501 - Přeložk...'!J35</f>
        <v>0</v>
      </c>
      <c r="AY55" s="121">
        <f>'D.6.1. - SO 501 - Přeložk...'!J36</f>
        <v>0</v>
      </c>
      <c r="AZ55" s="121">
        <f>'D.6.1. - SO 501 - Přeložk...'!F33</f>
        <v>0</v>
      </c>
      <c r="BA55" s="121">
        <f>'D.6.1. - SO 501 - Přeložk...'!F34</f>
        <v>0</v>
      </c>
      <c r="BB55" s="121">
        <f>'D.6.1. - SO 501 - Přeložk...'!F35</f>
        <v>0</v>
      </c>
      <c r="BC55" s="121">
        <f>'D.6.1. - SO 501 - Přeložk...'!F36</f>
        <v>0</v>
      </c>
      <c r="BD55" s="123">
        <f>'D.6.1. - SO 501 - Přeložk...'!F37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'VRN - Vedlejší rozpočtové...'!P80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yVww3oZbaU6J/lGIFNeHyHmF/Ny4u9F69uShJxeyF7/ukBbJ5qkIG2c8wTyBBisEN8JJt3umISPm6pmCdUP6ng==" hashValue="ZolCDXDUITxtc/OXfwx1mY/aIwJ7VqDr63N9KkiFX7eDbeASCfYc5PDCHiiAQriy55P5TiuukZuYzasCUUtZu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.6.1. - SO 501 - Přeložk...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MODERNIZACE SILNICE III-3152 ZÁMRSK - DOBŘÍKOV, MOST EV.Č. 3152-2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3. 3. 2022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21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21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ROUND((SUM(BE84:BE356)),  2)</f>
        <v>0</v>
      </c>
      <c r="G33" s="39"/>
      <c r="H33" s="39"/>
      <c r="I33" s="149">
        <v>0.20999999999999999</v>
      </c>
      <c r="J33" s="148">
        <f>ROUND(((SUM(BE84:BE356))*I33),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ROUND((SUM(BF84:BF356)),  2)</f>
        <v>0</v>
      </c>
      <c r="G34" s="39"/>
      <c r="H34" s="39"/>
      <c r="I34" s="149">
        <v>0.12</v>
      </c>
      <c r="J34" s="148">
        <f>ROUND(((SUM(BF84:BF356))*I34),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ROUND((SUM(BG84:BG356)),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ROUND((SUM(BH84:BH356)),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ROUND((SUM(BI84:BI356)),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MODERNIZACE SILNICE III-3152 ZÁMRSK - DOBŘÍKOV, MOST EV.Č. 3152-2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D.6.1. - SO 501 - Přeložka vodovodu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Most Zámrsk-Dobříkov</v>
      </c>
      <c r="G52" s="41"/>
      <c r="H52" s="41"/>
      <c r="I52" s="33" t="s">
        <v>24</v>
      </c>
      <c r="J52" s="73" t="str">
        <f>IF(J12="","",J12)</f>
        <v>3. 3. 2022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 xml:space="preserve">PARDUBICKÝ KRAJ, KOMENSKÉHO NÁMĚSTÍ 125, 532 11 </v>
      </c>
      <c r="G54" s="41"/>
      <c r="H54" s="41"/>
      <c r="I54" s="33" t="s">
        <v>32</v>
      </c>
      <c r="J54" s="37" t="str">
        <f>E21</f>
        <v>P-AQUA s.r.o., Jižní 870, 500 03 Hradec Králové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Tomáš Růžička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J164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J180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J352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MODERNIZACE SILNICE III-3152 ZÁMRSK - DOBŘÍKOV, MOST EV.Č. 3152-2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D.6.1. - SO 501 - Přeložka vodovodu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Most Zámrsk-Dobříkov</v>
      </c>
      <c r="G78" s="41"/>
      <c r="H78" s="41"/>
      <c r="I78" s="33" t="s">
        <v>24</v>
      </c>
      <c r="J78" s="73" t="str">
        <f>IF(J12="","",J12)</f>
        <v>3. 3. 2022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26</v>
      </c>
      <c r="D80" s="41"/>
      <c r="E80" s="41"/>
      <c r="F80" s="28" t="str">
        <f>E15</f>
        <v xml:space="preserve">PARDUBICKÝ KRAJ, KOMENSKÉHO NÁMĚSTÍ 125, 532 11 </v>
      </c>
      <c r="G80" s="41"/>
      <c r="H80" s="41"/>
      <c r="I80" s="33" t="s">
        <v>32</v>
      </c>
      <c r="J80" s="37" t="str">
        <f>E21</f>
        <v>P-AQUA s.r.o., Jižní 870, 500 03 Hradec Králové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Ing. Tomáš Růžička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100</v>
      </c>
      <c r="D83" s="181" t="s">
        <v>58</v>
      </c>
      <c r="E83" s="181" t="s">
        <v>54</v>
      </c>
      <c r="F83" s="181" t="s">
        <v>55</v>
      </c>
      <c r="G83" s="181" t="s">
        <v>101</v>
      </c>
      <c r="H83" s="181" t="s">
        <v>102</v>
      </c>
      <c r="I83" s="181" t="s">
        <v>103</v>
      </c>
      <c r="J83" s="181" t="s">
        <v>92</v>
      </c>
      <c r="K83" s="182" t="s">
        <v>104</v>
      </c>
      <c r="L83" s="183"/>
      <c r="M83" s="93" t="s">
        <v>21</v>
      </c>
      <c r="N83" s="94" t="s">
        <v>43</v>
      </c>
      <c r="O83" s="94" t="s">
        <v>105</v>
      </c>
      <c r="P83" s="94" t="s">
        <v>106</v>
      </c>
      <c r="Q83" s="94" t="s">
        <v>107</v>
      </c>
      <c r="R83" s="94" t="s">
        <v>108</v>
      </c>
      <c r="S83" s="94" t="s">
        <v>109</v>
      </c>
      <c r="T83" s="95" t="s">
        <v>110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246.53794328780001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93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112</v>
      </c>
      <c r="F85" s="192" t="s">
        <v>113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P86+P164+P180+P352</f>
        <v>0</v>
      </c>
      <c r="Q85" s="197"/>
      <c r="R85" s="198">
        <f>R86+R164+R180+R352</f>
        <v>246.53794328780001</v>
      </c>
      <c r="S85" s="197"/>
      <c r="T85" s="199">
        <f>T86+T164+T180+T352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73</v>
      </c>
      <c r="AY85" s="200" t="s">
        <v>114</v>
      </c>
      <c r="BK85" s="202">
        <f>BK86+BK164+BK180+BK352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81</v>
      </c>
      <c r="F86" s="203" t="s">
        <v>115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SUM(P87:P163)</f>
        <v>0</v>
      </c>
      <c r="Q86" s="197"/>
      <c r="R86" s="198">
        <f>SUM(R87:R163)</f>
        <v>213.2874264898</v>
      </c>
      <c r="S86" s="197"/>
      <c r="T86" s="199">
        <f>SUM(T87:T163)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81</v>
      </c>
      <c r="AY86" s="200" t="s">
        <v>114</v>
      </c>
      <c r="BK86" s="202">
        <f>SUM(BK87:BK163)</f>
        <v>0</v>
      </c>
    </row>
    <row r="87" s="2" customFormat="1" ht="49.05" customHeight="1">
      <c r="A87" s="39"/>
      <c r="B87" s="40"/>
      <c r="C87" s="205" t="s">
        <v>81</v>
      </c>
      <c r="D87" s="205" t="s">
        <v>116</v>
      </c>
      <c r="E87" s="206" t="s">
        <v>117</v>
      </c>
      <c r="F87" s="207" t="s">
        <v>118</v>
      </c>
      <c r="G87" s="208" t="s">
        <v>119</v>
      </c>
      <c r="H87" s="209">
        <v>2</v>
      </c>
      <c r="I87" s="210"/>
      <c r="J87" s="211">
        <f>ROUND(I87*H87,2)</f>
        <v>0</v>
      </c>
      <c r="K87" s="207" t="s">
        <v>120</v>
      </c>
      <c r="L87" s="45"/>
      <c r="M87" s="212" t="s">
        <v>21</v>
      </c>
      <c r="N87" s="213" t="s">
        <v>44</v>
      </c>
      <c r="O87" s="85"/>
      <c r="P87" s="214">
        <f>O87*H87</f>
        <v>0</v>
      </c>
      <c r="Q87" s="214">
        <v>0.0126885</v>
      </c>
      <c r="R87" s="214">
        <f>Q87*H87</f>
        <v>0.025377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121</v>
      </c>
      <c r="AT87" s="216" t="s">
        <v>116</v>
      </c>
      <c r="AU87" s="216" t="s">
        <v>83</v>
      </c>
      <c r="AY87" s="18" t="s">
        <v>114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121</v>
      </c>
      <c r="BM87" s="216" t="s">
        <v>122</v>
      </c>
    </row>
    <row r="88" s="2" customFormat="1">
      <c r="A88" s="39"/>
      <c r="B88" s="40"/>
      <c r="C88" s="41"/>
      <c r="D88" s="218" t="s">
        <v>123</v>
      </c>
      <c r="E88" s="41"/>
      <c r="F88" s="219" t="s">
        <v>124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123</v>
      </c>
      <c r="AU88" s="18" t="s">
        <v>83</v>
      </c>
    </row>
    <row r="89" s="2" customFormat="1">
      <c r="A89" s="39"/>
      <c r="B89" s="40"/>
      <c r="C89" s="41"/>
      <c r="D89" s="223" t="s">
        <v>125</v>
      </c>
      <c r="E89" s="41"/>
      <c r="F89" s="224" t="s">
        <v>126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125</v>
      </c>
      <c r="AU89" s="18" t="s">
        <v>83</v>
      </c>
    </row>
    <row r="90" s="13" customFormat="1">
      <c r="A90" s="13"/>
      <c r="B90" s="225"/>
      <c r="C90" s="226"/>
      <c r="D90" s="223" t="s">
        <v>127</v>
      </c>
      <c r="E90" s="227" t="s">
        <v>21</v>
      </c>
      <c r="F90" s="228" t="s">
        <v>128</v>
      </c>
      <c r="G90" s="226"/>
      <c r="H90" s="229">
        <v>2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127</v>
      </c>
      <c r="AU90" s="235" t="s">
        <v>83</v>
      </c>
      <c r="AV90" s="13" t="s">
        <v>83</v>
      </c>
      <c r="AW90" s="13" t="s">
        <v>34</v>
      </c>
      <c r="AX90" s="13" t="s">
        <v>81</v>
      </c>
      <c r="AY90" s="235" t="s">
        <v>114</v>
      </c>
    </row>
    <row r="91" s="2" customFormat="1" ht="49.05" customHeight="1">
      <c r="A91" s="39"/>
      <c r="B91" s="40"/>
      <c r="C91" s="205" t="s">
        <v>83</v>
      </c>
      <c r="D91" s="205" t="s">
        <v>116</v>
      </c>
      <c r="E91" s="206" t="s">
        <v>129</v>
      </c>
      <c r="F91" s="207" t="s">
        <v>130</v>
      </c>
      <c r="G91" s="208" t="s">
        <v>119</v>
      </c>
      <c r="H91" s="209">
        <v>17</v>
      </c>
      <c r="I91" s="210"/>
      <c r="J91" s="211">
        <f>ROUND(I91*H91,2)</f>
        <v>0</v>
      </c>
      <c r="K91" s="207" t="s">
        <v>120</v>
      </c>
      <c r="L91" s="45"/>
      <c r="M91" s="212" t="s">
        <v>21</v>
      </c>
      <c r="N91" s="213" t="s">
        <v>44</v>
      </c>
      <c r="O91" s="85"/>
      <c r="P91" s="214">
        <f>O91*H91</f>
        <v>0</v>
      </c>
      <c r="Q91" s="214">
        <v>0.036904300000000001</v>
      </c>
      <c r="R91" s="214">
        <f>Q91*H91</f>
        <v>0.62737310000000002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121</v>
      </c>
      <c r="AT91" s="216" t="s">
        <v>116</v>
      </c>
      <c r="AU91" s="216" t="s">
        <v>83</v>
      </c>
      <c r="AY91" s="18" t="s">
        <v>114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121</v>
      </c>
      <c r="BM91" s="216" t="s">
        <v>131</v>
      </c>
    </row>
    <row r="92" s="2" customFormat="1">
      <c r="A92" s="39"/>
      <c r="B92" s="40"/>
      <c r="C92" s="41"/>
      <c r="D92" s="218" t="s">
        <v>123</v>
      </c>
      <c r="E92" s="41"/>
      <c r="F92" s="219" t="s">
        <v>132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123</v>
      </c>
      <c r="AU92" s="18" t="s">
        <v>83</v>
      </c>
    </row>
    <row r="93" s="2" customFormat="1">
      <c r="A93" s="39"/>
      <c r="B93" s="40"/>
      <c r="C93" s="41"/>
      <c r="D93" s="223" t="s">
        <v>125</v>
      </c>
      <c r="E93" s="41"/>
      <c r="F93" s="224" t="s">
        <v>126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83</v>
      </c>
    </row>
    <row r="94" s="13" customFormat="1">
      <c r="A94" s="13"/>
      <c r="B94" s="225"/>
      <c r="C94" s="226"/>
      <c r="D94" s="223" t="s">
        <v>127</v>
      </c>
      <c r="E94" s="227" t="s">
        <v>21</v>
      </c>
      <c r="F94" s="228" t="s">
        <v>133</v>
      </c>
      <c r="G94" s="226"/>
      <c r="H94" s="229">
        <v>17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127</v>
      </c>
      <c r="AU94" s="235" t="s">
        <v>83</v>
      </c>
      <c r="AV94" s="13" t="s">
        <v>83</v>
      </c>
      <c r="AW94" s="13" t="s">
        <v>34</v>
      </c>
      <c r="AX94" s="13" t="s">
        <v>81</v>
      </c>
      <c r="AY94" s="235" t="s">
        <v>114</v>
      </c>
    </row>
    <row r="95" s="2" customFormat="1" ht="24.15" customHeight="1">
      <c r="A95" s="39"/>
      <c r="B95" s="40"/>
      <c r="C95" s="205" t="s">
        <v>134</v>
      </c>
      <c r="D95" s="205" t="s">
        <v>116</v>
      </c>
      <c r="E95" s="206" t="s">
        <v>135</v>
      </c>
      <c r="F95" s="207" t="s">
        <v>136</v>
      </c>
      <c r="G95" s="208" t="s">
        <v>137</v>
      </c>
      <c r="H95" s="209">
        <v>119.55500000000001</v>
      </c>
      <c r="I95" s="210"/>
      <c r="J95" s="211">
        <f>ROUND(I95*H95,2)</f>
        <v>0</v>
      </c>
      <c r="K95" s="207" t="s">
        <v>120</v>
      </c>
      <c r="L95" s="45"/>
      <c r="M95" s="212" t="s">
        <v>21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121</v>
      </c>
      <c r="AT95" s="216" t="s">
        <v>116</v>
      </c>
      <c r="AU95" s="216" t="s">
        <v>83</v>
      </c>
      <c r="AY95" s="18" t="s">
        <v>114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121</v>
      </c>
      <c r="BM95" s="216" t="s">
        <v>138</v>
      </c>
    </row>
    <row r="96" s="2" customFormat="1">
      <c r="A96" s="39"/>
      <c r="B96" s="40"/>
      <c r="C96" s="41"/>
      <c r="D96" s="218" t="s">
        <v>123</v>
      </c>
      <c r="E96" s="41"/>
      <c r="F96" s="219" t="s">
        <v>139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123</v>
      </c>
      <c r="AU96" s="18" t="s">
        <v>83</v>
      </c>
    </row>
    <row r="97" s="2" customFormat="1">
      <c r="A97" s="39"/>
      <c r="B97" s="40"/>
      <c r="C97" s="41"/>
      <c r="D97" s="223" t="s">
        <v>125</v>
      </c>
      <c r="E97" s="41"/>
      <c r="F97" s="224" t="s">
        <v>140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125</v>
      </c>
      <c r="AU97" s="18" t="s">
        <v>83</v>
      </c>
    </row>
    <row r="98" s="13" customFormat="1">
      <c r="A98" s="13"/>
      <c r="B98" s="225"/>
      <c r="C98" s="226"/>
      <c r="D98" s="223" t="s">
        <v>127</v>
      </c>
      <c r="E98" s="227" t="s">
        <v>21</v>
      </c>
      <c r="F98" s="228" t="s">
        <v>141</v>
      </c>
      <c r="G98" s="226"/>
      <c r="H98" s="229">
        <v>12.24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127</v>
      </c>
      <c r="AU98" s="235" t="s">
        <v>83</v>
      </c>
      <c r="AV98" s="13" t="s">
        <v>83</v>
      </c>
      <c r="AW98" s="13" t="s">
        <v>34</v>
      </c>
      <c r="AX98" s="13" t="s">
        <v>73</v>
      </c>
      <c r="AY98" s="235" t="s">
        <v>114</v>
      </c>
    </row>
    <row r="99" s="13" customFormat="1">
      <c r="A99" s="13"/>
      <c r="B99" s="225"/>
      <c r="C99" s="226"/>
      <c r="D99" s="223" t="s">
        <v>127</v>
      </c>
      <c r="E99" s="227" t="s">
        <v>21</v>
      </c>
      <c r="F99" s="228" t="s">
        <v>142</v>
      </c>
      <c r="G99" s="226"/>
      <c r="H99" s="229">
        <v>20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127</v>
      </c>
      <c r="AU99" s="235" t="s">
        <v>83</v>
      </c>
      <c r="AV99" s="13" t="s">
        <v>83</v>
      </c>
      <c r="AW99" s="13" t="s">
        <v>34</v>
      </c>
      <c r="AX99" s="13" t="s">
        <v>73</v>
      </c>
      <c r="AY99" s="235" t="s">
        <v>114</v>
      </c>
    </row>
    <row r="100" s="13" customFormat="1">
      <c r="A100" s="13"/>
      <c r="B100" s="225"/>
      <c r="C100" s="226"/>
      <c r="D100" s="223" t="s">
        <v>127</v>
      </c>
      <c r="E100" s="227" t="s">
        <v>21</v>
      </c>
      <c r="F100" s="228" t="s">
        <v>143</v>
      </c>
      <c r="G100" s="226"/>
      <c r="H100" s="229">
        <v>7.5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127</v>
      </c>
      <c r="AU100" s="235" t="s">
        <v>83</v>
      </c>
      <c r="AV100" s="13" t="s">
        <v>83</v>
      </c>
      <c r="AW100" s="13" t="s">
        <v>34</v>
      </c>
      <c r="AX100" s="13" t="s">
        <v>73</v>
      </c>
      <c r="AY100" s="235" t="s">
        <v>114</v>
      </c>
    </row>
    <row r="101" s="13" customFormat="1">
      <c r="A101" s="13"/>
      <c r="B101" s="225"/>
      <c r="C101" s="226"/>
      <c r="D101" s="223" t="s">
        <v>127</v>
      </c>
      <c r="E101" s="227" t="s">
        <v>21</v>
      </c>
      <c r="F101" s="228" t="s">
        <v>144</v>
      </c>
      <c r="G101" s="226"/>
      <c r="H101" s="229">
        <v>10.380000000000001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127</v>
      </c>
      <c r="AU101" s="235" t="s">
        <v>83</v>
      </c>
      <c r="AV101" s="13" t="s">
        <v>83</v>
      </c>
      <c r="AW101" s="13" t="s">
        <v>34</v>
      </c>
      <c r="AX101" s="13" t="s">
        <v>73</v>
      </c>
      <c r="AY101" s="235" t="s">
        <v>114</v>
      </c>
    </row>
    <row r="102" s="13" customFormat="1">
      <c r="A102" s="13"/>
      <c r="B102" s="225"/>
      <c r="C102" s="226"/>
      <c r="D102" s="223" t="s">
        <v>127</v>
      </c>
      <c r="E102" s="227" t="s">
        <v>21</v>
      </c>
      <c r="F102" s="228" t="s">
        <v>145</v>
      </c>
      <c r="G102" s="226"/>
      <c r="H102" s="229">
        <v>15.435000000000001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127</v>
      </c>
      <c r="AU102" s="235" t="s">
        <v>83</v>
      </c>
      <c r="AV102" s="13" t="s">
        <v>83</v>
      </c>
      <c r="AW102" s="13" t="s">
        <v>34</v>
      </c>
      <c r="AX102" s="13" t="s">
        <v>73</v>
      </c>
      <c r="AY102" s="235" t="s">
        <v>114</v>
      </c>
    </row>
    <row r="103" s="13" customFormat="1">
      <c r="A103" s="13"/>
      <c r="B103" s="225"/>
      <c r="C103" s="226"/>
      <c r="D103" s="223" t="s">
        <v>127</v>
      </c>
      <c r="E103" s="227" t="s">
        <v>21</v>
      </c>
      <c r="F103" s="228" t="s">
        <v>143</v>
      </c>
      <c r="G103" s="226"/>
      <c r="H103" s="229">
        <v>7.5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127</v>
      </c>
      <c r="AU103" s="235" t="s">
        <v>83</v>
      </c>
      <c r="AV103" s="13" t="s">
        <v>83</v>
      </c>
      <c r="AW103" s="13" t="s">
        <v>34</v>
      </c>
      <c r="AX103" s="13" t="s">
        <v>73</v>
      </c>
      <c r="AY103" s="235" t="s">
        <v>114</v>
      </c>
    </row>
    <row r="104" s="13" customFormat="1">
      <c r="A104" s="13"/>
      <c r="B104" s="225"/>
      <c r="C104" s="226"/>
      <c r="D104" s="223" t="s">
        <v>127</v>
      </c>
      <c r="E104" s="227" t="s">
        <v>21</v>
      </c>
      <c r="F104" s="228" t="s">
        <v>146</v>
      </c>
      <c r="G104" s="226"/>
      <c r="H104" s="229">
        <v>15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127</v>
      </c>
      <c r="AU104" s="235" t="s">
        <v>83</v>
      </c>
      <c r="AV104" s="13" t="s">
        <v>83</v>
      </c>
      <c r="AW104" s="13" t="s">
        <v>34</v>
      </c>
      <c r="AX104" s="13" t="s">
        <v>73</v>
      </c>
      <c r="AY104" s="235" t="s">
        <v>114</v>
      </c>
    </row>
    <row r="105" s="13" customFormat="1">
      <c r="A105" s="13"/>
      <c r="B105" s="225"/>
      <c r="C105" s="226"/>
      <c r="D105" s="223" t="s">
        <v>127</v>
      </c>
      <c r="E105" s="227" t="s">
        <v>21</v>
      </c>
      <c r="F105" s="228" t="s">
        <v>147</v>
      </c>
      <c r="G105" s="226"/>
      <c r="H105" s="229">
        <v>18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127</v>
      </c>
      <c r="AU105" s="235" t="s">
        <v>83</v>
      </c>
      <c r="AV105" s="13" t="s">
        <v>83</v>
      </c>
      <c r="AW105" s="13" t="s">
        <v>34</v>
      </c>
      <c r="AX105" s="13" t="s">
        <v>73</v>
      </c>
      <c r="AY105" s="235" t="s">
        <v>114</v>
      </c>
    </row>
    <row r="106" s="13" customFormat="1">
      <c r="A106" s="13"/>
      <c r="B106" s="225"/>
      <c r="C106" s="226"/>
      <c r="D106" s="223" t="s">
        <v>127</v>
      </c>
      <c r="E106" s="227" t="s">
        <v>21</v>
      </c>
      <c r="F106" s="228" t="s">
        <v>148</v>
      </c>
      <c r="G106" s="226"/>
      <c r="H106" s="229">
        <v>13.5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127</v>
      </c>
      <c r="AU106" s="235" t="s">
        <v>83</v>
      </c>
      <c r="AV106" s="13" t="s">
        <v>83</v>
      </c>
      <c r="AW106" s="13" t="s">
        <v>34</v>
      </c>
      <c r="AX106" s="13" t="s">
        <v>73</v>
      </c>
      <c r="AY106" s="235" t="s">
        <v>114</v>
      </c>
    </row>
    <row r="107" s="14" customFormat="1">
      <c r="A107" s="14"/>
      <c r="B107" s="236"/>
      <c r="C107" s="237"/>
      <c r="D107" s="223" t="s">
        <v>127</v>
      </c>
      <c r="E107" s="238" t="s">
        <v>21</v>
      </c>
      <c r="F107" s="239" t="s">
        <v>149</v>
      </c>
      <c r="G107" s="237"/>
      <c r="H107" s="240">
        <v>119.55500000000001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127</v>
      </c>
      <c r="AU107" s="246" t="s">
        <v>83</v>
      </c>
      <c r="AV107" s="14" t="s">
        <v>121</v>
      </c>
      <c r="AW107" s="14" t="s">
        <v>34</v>
      </c>
      <c r="AX107" s="14" t="s">
        <v>81</v>
      </c>
      <c r="AY107" s="246" t="s">
        <v>114</v>
      </c>
    </row>
    <row r="108" s="2" customFormat="1" ht="24.15" customHeight="1">
      <c r="A108" s="39"/>
      <c r="B108" s="40"/>
      <c r="C108" s="205" t="s">
        <v>121</v>
      </c>
      <c r="D108" s="205" t="s">
        <v>116</v>
      </c>
      <c r="E108" s="206" t="s">
        <v>150</v>
      </c>
      <c r="F108" s="207" t="s">
        <v>151</v>
      </c>
      <c r="G108" s="208" t="s">
        <v>137</v>
      </c>
      <c r="H108" s="209">
        <v>40.600000000000001</v>
      </c>
      <c r="I108" s="210"/>
      <c r="J108" s="211">
        <f>ROUND(I108*H108,2)</f>
        <v>0</v>
      </c>
      <c r="K108" s="207" t="s">
        <v>120</v>
      </c>
      <c r="L108" s="45"/>
      <c r="M108" s="212" t="s">
        <v>21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121</v>
      </c>
      <c r="AT108" s="216" t="s">
        <v>116</v>
      </c>
      <c r="AU108" s="216" t="s">
        <v>83</v>
      </c>
      <c r="AY108" s="18" t="s">
        <v>114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121</v>
      </c>
      <c r="BM108" s="216" t="s">
        <v>152</v>
      </c>
    </row>
    <row r="109" s="2" customFormat="1">
      <c r="A109" s="39"/>
      <c r="B109" s="40"/>
      <c r="C109" s="41"/>
      <c r="D109" s="218" t="s">
        <v>123</v>
      </c>
      <c r="E109" s="41"/>
      <c r="F109" s="219" t="s">
        <v>153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123</v>
      </c>
      <c r="AU109" s="18" t="s">
        <v>83</v>
      </c>
    </row>
    <row r="110" s="2" customFormat="1">
      <c r="A110" s="39"/>
      <c r="B110" s="40"/>
      <c r="C110" s="41"/>
      <c r="D110" s="223" t="s">
        <v>125</v>
      </c>
      <c r="E110" s="41"/>
      <c r="F110" s="224" t="s">
        <v>140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125</v>
      </c>
      <c r="AU110" s="18" t="s">
        <v>83</v>
      </c>
    </row>
    <row r="111" s="13" customFormat="1">
      <c r="A111" s="13"/>
      <c r="B111" s="225"/>
      <c r="C111" s="226"/>
      <c r="D111" s="223" t="s">
        <v>127</v>
      </c>
      <c r="E111" s="227" t="s">
        <v>21</v>
      </c>
      <c r="F111" s="228" t="s">
        <v>154</v>
      </c>
      <c r="G111" s="226"/>
      <c r="H111" s="229">
        <v>6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127</v>
      </c>
      <c r="AU111" s="235" t="s">
        <v>83</v>
      </c>
      <c r="AV111" s="13" t="s">
        <v>83</v>
      </c>
      <c r="AW111" s="13" t="s">
        <v>34</v>
      </c>
      <c r="AX111" s="13" t="s">
        <v>73</v>
      </c>
      <c r="AY111" s="235" t="s">
        <v>114</v>
      </c>
    </row>
    <row r="112" s="13" customFormat="1">
      <c r="A112" s="13"/>
      <c r="B112" s="225"/>
      <c r="C112" s="226"/>
      <c r="D112" s="223" t="s">
        <v>127</v>
      </c>
      <c r="E112" s="227" t="s">
        <v>21</v>
      </c>
      <c r="F112" s="228" t="s">
        <v>155</v>
      </c>
      <c r="G112" s="226"/>
      <c r="H112" s="229">
        <v>4.6799999999999997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127</v>
      </c>
      <c r="AU112" s="235" t="s">
        <v>83</v>
      </c>
      <c r="AV112" s="13" t="s">
        <v>83</v>
      </c>
      <c r="AW112" s="13" t="s">
        <v>34</v>
      </c>
      <c r="AX112" s="13" t="s">
        <v>73</v>
      </c>
      <c r="AY112" s="235" t="s">
        <v>114</v>
      </c>
    </row>
    <row r="113" s="13" customFormat="1">
      <c r="A113" s="13"/>
      <c r="B113" s="225"/>
      <c r="C113" s="226"/>
      <c r="D113" s="223" t="s">
        <v>127</v>
      </c>
      <c r="E113" s="227" t="s">
        <v>21</v>
      </c>
      <c r="F113" s="228" t="s">
        <v>156</v>
      </c>
      <c r="G113" s="226"/>
      <c r="H113" s="229">
        <v>29.920000000000002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127</v>
      </c>
      <c r="AU113" s="235" t="s">
        <v>83</v>
      </c>
      <c r="AV113" s="13" t="s">
        <v>83</v>
      </c>
      <c r="AW113" s="13" t="s">
        <v>34</v>
      </c>
      <c r="AX113" s="13" t="s">
        <v>73</v>
      </c>
      <c r="AY113" s="235" t="s">
        <v>114</v>
      </c>
    </row>
    <row r="114" s="14" customFormat="1">
      <c r="A114" s="14"/>
      <c r="B114" s="236"/>
      <c r="C114" s="237"/>
      <c r="D114" s="223" t="s">
        <v>127</v>
      </c>
      <c r="E114" s="238" t="s">
        <v>21</v>
      </c>
      <c r="F114" s="239" t="s">
        <v>149</v>
      </c>
      <c r="G114" s="237"/>
      <c r="H114" s="240">
        <v>40.600000000000001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127</v>
      </c>
      <c r="AU114" s="246" t="s">
        <v>83</v>
      </c>
      <c r="AV114" s="14" t="s">
        <v>121</v>
      </c>
      <c r="AW114" s="14" t="s">
        <v>34</v>
      </c>
      <c r="AX114" s="14" t="s">
        <v>81</v>
      </c>
      <c r="AY114" s="246" t="s">
        <v>114</v>
      </c>
    </row>
    <row r="115" s="2" customFormat="1" ht="33" customHeight="1">
      <c r="A115" s="39"/>
      <c r="B115" s="40"/>
      <c r="C115" s="205" t="s">
        <v>157</v>
      </c>
      <c r="D115" s="205" t="s">
        <v>116</v>
      </c>
      <c r="E115" s="206" t="s">
        <v>158</v>
      </c>
      <c r="F115" s="207" t="s">
        <v>159</v>
      </c>
      <c r="G115" s="208" t="s">
        <v>137</v>
      </c>
      <c r="H115" s="209">
        <v>1</v>
      </c>
      <c r="I115" s="210"/>
      <c r="J115" s="211">
        <f>ROUND(I115*H115,2)</f>
        <v>0</v>
      </c>
      <c r="K115" s="207" t="s">
        <v>120</v>
      </c>
      <c r="L115" s="45"/>
      <c r="M115" s="212" t="s">
        <v>21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121</v>
      </c>
      <c r="AT115" s="216" t="s">
        <v>116</v>
      </c>
      <c r="AU115" s="216" t="s">
        <v>83</v>
      </c>
      <c r="AY115" s="18" t="s">
        <v>114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121</v>
      </c>
      <c r="BM115" s="216" t="s">
        <v>160</v>
      </c>
    </row>
    <row r="116" s="2" customFormat="1">
      <c r="A116" s="39"/>
      <c r="B116" s="40"/>
      <c r="C116" s="41"/>
      <c r="D116" s="218" t="s">
        <v>123</v>
      </c>
      <c r="E116" s="41"/>
      <c r="F116" s="219" t="s">
        <v>161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123</v>
      </c>
      <c r="AU116" s="18" t="s">
        <v>83</v>
      </c>
    </row>
    <row r="117" s="2" customFormat="1" ht="16.5" customHeight="1">
      <c r="A117" s="39"/>
      <c r="B117" s="40"/>
      <c r="C117" s="205" t="s">
        <v>162</v>
      </c>
      <c r="D117" s="205" t="s">
        <v>116</v>
      </c>
      <c r="E117" s="206" t="s">
        <v>163</v>
      </c>
      <c r="F117" s="207" t="s">
        <v>164</v>
      </c>
      <c r="G117" s="208" t="s">
        <v>165</v>
      </c>
      <c r="H117" s="209">
        <v>239.11000000000001</v>
      </c>
      <c r="I117" s="210"/>
      <c r="J117" s="211">
        <f>ROUND(I117*H117,2)</f>
        <v>0</v>
      </c>
      <c r="K117" s="207" t="s">
        <v>120</v>
      </c>
      <c r="L117" s="45"/>
      <c r="M117" s="212" t="s">
        <v>21</v>
      </c>
      <c r="N117" s="213" t="s">
        <v>44</v>
      </c>
      <c r="O117" s="85"/>
      <c r="P117" s="214">
        <f>O117*H117</f>
        <v>0</v>
      </c>
      <c r="Q117" s="214">
        <v>0.00198518</v>
      </c>
      <c r="R117" s="214">
        <f>Q117*H117</f>
        <v>0.47467638980000004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121</v>
      </c>
      <c r="AT117" s="216" t="s">
        <v>116</v>
      </c>
      <c r="AU117" s="216" t="s">
        <v>83</v>
      </c>
      <c r="AY117" s="18" t="s">
        <v>114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121</v>
      </c>
      <c r="BM117" s="216" t="s">
        <v>166</v>
      </c>
    </row>
    <row r="118" s="2" customFormat="1">
      <c r="A118" s="39"/>
      <c r="B118" s="40"/>
      <c r="C118" s="41"/>
      <c r="D118" s="218" t="s">
        <v>123</v>
      </c>
      <c r="E118" s="41"/>
      <c r="F118" s="219" t="s">
        <v>167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123</v>
      </c>
      <c r="AU118" s="18" t="s">
        <v>83</v>
      </c>
    </row>
    <row r="119" s="2" customFormat="1">
      <c r="A119" s="39"/>
      <c r="B119" s="40"/>
      <c r="C119" s="41"/>
      <c r="D119" s="223" t="s">
        <v>125</v>
      </c>
      <c r="E119" s="41"/>
      <c r="F119" s="224" t="s">
        <v>168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125</v>
      </c>
      <c r="AU119" s="18" t="s">
        <v>83</v>
      </c>
    </row>
    <row r="120" s="13" customFormat="1">
      <c r="A120" s="13"/>
      <c r="B120" s="225"/>
      <c r="C120" s="226"/>
      <c r="D120" s="223" t="s">
        <v>127</v>
      </c>
      <c r="E120" s="227" t="s">
        <v>21</v>
      </c>
      <c r="F120" s="228" t="s">
        <v>169</v>
      </c>
      <c r="G120" s="226"/>
      <c r="H120" s="229">
        <v>24.48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127</v>
      </c>
      <c r="AU120" s="235" t="s">
        <v>83</v>
      </c>
      <c r="AV120" s="13" t="s">
        <v>83</v>
      </c>
      <c r="AW120" s="13" t="s">
        <v>34</v>
      </c>
      <c r="AX120" s="13" t="s">
        <v>73</v>
      </c>
      <c r="AY120" s="235" t="s">
        <v>114</v>
      </c>
    </row>
    <row r="121" s="13" customFormat="1">
      <c r="A121" s="13"/>
      <c r="B121" s="225"/>
      <c r="C121" s="226"/>
      <c r="D121" s="223" t="s">
        <v>127</v>
      </c>
      <c r="E121" s="227" t="s">
        <v>21</v>
      </c>
      <c r="F121" s="228" t="s">
        <v>170</v>
      </c>
      <c r="G121" s="226"/>
      <c r="H121" s="229">
        <v>40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127</v>
      </c>
      <c r="AU121" s="235" t="s">
        <v>83</v>
      </c>
      <c r="AV121" s="13" t="s">
        <v>83</v>
      </c>
      <c r="AW121" s="13" t="s">
        <v>34</v>
      </c>
      <c r="AX121" s="13" t="s">
        <v>73</v>
      </c>
      <c r="AY121" s="235" t="s">
        <v>114</v>
      </c>
    </row>
    <row r="122" s="13" customFormat="1">
      <c r="A122" s="13"/>
      <c r="B122" s="225"/>
      <c r="C122" s="226"/>
      <c r="D122" s="223" t="s">
        <v>127</v>
      </c>
      <c r="E122" s="227" t="s">
        <v>21</v>
      </c>
      <c r="F122" s="228" t="s">
        <v>171</v>
      </c>
      <c r="G122" s="226"/>
      <c r="H122" s="229">
        <v>15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127</v>
      </c>
      <c r="AU122" s="235" t="s">
        <v>83</v>
      </c>
      <c r="AV122" s="13" t="s">
        <v>83</v>
      </c>
      <c r="AW122" s="13" t="s">
        <v>34</v>
      </c>
      <c r="AX122" s="13" t="s">
        <v>73</v>
      </c>
      <c r="AY122" s="235" t="s">
        <v>114</v>
      </c>
    </row>
    <row r="123" s="13" customFormat="1">
      <c r="A123" s="13"/>
      <c r="B123" s="225"/>
      <c r="C123" s="226"/>
      <c r="D123" s="223" t="s">
        <v>127</v>
      </c>
      <c r="E123" s="227" t="s">
        <v>21</v>
      </c>
      <c r="F123" s="228" t="s">
        <v>172</v>
      </c>
      <c r="G123" s="226"/>
      <c r="H123" s="229">
        <v>20.760000000000002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127</v>
      </c>
      <c r="AU123" s="235" t="s">
        <v>83</v>
      </c>
      <c r="AV123" s="13" t="s">
        <v>83</v>
      </c>
      <c r="AW123" s="13" t="s">
        <v>34</v>
      </c>
      <c r="AX123" s="13" t="s">
        <v>73</v>
      </c>
      <c r="AY123" s="235" t="s">
        <v>114</v>
      </c>
    </row>
    <row r="124" s="13" customFormat="1">
      <c r="A124" s="13"/>
      <c r="B124" s="225"/>
      <c r="C124" s="226"/>
      <c r="D124" s="223" t="s">
        <v>127</v>
      </c>
      <c r="E124" s="227" t="s">
        <v>21</v>
      </c>
      <c r="F124" s="228" t="s">
        <v>173</v>
      </c>
      <c r="G124" s="226"/>
      <c r="H124" s="229">
        <v>30.870000000000001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127</v>
      </c>
      <c r="AU124" s="235" t="s">
        <v>83</v>
      </c>
      <c r="AV124" s="13" t="s">
        <v>83</v>
      </c>
      <c r="AW124" s="13" t="s">
        <v>34</v>
      </c>
      <c r="AX124" s="13" t="s">
        <v>73</v>
      </c>
      <c r="AY124" s="235" t="s">
        <v>114</v>
      </c>
    </row>
    <row r="125" s="13" customFormat="1">
      <c r="A125" s="13"/>
      <c r="B125" s="225"/>
      <c r="C125" s="226"/>
      <c r="D125" s="223" t="s">
        <v>127</v>
      </c>
      <c r="E125" s="227" t="s">
        <v>21</v>
      </c>
      <c r="F125" s="228" t="s">
        <v>171</v>
      </c>
      <c r="G125" s="226"/>
      <c r="H125" s="229">
        <v>15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127</v>
      </c>
      <c r="AU125" s="235" t="s">
        <v>83</v>
      </c>
      <c r="AV125" s="13" t="s">
        <v>83</v>
      </c>
      <c r="AW125" s="13" t="s">
        <v>34</v>
      </c>
      <c r="AX125" s="13" t="s">
        <v>73</v>
      </c>
      <c r="AY125" s="235" t="s">
        <v>114</v>
      </c>
    </row>
    <row r="126" s="13" customFormat="1">
      <c r="A126" s="13"/>
      <c r="B126" s="225"/>
      <c r="C126" s="226"/>
      <c r="D126" s="223" t="s">
        <v>127</v>
      </c>
      <c r="E126" s="227" t="s">
        <v>21</v>
      </c>
      <c r="F126" s="228" t="s">
        <v>174</v>
      </c>
      <c r="G126" s="226"/>
      <c r="H126" s="229">
        <v>30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127</v>
      </c>
      <c r="AU126" s="235" t="s">
        <v>83</v>
      </c>
      <c r="AV126" s="13" t="s">
        <v>83</v>
      </c>
      <c r="AW126" s="13" t="s">
        <v>34</v>
      </c>
      <c r="AX126" s="13" t="s">
        <v>73</v>
      </c>
      <c r="AY126" s="235" t="s">
        <v>114</v>
      </c>
    </row>
    <row r="127" s="13" customFormat="1">
      <c r="A127" s="13"/>
      <c r="B127" s="225"/>
      <c r="C127" s="226"/>
      <c r="D127" s="223" t="s">
        <v>127</v>
      </c>
      <c r="E127" s="227" t="s">
        <v>21</v>
      </c>
      <c r="F127" s="228" t="s">
        <v>175</v>
      </c>
      <c r="G127" s="226"/>
      <c r="H127" s="229">
        <v>27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127</v>
      </c>
      <c r="AU127" s="235" t="s">
        <v>83</v>
      </c>
      <c r="AV127" s="13" t="s">
        <v>83</v>
      </c>
      <c r="AW127" s="13" t="s">
        <v>34</v>
      </c>
      <c r="AX127" s="13" t="s">
        <v>73</v>
      </c>
      <c r="AY127" s="235" t="s">
        <v>114</v>
      </c>
    </row>
    <row r="128" s="13" customFormat="1">
      <c r="A128" s="13"/>
      <c r="B128" s="225"/>
      <c r="C128" s="226"/>
      <c r="D128" s="223" t="s">
        <v>127</v>
      </c>
      <c r="E128" s="227" t="s">
        <v>21</v>
      </c>
      <c r="F128" s="228" t="s">
        <v>176</v>
      </c>
      <c r="G128" s="226"/>
      <c r="H128" s="229">
        <v>36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127</v>
      </c>
      <c r="AU128" s="235" t="s">
        <v>83</v>
      </c>
      <c r="AV128" s="13" t="s">
        <v>83</v>
      </c>
      <c r="AW128" s="13" t="s">
        <v>34</v>
      </c>
      <c r="AX128" s="13" t="s">
        <v>73</v>
      </c>
      <c r="AY128" s="235" t="s">
        <v>114</v>
      </c>
    </row>
    <row r="129" s="14" customFormat="1">
      <c r="A129" s="14"/>
      <c r="B129" s="236"/>
      <c r="C129" s="237"/>
      <c r="D129" s="223" t="s">
        <v>127</v>
      </c>
      <c r="E129" s="238" t="s">
        <v>21</v>
      </c>
      <c r="F129" s="239" t="s">
        <v>149</v>
      </c>
      <c r="G129" s="237"/>
      <c r="H129" s="240">
        <v>239.11000000000001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127</v>
      </c>
      <c r="AU129" s="246" t="s">
        <v>83</v>
      </c>
      <c r="AV129" s="14" t="s">
        <v>121</v>
      </c>
      <c r="AW129" s="14" t="s">
        <v>34</v>
      </c>
      <c r="AX129" s="14" t="s">
        <v>81</v>
      </c>
      <c r="AY129" s="246" t="s">
        <v>114</v>
      </c>
    </row>
    <row r="130" s="2" customFormat="1" ht="24.15" customHeight="1">
      <c r="A130" s="39"/>
      <c r="B130" s="40"/>
      <c r="C130" s="205" t="s">
        <v>177</v>
      </c>
      <c r="D130" s="205" t="s">
        <v>116</v>
      </c>
      <c r="E130" s="206" t="s">
        <v>178</v>
      </c>
      <c r="F130" s="207" t="s">
        <v>179</v>
      </c>
      <c r="G130" s="208" t="s">
        <v>165</v>
      </c>
      <c r="H130" s="209">
        <v>239.11000000000001</v>
      </c>
      <c r="I130" s="210"/>
      <c r="J130" s="211">
        <f>ROUND(I130*H130,2)</f>
        <v>0</v>
      </c>
      <c r="K130" s="207" t="s">
        <v>120</v>
      </c>
      <c r="L130" s="45"/>
      <c r="M130" s="212" t="s">
        <v>21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121</v>
      </c>
      <c r="AT130" s="216" t="s">
        <v>116</v>
      </c>
      <c r="AU130" s="216" t="s">
        <v>83</v>
      </c>
      <c r="AY130" s="18" t="s">
        <v>114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121</v>
      </c>
      <c r="BM130" s="216" t="s">
        <v>180</v>
      </c>
    </row>
    <row r="131" s="2" customFormat="1">
      <c r="A131" s="39"/>
      <c r="B131" s="40"/>
      <c r="C131" s="41"/>
      <c r="D131" s="218" t="s">
        <v>123</v>
      </c>
      <c r="E131" s="41"/>
      <c r="F131" s="219" t="s">
        <v>181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123</v>
      </c>
      <c r="AU131" s="18" t="s">
        <v>83</v>
      </c>
    </row>
    <row r="132" s="2" customFormat="1">
      <c r="A132" s="39"/>
      <c r="B132" s="40"/>
      <c r="C132" s="41"/>
      <c r="D132" s="223" t="s">
        <v>125</v>
      </c>
      <c r="E132" s="41"/>
      <c r="F132" s="224" t="s">
        <v>182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125</v>
      </c>
      <c r="AU132" s="18" t="s">
        <v>83</v>
      </c>
    </row>
    <row r="133" s="2" customFormat="1" ht="37.8" customHeight="1">
      <c r="A133" s="39"/>
      <c r="B133" s="40"/>
      <c r="C133" s="205" t="s">
        <v>183</v>
      </c>
      <c r="D133" s="205" t="s">
        <v>116</v>
      </c>
      <c r="E133" s="206" t="s">
        <v>184</v>
      </c>
      <c r="F133" s="207" t="s">
        <v>185</v>
      </c>
      <c r="G133" s="208" t="s">
        <v>137</v>
      </c>
      <c r="H133" s="209">
        <v>119.55500000000001</v>
      </c>
      <c r="I133" s="210"/>
      <c r="J133" s="211">
        <f>ROUND(I133*H133,2)</f>
        <v>0</v>
      </c>
      <c r="K133" s="207" t="s">
        <v>120</v>
      </c>
      <c r="L133" s="45"/>
      <c r="M133" s="212" t="s">
        <v>21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121</v>
      </c>
      <c r="AT133" s="216" t="s">
        <v>116</v>
      </c>
      <c r="AU133" s="216" t="s">
        <v>83</v>
      </c>
      <c r="AY133" s="18" t="s">
        <v>114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121</v>
      </c>
      <c r="BM133" s="216" t="s">
        <v>186</v>
      </c>
    </row>
    <row r="134" s="2" customFormat="1">
      <c r="A134" s="39"/>
      <c r="B134" s="40"/>
      <c r="C134" s="41"/>
      <c r="D134" s="218" t="s">
        <v>123</v>
      </c>
      <c r="E134" s="41"/>
      <c r="F134" s="219" t="s">
        <v>187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123</v>
      </c>
      <c r="AU134" s="18" t="s">
        <v>83</v>
      </c>
    </row>
    <row r="135" s="2" customFormat="1">
      <c r="A135" s="39"/>
      <c r="B135" s="40"/>
      <c r="C135" s="41"/>
      <c r="D135" s="223" t="s">
        <v>125</v>
      </c>
      <c r="E135" s="41"/>
      <c r="F135" s="224" t="s">
        <v>168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83</v>
      </c>
    </row>
    <row r="136" s="2" customFormat="1" ht="24.15" customHeight="1">
      <c r="A136" s="39"/>
      <c r="B136" s="40"/>
      <c r="C136" s="205" t="s">
        <v>188</v>
      </c>
      <c r="D136" s="205" t="s">
        <v>116</v>
      </c>
      <c r="E136" s="206" t="s">
        <v>189</v>
      </c>
      <c r="F136" s="207" t="s">
        <v>190</v>
      </c>
      <c r="G136" s="208" t="s">
        <v>137</v>
      </c>
      <c r="H136" s="209">
        <v>119.55500000000001</v>
      </c>
      <c r="I136" s="210"/>
      <c r="J136" s="211">
        <f>ROUND(I136*H136,2)</f>
        <v>0</v>
      </c>
      <c r="K136" s="207" t="s">
        <v>120</v>
      </c>
      <c r="L136" s="45"/>
      <c r="M136" s="212" t="s">
        <v>21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121</v>
      </c>
      <c r="AT136" s="216" t="s">
        <v>116</v>
      </c>
      <c r="AU136" s="216" t="s">
        <v>83</v>
      </c>
      <c r="AY136" s="18" t="s">
        <v>114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121</v>
      </c>
      <c r="BM136" s="216" t="s">
        <v>191</v>
      </c>
    </row>
    <row r="137" s="2" customFormat="1">
      <c r="A137" s="39"/>
      <c r="B137" s="40"/>
      <c r="C137" s="41"/>
      <c r="D137" s="218" t="s">
        <v>123</v>
      </c>
      <c r="E137" s="41"/>
      <c r="F137" s="219" t="s">
        <v>192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123</v>
      </c>
      <c r="AU137" s="18" t="s">
        <v>83</v>
      </c>
    </row>
    <row r="138" s="2" customFormat="1">
      <c r="A138" s="39"/>
      <c r="B138" s="40"/>
      <c r="C138" s="41"/>
      <c r="D138" s="223" t="s">
        <v>125</v>
      </c>
      <c r="E138" s="41"/>
      <c r="F138" s="224" t="s">
        <v>168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125</v>
      </c>
      <c r="AU138" s="18" t="s">
        <v>83</v>
      </c>
    </row>
    <row r="139" s="2" customFormat="1" ht="24.15" customHeight="1">
      <c r="A139" s="39"/>
      <c r="B139" s="40"/>
      <c r="C139" s="205" t="s">
        <v>193</v>
      </c>
      <c r="D139" s="205" t="s">
        <v>116</v>
      </c>
      <c r="E139" s="206" t="s">
        <v>194</v>
      </c>
      <c r="F139" s="207" t="s">
        <v>195</v>
      </c>
      <c r="G139" s="208" t="s">
        <v>196</v>
      </c>
      <c r="H139" s="209">
        <v>239.11000000000001</v>
      </c>
      <c r="I139" s="210"/>
      <c r="J139" s="211">
        <f>ROUND(I139*H139,2)</f>
        <v>0</v>
      </c>
      <c r="K139" s="207" t="s">
        <v>120</v>
      </c>
      <c r="L139" s="45"/>
      <c r="M139" s="212" t="s">
        <v>21</v>
      </c>
      <c r="N139" s="213" t="s">
        <v>44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121</v>
      </c>
      <c r="AT139" s="216" t="s">
        <v>116</v>
      </c>
      <c r="AU139" s="216" t="s">
        <v>83</v>
      </c>
      <c r="AY139" s="18" t="s">
        <v>114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81</v>
      </c>
      <c r="BK139" s="217">
        <f>ROUND(I139*H139,2)</f>
        <v>0</v>
      </c>
      <c r="BL139" s="18" t="s">
        <v>121</v>
      </c>
      <c r="BM139" s="216" t="s">
        <v>197</v>
      </c>
    </row>
    <row r="140" s="2" customFormat="1">
      <c r="A140" s="39"/>
      <c r="B140" s="40"/>
      <c r="C140" s="41"/>
      <c r="D140" s="218" t="s">
        <v>123</v>
      </c>
      <c r="E140" s="41"/>
      <c r="F140" s="219" t="s">
        <v>198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123</v>
      </c>
      <c r="AU140" s="18" t="s">
        <v>83</v>
      </c>
    </row>
    <row r="141" s="2" customFormat="1">
      <c r="A141" s="39"/>
      <c r="B141" s="40"/>
      <c r="C141" s="41"/>
      <c r="D141" s="223" t="s">
        <v>125</v>
      </c>
      <c r="E141" s="41"/>
      <c r="F141" s="224" t="s">
        <v>168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125</v>
      </c>
      <c r="AU141" s="18" t="s">
        <v>83</v>
      </c>
    </row>
    <row r="142" s="13" customFormat="1">
      <c r="A142" s="13"/>
      <c r="B142" s="225"/>
      <c r="C142" s="226"/>
      <c r="D142" s="223" t="s">
        <v>127</v>
      </c>
      <c r="E142" s="227" t="s">
        <v>21</v>
      </c>
      <c r="F142" s="228" t="s">
        <v>199</v>
      </c>
      <c r="G142" s="226"/>
      <c r="H142" s="229">
        <v>239.11000000000001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127</v>
      </c>
      <c r="AU142" s="235" t="s">
        <v>83</v>
      </c>
      <c r="AV142" s="13" t="s">
        <v>83</v>
      </c>
      <c r="AW142" s="13" t="s">
        <v>34</v>
      </c>
      <c r="AX142" s="13" t="s">
        <v>81</v>
      </c>
      <c r="AY142" s="235" t="s">
        <v>114</v>
      </c>
    </row>
    <row r="143" s="2" customFormat="1" ht="24.15" customHeight="1">
      <c r="A143" s="39"/>
      <c r="B143" s="40"/>
      <c r="C143" s="205" t="s">
        <v>200</v>
      </c>
      <c r="D143" s="205" t="s">
        <v>116</v>
      </c>
      <c r="E143" s="206" t="s">
        <v>201</v>
      </c>
      <c r="F143" s="207" t="s">
        <v>202</v>
      </c>
      <c r="G143" s="208" t="s">
        <v>137</v>
      </c>
      <c r="H143" s="209">
        <v>119.55500000000001</v>
      </c>
      <c r="I143" s="210"/>
      <c r="J143" s="211">
        <f>ROUND(I143*H143,2)</f>
        <v>0</v>
      </c>
      <c r="K143" s="207" t="s">
        <v>120</v>
      </c>
      <c r="L143" s="45"/>
      <c r="M143" s="212" t="s">
        <v>21</v>
      </c>
      <c r="N143" s="213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121</v>
      </c>
      <c r="AT143" s="216" t="s">
        <v>116</v>
      </c>
      <c r="AU143" s="216" t="s">
        <v>83</v>
      </c>
      <c r="AY143" s="18" t="s">
        <v>114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121</v>
      </c>
      <c r="BM143" s="216" t="s">
        <v>203</v>
      </c>
    </row>
    <row r="144" s="2" customFormat="1">
      <c r="A144" s="39"/>
      <c r="B144" s="40"/>
      <c r="C144" s="41"/>
      <c r="D144" s="218" t="s">
        <v>123</v>
      </c>
      <c r="E144" s="41"/>
      <c r="F144" s="219" t="s">
        <v>204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123</v>
      </c>
      <c r="AU144" s="18" t="s">
        <v>83</v>
      </c>
    </row>
    <row r="145" s="2" customFormat="1">
      <c r="A145" s="39"/>
      <c r="B145" s="40"/>
      <c r="C145" s="41"/>
      <c r="D145" s="223" t="s">
        <v>125</v>
      </c>
      <c r="E145" s="41"/>
      <c r="F145" s="224" t="s">
        <v>168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125</v>
      </c>
      <c r="AU145" s="18" t="s">
        <v>83</v>
      </c>
    </row>
    <row r="146" s="2" customFormat="1" ht="24.15" customHeight="1">
      <c r="A146" s="39"/>
      <c r="B146" s="40"/>
      <c r="C146" s="205" t="s">
        <v>8</v>
      </c>
      <c r="D146" s="205" t="s">
        <v>116</v>
      </c>
      <c r="E146" s="206" t="s">
        <v>205</v>
      </c>
      <c r="F146" s="207" t="s">
        <v>206</v>
      </c>
      <c r="G146" s="208" t="s">
        <v>137</v>
      </c>
      <c r="H146" s="209">
        <v>74.295000000000002</v>
      </c>
      <c r="I146" s="210"/>
      <c r="J146" s="211">
        <f>ROUND(I146*H146,2)</f>
        <v>0</v>
      </c>
      <c r="K146" s="207" t="s">
        <v>120</v>
      </c>
      <c r="L146" s="45"/>
      <c r="M146" s="212" t="s">
        <v>21</v>
      </c>
      <c r="N146" s="213" t="s">
        <v>44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121</v>
      </c>
      <c r="AT146" s="216" t="s">
        <v>116</v>
      </c>
      <c r="AU146" s="216" t="s">
        <v>83</v>
      </c>
      <c r="AY146" s="18" t="s">
        <v>114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121</v>
      </c>
      <c r="BM146" s="216" t="s">
        <v>207</v>
      </c>
    </row>
    <row r="147" s="2" customFormat="1">
      <c r="A147" s="39"/>
      <c r="B147" s="40"/>
      <c r="C147" s="41"/>
      <c r="D147" s="218" t="s">
        <v>123</v>
      </c>
      <c r="E147" s="41"/>
      <c r="F147" s="219" t="s">
        <v>208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123</v>
      </c>
      <c r="AU147" s="18" t="s">
        <v>83</v>
      </c>
    </row>
    <row r="148" s="2" customFormat="1">
      <c r="A148" s="39"/>
      <c r="B148" s="40"/>
      <c r="C148" s="41"/>
      <c r="D148" s="223" t="s">
        <v>125</v>
      </c>
      <c r="E148" s="41"/>
      <c r="F148" s="224" t="s">
        <v>140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125</v>
      </c>
      <c r="AU148" s="18" t="s">
        <v>83</v>
      </c>
    </row>
    <row r="149" s="13" customFormat="1">
      <c r="A149" s="13"/>
      <c r="B149" s="225"/>
      <c r="C149" s="226"/>
      <c r="D149" s="223" t="s">
        <v>127</v>
      </c>
      <c r="E149" s="227" t="s">
        <v>21</v>
      </c>
      <c r="F149" s="228" t="s">
        <v>209</v>
      </c>
      <c r="G149" s="226"/>
      <c r="H149" s="229">
        <v>119.55500000000001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127</v>
      </c>
      <c r="AU149" s="235" t="s">
        <v>83</v>
      </c>
      <c r="AV149" s="13" t="s">
        <v>83</v>
      </c>
      <c r="AW149" s="13" t="s">
        <v>34</v>
      </c>
      <c r="AX149" s="13" t="s">
        <v>73</v>
      </c>
      <c r="AY149" s="235" t="s">
        <v>114</v>
      </c>
    </row>
    <row r="150" s="13" customFormat="1">
      <c r="A150" s="13"/>
      <c r="B150" s="225"/>
      <c r="C150" s="226"/>
      <c r="D150" s="223" t="s">
        <v>127</v>
      </c>
      <c r="E150" s="227" t="s">
        <v>21</v>
      </c>
      <c r="F150" s="228" t="s">
        <v>210</v>
      </c>
      <c r="G150" s="226"/>
      <c r="H150" s="229">
        <v>-12.225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127</v>
      </c>
      <c r="AU150" s="235" t="s">
        <v>83</v>
      </c>
      <c r="AV150" s="13" t="s">
        <v>83</v>
      </c>
      <c r="AW150" s="13" t="s">
        <v>34</v>
      </c>
      <c r="AX150" s="13" t="s">
        <v>73</v>
      </c>
      <c r="AY150" s="235" t="s">
        <v>114</v>
      </c>
    </row>
    <row r="151" s="13" customFormat="1">
      <c r="A151" s="13"/>
      <c r="B151" s="225"/>
      <c r="C151" s="226"/>
      <c r="D151" s="223" t="s">
        <v>127</v>
      </c>
      <c r="E151" s="227" t="s">
        <v>21</v>
      </c>
      <c r="F151" s="228" t="s">
        <v>211</v>
      </c>
      <c r="G151" s="226"/>
      <c r="H151" s="229">
        <v>-31.785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127</v>
      </c>
      <c r="AU151" s="235" t="s">
        <v>83</v>
      </c>
      <c r="AV151" s="13" t="s">
        <v>83</v>
      </c>
      <c r="AW151" s="13" t="s">
        <v>34</v>
      </c>
      <c r="AX151" s="13" t="s">
        <v>73</v>
      </c>
      <c r="AY151" s="235" t="s">
        <v>114</v>
      </c>
    </row>
    <row r="152" s="13" customFormat="1">
      <c r="A152" s="13"/>
      <c r="B152" s="225"/>
      <c r="C152" s="226"/>
      <c r="D152" s="223" t="s">
        <v>127</v>
      </c>
      <c r="E152" s="227" t="s">
        <v>21</v>
      </c>
      <c r="F152" s="228" t="s">
        <v>212</v>
      </c>
      <c r="G152" s="226"/>
      <c r="H152" s="229">
        <v>-1.25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127</v>
      </c>
      <c r="AU152" s="235" t="s">
        <v>83</v>
      </c>
      <c r="AV152" s="13" t="s">
        <v>83</v>
      </c>
      <c r="AW152" s="13" t="s">
        <v>34</v>
      </c>
      <c r="AX152" s="13" t="s">
        <v>73</v>
      </c>
      <c r="AY152" s="235" t="s">
        <v>114</v>
      </c>
    </row>
    <row r="153" s="14" customFormat="1">
      <c r="A153" s="14"/>
      <c r="B153" s="236"/>
      <c r="C153" s="237"/>
      <c r="D153" s="223" t="s">
        <v>127</v>
      </c>
      <c r="E153" s="238" t="s">
        <v>21</v>
      </c>
      <c r="F153" s="239" t="s">
        <v>149</v>
      </c>
      <c r="G153" s="237"/>
      <c r="H153" s="240">
        <v>74.295000000000002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127</v>
      </c>
      <c r="AU153" s="246" t="s">
        <v>83</v>
      </c>
      <c r="AV153" s="14" t="s">
        <v>121</v>
      </c>
      <c r="AW153" s="14" t="s">
        <v>34</v>
      </c>
      <c r="AX153" s="14" t="s">
        <v>81</v>
      </c>
      <c r="AY153" s="246" t="s">
        <v>114</v>
      </c>
    </row>
    <row r="154" s="2" customFormat="1" ht="16.5" customHeight="1">
      <c r="A154" s="39"/>
      <c r="B154" s="40"/>
      <c r="C154" s="247" t="s">
        <v>213</v>
      </c>
      <c r="D154" s="247" t="s">
        <v>214</v>
      </c>
      <c r="E154" s="248" t="s">
        <v>215</v>
      </c>
      <c r="F154" s="249" t="s">
        <v>216</v>
      </c>
      <c r="G154" s="250" t="s">
        <v>196</v>
      </c>
      <c r="H154" s="251">
        <v>148.59</v>
      </c>
      <c r="I154" s="252"/>
      <c r="J154" s="253">
        <f>ROUND(I154*H154,2)</f>
        <v>0</v>
      </c>
      <c r="K154" s="249" t="s">
        <v>120</v>
      </c>
      <c r="L154" s="254"/>
      <c r="M154" s="255" t="s">
        <v>21</v>
      </c>
      <c r="N154" s="256" t="s">
        <v>44</v>
      </c>
      <c r="O154" s="85"/>
      <c r="P154" s="214">
        <f>O154*H154</f>
        <v>0</v>
      </c>
      <c r="Q154" s="214">
        <v>1</v>
      </c>
      <c r="R154" s="214">
        <f>Q154*H154</f>
        <v>148.59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183</v>
      </c>
      <c r="AT154" s="216" t="s">
        <v>214</v>
      </c>
      <c r="AU154" s="216" t="s">
        <v>83</v>
      </c>
      <c r="AY154" s="18" t="s">
        <v>114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121</v>
      </c>
      <c r="BM154" s="216" t="s">
        <v>217</v>
      </c>
    </row>
    <row r="155" s="2" customFormat="1">
      <c r="A155" s="39"/>
      <c r="B155" s="40"/>
      <c r="C155" s="41"/>
      <c r="D155" s="223" t="s">
        <v>125</v>
      </c>
      <c r="E155" s="41"/>
      <c r="F155" s="224" t="s">
        <v>218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125</v>
      </c>
      <c r="AU155" s="18" t="s">
        <v>83</v>
      </c>
    </row>
    <row r="156" s="13" customFormat="1">
      <c r="A156" s="13"/>
      <c r="B156" s="225"/>
      <c r="C156" s="226"/>
      <c r="D156" s="223" t="s">
        <v>127</v>
      </c>
      <c r="E156" s="227" t="s">
        <v>21</v>
      </c>
      <c r="F156" s="228" t="s">
        <v>219</v>
      </c>
      <c r="G156" s="226"/>
      <c r="H156" s="229">
        <v>148.59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127</v>
      </c>
      <c r="AU156" s="235" t="s">
        <v>83</v>
      </c>
      <c r="AV156" s="13" t="s">
        <v>83</v>
      </c>
      <c r="AW156" s="13" t="s">
        <v>34</v>
      </c>
      <c r="AX156" s="13" t="s">
        <v>81</v>
      </c>
      <c r="AY156" s="235" t="s">
        <v>114</v>
      </c>
    </row>
    <row r="157" s="2" customFormat="1" ht="37.8" customHeight="1">
      <c r="A157" s="39"/>
      <c r="B157" s="40"/>
      <c r="C157" s="205" t="s">
        <v>220</v>
      </c>
      <c r="D157" s="205" t="s">
        <v>116</v>
      </c>
      <c r="E157" s="206" t="s">
        <v>221</v>
      </c>
      <c r="F157" s="207" t="s">
        <v>222</v>
      </c>
      <c r="G157" s="208" t="s">
        <v>137</v>
      </c>
      <c r="H157" s="209">
        <v>31.785</v>
      </c>
      <c r="I157" s="210"/>
      <c r="J157" s="211">
        <f>ROUND(I157*H157,2)</f>
        <v>0</v>
      </c>
      <c r="K157" s="207" t="s">
        <v>120</v>
      </c>
      <c r="L157" s="45"/>
      <c r="M157" s="212" t="s">
        <v>21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121</v>
      </c>
      <c r="AT157" s="216" t="s">
        <v>116</v>
      </c>
      <c r="AU157" s="216" t="s">
        <v>83</v>
      </c>
      <c r="AY157" s="18" t="s">
        <v>114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121</v>
      </c>
      <c r="BM157" s="216" t="s">
        <v>223</v>
      </c>
    </row>
    <row r="158" s="2" customFormat="1">
      <c r="A158" s="39"/>
      <c r="B158" s="40"/>
      <c r="C158" s="41"/>
      <c r="D158" s="218" t="s">
        <v>123</v>
      </c>
      <c r="E158" s="41"/>
      <c r="F158" s="219" t="s">
        <v>224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123</v>
      </c>
      <c r="AU158" s="18" t="s">
        <v>83</v>
      </c>
    </row>
    <row r="159" s="2" customFormat="1">
      <c r="A159" s="39"/>
      <c r="B159" s="40"/>
      <c r="C159" s="41"/>
      <c r="D159" s="223" t="s">
        <v>125</v>
      </c>
      <c r="E159" s="41"/>
      <c r="F159" s="224" t="s">
        <v>140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125</v>
      </c>
      <c r="AU159" s="18" t="s">
        <v>83</v>
      </c>
    </row>
    <row r="160" s="13" customFormat="1">
      <c r="A160" s="13"/>
      <c r="B160" s="225"/>
      <c r="C160" s="226"/>
      <c r="D160" s="223" t="s">
        <v>127</v>
      </c>
      <c r="E160" s="227" t="s">
        <v>21</v>
      </c>
      <c r="F160" s="228" t="s">
        <v>225</v>
      </c>
      <c r="G160" s="226"/>
      <c r="H160" s="229">
        <v>31.785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127</v>
      </c>
      <c r="AU160" s="235" t="s">
        <v>83</v>
      </c>
      <c r="AV160" s="13" t="s">
        <v>83</v>
      </c>
      <c r="AW160" s="13" t="s">
        <v>34</v>
      </c>
      <c r="AX160" s="13" t="s">
        <v>81</v>
      </c>
      <c r="AY160" s="235" t="s">
        <v>114</v>
      </c>
    </row>
    <row r="161" s="2" customFormat="1" ht="16.5" customHeight="1">
      <c r="A161" s="39"/>
      <c r="B161" s="40"/>
      <c r="C161" s="247" t="s">
        <v>226</v>
      </c>
      <c r="D161" s="247" t="s">
        <v>214</v>
      </c>
      <c r="E161" s="248" t="s">
        <v>227</v>
      </c>
      <c r="F161" s="249" t="s">
        <v>228</v>
      </c>
      <c r="G161" s="250" t="s">
        <v>196</v>
      </c>
      <c r="H161" s="251">
        <v>63.57</v>
      </c>
      <c r="I161" s="252"/>
      <c r="J161" s="253">
        <f>ROUND(I161*H161,2)</f>
        <v>0</v>
      </c>
      <c r="K161" s="249" t="s">
        <v>120</v>
      </c>
      <c r="L161" s="254"/>
      <c r="M161" s="255" t="s">
        <v>21</v>
      </c>
      <c r="N161" s="256" t="s">
        <v>44</v>
      </c>
      <c r="O161" s="85"/>
      <c r="P161" s="214">
        <f>O161*H161</f>
        <v>0</v>
      </c>
      <c r="Q161" s="214">
        <v>1</v>
      </c>
      <c r="R161" s="214">
        <f>Q161*H161</f>
        <v>63.57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183</v>
      </c>
      <c r="AT161" s="216" t="s">
        <v>214</v>
      </c>
      <c r="AU161" s="216" t="s">
        <v>83</v>
      </c>
      <c r="AY161" s="18" t="s">
        <v>114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121</v>
      </c>
      <c r="BM161" s="216" t="s">
        <v>229</v>
      </c>
    </row>
    <row r="162" s="2" customFormat="1">
      <c r="A162" s="39"/>
      <c r="B162" s="40"/>
      <c r="C162" s="41"/>
      <c r="D162" s="223" t="s">
        <v>125</v>
      </c>
      <c r="E162" s="41"/>
      <c r="F162" s="224" t="s">
        <v>230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125</v>
      </c>
      <c r="AU162" s="18" t="s">
        <v>83</v>
      </c>
    </row>
    <row r="163" s="13" customFormat="1">
      <c r="A163" s="13"/>
      <c r="B163" s="225"/>
      <c r="C163" s="226"/>
      <c r="D163" s="223" t="s">
        <v>127</v>
      </c>
      <c r="E163" s="227" t="s">
        <v>21</v>
      </c>
      <c r="F163" s="228" t="s">
        <v>231</v>
      </c>
      <c r="G163" s="226"/>
      <c r="H163" s="229">
        <v>63.57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127</v>
      </c>
      <c r="AU163" s="235" t="s">
        <v>83</v>
      </c>
      <c r="AV163" s="13" t="s">
        <v>83</v>
      </c>
      <c r="AW163" s="13" t="s">
        <v>34</v>
      </c>
      <c r="AX163" s="13" t="s">
        <v>81</v>
      </c>
      <c r="AY163" s="235" t="s">
        <v>114</v>
      </c>
    </row>
    <row r="164" s="12" customFormat="1" ht="22.8" customHeight="1">
      <c r="A164" s="12"/>
      <c r="B164" s="189"/>
      <c r="C164" s="190"/>
      <c r="D164" s="191" t="s">
        <v>72</v>
      </c>
      <c r="E164" s="203" t="s">
        <v>121</v>
      </c>
      <c r="F164" s="203" t="s">
        <v>232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SUM(P165:P179)</f>
        <v>0</v>
      </c>
      <c r="Q164" s="197"/>
      <c r="R164" s="198">
        <f>SUM(R165:R179)</f>
        <v>26.123773249999999</v>
      </c>
      <c r="S164" s="197"/>
      <c r="T164" s="199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81</v>
      </c>
      <c r="AT164" s="201" t="s">
        <v>72</v>
      </c>
      <c r="AU164" s="201" t="s">
        <v>81</v>
      </c>
      <c r="AY164" s="200" t="s">
        <v>114</v>
      </c>
      <c r="BK164" s="202">
        <f>SUM(BK165:BK179)</f>
        <v>0</v>
      </c>
    </row>
    <row r="165" s="2" customFormat="1" ht="16.5" customHeight="1">
      <c r="A165" s="39"/>
      <c r="B165" s="40"/>
      <c r="C165" s="205" t="s">
        <v>233</v>
      </c>
      <c r="D165" s="205" t="s">
        <v>116</v>
      </c>
      <c r="E165" s="206" t="s">
        <v>234</v>
      </c>
      <c r="F165" s="207" t="s">
        <v>235</v>
      </c>
      <c r="G165" s="208" t="s">
        <v>137</v>
      </c>
      <c r="H165" s="209">
        <v>12.225</v>
      </c>
      <c r="I165" s="210"/>
      <c r="J165" s="211">
        <f>ROUND(I165*H165,2)</f>
        <v>0</v>
      </c>
      <c r="K165" s="207" t="s">
        <v>120</v>
      </c>
      <c r="L165" s="45"/>
      <c r="M165" s="212" t="s">
        <v>21</v>
      </c>
      <c r="N165" s="213" t="s">
        <v>44</v>
      </c>
      <c r="O165" s="85"/>
      <c r="P165" s="214">
        <f>O165*H165</f>
        <v>0</v>
      </c>
      <c r="Q165" s="214">
        <v>1.8907700000000001</v>
      </c>
      <c r="R165" s="214">
        <f>Q165*H165</f>
        <v>23.11466325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121</v>
      </c>
      <c r="AT165" s="216" t="s">
        <v>116</v>
      </c>
      <c r="AU165" s="216" t="s">
        <v>83</v>
      </c>
      <c r="AY165" s="18" t="s">
        <v>114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121</v>
      </c>
      <c r="BM165" s="216" t="s">
        <v>236</v>
      </c>
    </row>
    <row r="166" s="2" customFormat="1">
      <c r="A166" s="39"/>
      <c r="B166" s="40"/>
      <c r="C166" s="41"/>
      <c r="D166" s="218" t="s">
        <v>123</v>
      </c>
      <c r="E166" s="41"/>
      <c r="F166" s="219" t="s">
        <v>237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123</v>
      </c>
      <c r="AU166" s="18" t="s">
        <v>83</v>
      </c>
    </row>
    <row r="167" s="2" customFormat="1">
      <c r="A167" s="39"/>
      <c r="B167" s="40"/>
      <c r="C167" s="41"/>
      <c r="D167" s="223" t="s">
        <v>125</v>
      </c>
      <c r="E167" s="41"/>
      <c r="F167" s="224" t="s">
        <v>140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125</v>
      </c>
      <c r="AU167" s="18" t="s">
        <v>83</v>
      </c>
    </row>
    <row r="168" s="13" customFormat="1">
      <c r="A168" s="13"/>
      <c r="B168" s="225"/>
      <c r="C168" s="226"/>
      <c r="D168" s="223" t="s">
        <v>127</v>
      </c>
      <c r="E168" s="227" t="s">
        <v>21</v>
      </c>
      <c r="F168" s="228" t="s">
        <v>238</v>
      </c>
      <c r="G168" s="226"/>
      <c r="H168" s="229">
        <v>12.225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127</v>
      </c>
      <c r="AU168" s="235" t="s">
        <v>83</v>
      </c>
      <c r="AV168" s="13" t="s">
        <v>83</v>
      </c>
      <c r="AW168" s="13" t="s">
        <v>34</v>
      </c>
      <c r="AX168" s="13" t="s">
        <v>81</v>
      </c>
      <c r="AY168" s="235" t="s">
        <v>114</v>
      </c>
    </row>
    <row r="169" s="2" customFormat="1" ht="24.15" customHeight="1">
      <c r="A169" s="39"/>
      <c r="B169" s="40"/>
      <c r="C169" s="205" t="s">
        <v>239</v>
      </c>
      <c r="D169" s="205" t="s">
        <v>116</v>
      </c>
      <c r="E169" s="206" t="s">
        <v>240</v>
      </c>
      <c r="F169" s="207" t="s">
        <v>241</v>
      </c>
      <c r="G169" s="208" t="s">
        <v>137</v>
      </c>
      <c r="H169" s="209">
        <v>1.25</v>
      </c>
      <c r="I169" s="210"/>
      <c r="J169" s="211">
        <f>ROUND(I169*H169,2)</f>
        <v>0</v>
      </c>
      <c r="K169" s="207" t="s">
        <v>120</v>
      </c>
      <c r="L169" s="45"/>
      <c r="M169" s="212" t="s">
        <v>21</v>
      </c>
      <c r="N169" s="213" t="s">
        <v>44</v>
      </c>
      <c r="O169" s="85"/>
      <c r="P169" s="214">
        <f>O169*H169</f>
        <v>0</v>
      </c>
      <c r="Q169" s="214">
        <v>2.3010199999999998</v>
      </c>
      <c r="R169" s="214">
        <f>Q169*H169</f>
        <v>2.8762749999999997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121</v>
      </c>
      <c r="AT169" s="216" t="s">
        <v>116</v>
      </c>
      <c r="AU169" s="216" t="s">
        <v>83</v>
      </c>
      <c r="AY169" s="18" t="s">
        <v>114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121</v>
      </c>
      <c r="BM169" s="216" t="s">
        <v>242</v>
      </c>
    </row>
    <row r="170" s="2" customFormat="1">
      <c r="A170" s="39"/>
      <c r="B170" s="40"/>
      <c r="C170" s="41"/>
      <c r="D170" s="218" t="s">
        <v>123</v>
      </c>
      <c r="E170" s="41"/>
      <c r="F170" s="219" t="s">
        <v>243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123</v>
      </c>
      <c r="AU170" s="18" t="s">
        <v>83</v>
      </c>
    </row>
    <row r="171" s="2" customFormat="1">
      <c r="A171" s="39"/>
      <c r="B171" s="40"/>
      <c r="C171" s="41"/>
      <c r="D171" s="223" t="s">
        <v>125</v>
      </c>
      <c r="E171" s="41"/>
      <c r="F171" s="224" t="s">
        <v>244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125</v>
      </c>
      <c r="AU171" s="18" t="s">
        <v>83</v>
      </c>
    </row>
    <row r="172" s="13" customFormat="1">
      <c r="A172" s="13"/>
      <c r="B172" s="225"/>
      <c r="C172" s="226"/>
      <c r="D172" s="223" t="s">
        <v>127</v>
      </c>
      <c r="E172" s="227" t="s">
        <v>21</v>
      </c>
      <c r="F172" s="228" t="s">
        <v>245</v>
      </c>
      <c r="G172" s="226"/>
      <c r="H172" s="229">
        <v>1.25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127</v>
      </c>
      <c r="AU172" s="235" t="s">
        <v>83</v>
      </c>
      <c r="AV172" s="13" t="s">
        <v>83</v>
      </c>
      <c r="AW172" s="13" t="s">
        <v>34</v>
      </c>
      <c r="AX172" s="13" t="s">
        <v>81</v>
      </c>
      <c r="AY172" s="235" t="s">
        <v>114</v>
      </c>
    </row>
    <row r="173" s="2" customFormat="1" ht="16.5" customHeight="1">
      <c r="A173" s="39"/>
      <c r="B173" s="40"/>
      <c r="C173" s="205" t="s">
        <v>246</v>
      </c>
      <c r="D173" s="205" t="s">
        <v>116</v>
      </c>
      <c r="E173" s="206" t="s">
        <v>247</v>
      </c>
      <c r="F173" s="207" t="s">
        <v>248</v>
      </c>
      <c r="G173" s="208" t="s">
        <v>165</v>
      </c>
      <c r="H173" s="209">
        <v>10</v>
      </c>
      <c r="I173" s="210"/>
      <c r="J173" s="211">
        <f>ROUND(I173*H173,2)</f>
        <v>0</v>
      </c>
      <c r="K173" s="207" t="s">
        <v>120</v>
      </c>
      <c r="L173" s="45"/>
      <c r="M173" s="212" t="s">
        <v>21</v>
      </c>
      <c r="N173" s="213" t="s">
        <v>44</v>
      </c>
      <c r="O173" s="85"/>
      <c r="P173" s="214">
        <f>O173*H173</f>
        <v>0</v>
      </c>
      <c r="Q173" s="214">
        <v>0.0132835</v>
      </c>
      <c r="R173" s="214">
        <f>Q173*H173</f>
        <v>0.13283500000000001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121</v>
      </c>
      <c r="AT173" s="216" t="s">
        <v>116</v>
      </c>
      <c r="AU173" s="216" t="s">
        <v>83</v>
      </c>
      <c r="AY173" s="18" t="s">
        <v>114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121</v>
      </c>
      <c r="BM173" s="216" t="s">
        <v>249</v>
      </c>
    </row>
    <row r="174" s="2" customFormat="1">
      <c r="A174" s="39"/>
      <c r="B174" s="40"/>
      <c r="C174" s="41"/>
      <c r="D174" s="218" t="s">
        <v>123</v>
      </c>
      <c r="E174" s="41"/>
      <c r="F174" s="219" t="s">
        <v>250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123</v>
      </c>
      <c r="AU174" s="18" t="s">
        <v>83</v>
      </c>
    </row>
    <row r="175" s="2" customFormat="1">
      <c r="A175" s="39"/>
      <c r="B175" s="40"/>
      <c r="C175" s="41"/>
      <c r="D175" s="223" t="s">
        <v>125</v>
      </c>
      <c r="E175" s="41"/>
      <c r="F175" s="224" t="s">
        <v>251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125</v>
      </c>
      <c r="AU175" s="18" t="s">
        <v>83</v>
      </c>
    </row>
    <row r="176" s="13" customFormat="1">
      <c r="A176" s="13"/>
      <c r="B176" s="225"/>
      <c r="C176" s="226"/>
      <c r="D176" s="223" t="s">
        <v>127</v>
      </c>
      <c r="E176" s="227" t="s">
        <v>21</v>
      </c>
      <c r="F176" s="228" t="s">
        <v>252</v>
      </c>
      <c r="G176" s="226"/>
      <c r="H176" s="229">
        <v>10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127</v>
      </c>
      <c r="AU176" s="235" t="s">
        <v>83</v>
      </c>
      <c r="AV176" s="13" t="s">
        <v>83</v>
      </c>
      <c r="AW176" s="13" t="s">
        <v>34</v>
      </c>
      <c r="AX176" s="13" t="s">
        <v>81</v>
      </c>
      <c r="AY176" s="235" t="s">
        <v>114</v>
      </c>
    </row>
    <row r="177" s="2" customFormat="1" ht="16.5" customHeight="1">
      <c r="A177" s="39"/>
      <c r="B177" s="40"/>
      <c r="C177" s="205" t="s">
        <v>253</v>
      </c>
      <c r="D177" s="205" t="s">
        <v>116</v>
      </c>
      <c r="E177" s="206" t="s">
        <v>254</v>
      </c>
      <c r="F177" s="207" t="s">
        <v>255</v>
      </c>
      <c r="G177" s="208" t="s">
        <v>165</v>
      </c>
      <c r="H177" s="209">
        <v>10</v>
      </c>
      <c r="I177" s="210"/>
      <c r="J177" s="211">
        <f>ROUND(I177*H177,2)</f>
        <v>0</v>
      </c>
      <c r="K177" s="207" t="s">
        <v>120</v>
      </c>
      <c r="L177" s="45"/>
      <c r="M177" s="212" t="s">
        <v>21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121</v>
      </c>
      <c r="AT177" s="216" t="s">
        <v>116</v>
      </c>
      <c r="AU177" s="216" t="s">
        <v>83</v>
      </c>
      <c r="AY177" s="18" t="s">
        <v>114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121</v>
      </c>
      <c r="BM177" s="216" t="s">
        <v>256</v>
      </c>
    </row>
    <row r="178" s="2" customFormat="1">
      <c r="A178" s="39"/>
      <c r="B178" s="40"/>
      <c r="C178" s="41"/>
      <c r="D178" s="218" t="s">
        <v>123</v>
      </c>
      <c r="E178" s="41"/>
      <c r="F178" s="219" t="s">
        <v>257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123</v>
      </c>
      <c r="AU178" s="18" t="s">
        <v>83</v>
      </c>
    </row>
    <row r="179" s="2" customFormat="1">
      <c r="A179" s="39"/>
      <c r="B179" s="40"/>
      <c r="C179" s="41"/>
      <c r="D179" s="223" t="s">
        <v>125</v>
      </c>
      <c r="E179" s="41"/>
      <c r="F179" s="224" t="s">
        <v>251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125</v>
      </c>
      <c r="AU179" s="18" t="s">
        <v>83</v>
      </c>
    </row>
    <row r="180" s="12" customFormat="1" ht="22.8" customHeight="1">
      <c r="A180" s="12"/>
      <c r="B180" s="189"/>
      <c r="C180" s="190"/>
      <c r="D180" s="191" t="s">
        <v>72</v>
      </c>
      <c r="E180" s="203" t="s">
        <v>183</v>
      </c>
      <c r="F180" s="203" t="s">
        <v>258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SUM(P181:P351)</f>
        <v>0</v>
      </c>
      <c r="Q180" s="197"/>
      <c r="R180" s="198">
        <f>SUM(R181:R351)</f>
        <v>7.1267435480000003</v>
      </c>
      <c r="S180" s="197"/>
      <c r="T180" s="199">
        <f>SUM(T181:T351)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81</v>
      </c>
      <c r="AT180" s="201" t="s">
        <v>72</v>
      </c>
      <c r="AU180" s="201" t="s">
        <v>81</v>
      </c>
      <c r="AY180" s="200" t="s">
        <v>114</v>
      </c>
      <c r="BK180" s="202">
        <f>SUM(BK181:BK351)</f>
        <v>0</v>
      </c>
    </row>
    <row r="181" s="2" customFormat="1" ht="21.75" customHeight="1">
      <c r="A181" s="39"/>
      <c r="B181" s="40"/>
      <c r="C181" s="205" t="s">
        <v>259</v>
      </c>
      <c r="D181" s="205" t="s">
        <v>116</v>
      </c>
      <c r="E181" s="206" t="s">
        <v>260</v>
      </c>
      <c r="F181" s="207" t="s">
        <v>261</v>
      </c>
      <c r="G181" s="208" t="s">
        <v>119</v>
      </c>
      <c r="H181" s="209">
        <v>30</v>
      </c>
      <c r="I181" s="210"/>
      <c r="J181" s="211">
        <f>ROUND(I181*H181,2)</f>
        <v>0</v>
      </c>
      <c r="K181" s="207" t="s">
        <v>120</v>
      </c>
      <c r="L181" s="45"/>
      <c r="M181" s="212" t="s">
        <v>21</v>
      </c>
      <c r="N181" s="213" t="s">
        <v>44</v>
      </c>
      <c r="O181" s="85"/>
      <c r="P181" s="214">
        <f>O181*H181</f>
        <v>0</v>
      </c>
      <c r="Q181" s="214">
        <v>5.7999999999999995E-07</v>
      </c>
      <c r="R181" s="214">
        <f>Q181*H181</f>
        <v>1.7399999999999999E-05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121</v>
      </c>
      <c r="AT181" s="216" t="s">
        <v>116</v>
      </c>
      <c r="AU181" s="216" t="s">
        <v>83</v>
      </c>
      <c r="AY181" s="18" t="s">
        <v>114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121</v>
      </c>
      <c r="BM181" s="216" t="s">
        <v>262</v>
      </c>
    </row>
    <row r="182" s="2" customFormat="1">
      <c r="A182" s="39"/>
      <c r="B182" s="40"/>
      <c r="C182" s="41"/>
      <c r="D182" s="218" t="s">
        <v>123</v>
      </c>
      <c r="E182" s="41"/>
      <c r="F182" s="219" t="s">
        <v>263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123</v>
      </c>
      <c r="AU182" s="18" t="s">
        <v>83</v>
      </c>
    </row>
    <row r="183" s="2" customFormat="1">
      <c r="A183" s="39"/>
      <c r="B183" s="40"/>
      <c r="C183" s="41"/>
      <c r="D183" s="223" t="s">
        <v>125</v>
      </c>
      <c r="E183" s="41"/>
      <c r="F183" s="224" t="s">
        <v>264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125</v>
      </c>
      <c r="AU183" s="18" t="s">
        <v>83</v>
      </c>
    </row>
    <row r="184" s="2" customFormat="1" ht="16.5" customHeight="1">
      <c r="A184" s="39"/>
      <c r="B184" s="40"/>
      <c r="C184" s="247" t="s">
        <v>7</v>
      </c>
      <c r="D184" s="247" t="s">
        <v>214</v>
      </c>
      <c r="E184" s="248" t="s">
        <v>265</v>
      </c>
      <c r="F184" s="249" t="s">
        <v>266</v>
      </c>
      <c r="G184" s="250" t="s">
        <v>267</v>
      </c>
      <c r="H184" s="251">
        <v>9</v>
      </c>
      <c r="I184" s="252"/>
      <c r="J184" s="253">
        <f>ROUND(I184*H184,2)</f>
        <v>0</v>
      </c>
      <c r="K184" s="249" t="s">
        <v>120</v>
      </c>
      <c r="L184" s="254"/>
      <c r="M184" s="255" t="s">
        <v>21</v>
      </c>
      <c r="N184" s="256" t="s">
        <v>44</v>
      </c>
      <c r="O184" s="85"/>
      <c r="P184" s="214">
        <f>O184*H184</f>
        <v>0</v>
      </c>
      <c r="Q184" s="214">
        <v>0.00050000000000000001</v>
      </c>
      <c r="R184" s="214">
        <f>Q184*H184</f>
        <v>0.0045000000000000005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183</v>
      </c>
      <c r="AT184" s="216" t="s">
        <v>214</v>
      </c>
      <c r="AU184" s="216" t="s">
        <v>83</v>
      </c>
      <c r="AY184" s="18" t="s">
        <v>114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121</v>
      </c>
      <c r="BM184" s="216" t="s">
        <v>268</v>
      </c>
    </row>
    <row r="185" s="2" customFormat="1">
      <c r="A185" s="39"/>
      <c r="B185" s="40"/>
      <c r="C185" s="41"/>
      <c r="D185" s="223" t="s">
        <v>125</v>
      </c>
      <c r="E185" s="41"/>
      <c r="F185" s="224" t="s">
        <v>269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125</v>
      </c>
      <c r="AU185" s="18" t="s">
        <v>83</v>
      </c>
    </row>
    <row r="186" s="2" customFormat="1" ht="16.5" customHeight="1">
      <c r="A186" s="39"/>
      <c r="B186" s="40"/>
      <c r="C186" s="247" t="s">
        <v>270</v>
      </c>
      <c r="D186" s="247" t="s">
        <v>214</v>
      </c>
      <c r="E186" s="248" t="s">
        <v>271</v>
      </c>
      <c r="F186" s="249" t="s">
        <v>272</v>
      </c>
      <c r="G186" s="250" t="s">
        <v>119</v>
      </c>
      <c r="H186" s="251">
        <v>30</v>
      </c>
      <c r="I186" s="252"/>
      <c r="J186" s="253">
        <f>ROUND(I186*H186,2)</f>
        <v>0</v>
      </c>
      <c r="K186" s="249" t="s">
        <v>120</v>
      </c>
      <c r="L186" s="254"/>
      <c r="M186" s="255" t="s">
        <v>21</v>
      </c>
      <c r="N186" s="256" t="s">
        <v>44</v>
      </c>
      <c r="O186" s="85"/>
      <c r="P186" s="214">
        <f>O186*H186</f>
        <v>0</v>
      </c>
      <c r="Q186" s="214">
        <v>0.034500000000000003</v>
      </c>
      <c r="R186" s="214">
        <f>Q186*H186</f>
        <v>1.0350000000000001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183</v>
      </c>
      <c r="AT186" s="216" t="s">
        <v>214</v>
      </c>
      <c r="AU186" s="216" t="s">
        <v>83</v>
      </c>
      <c r="AY186" s="18" t="s">
        <v>114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121</v>
      </c>
      <c r="BM186" s="216" t="s">
        <v>273</v>
      </c>
    </row>
    <row r="187" s="2" customFormat="1">
      <c r="A187" s="39"/>
      <c r="B187" s="40"/>
      <c r="C187" s="41"/>
      <c r="D187" s="223" t="s">
        <v>125</v>
      </c>
      <c r="E187" s="41"/>
      <c r="F187" s="224" t="s">
        <v>269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125</v>
      </c>
      <c r="AU187" s="18" t="s">
        <v>83</v>
      </c>
    </row>
    <row r="188" s="2" customFormat="1" ht="24.15" customHeight="1">
      <c r="A188" s="39"/>
      <c r="B188" s="40"/>
      <c r="C188" s="205" t="s">
        <v>274</v>
      </c>
      <c r="D188" s="205" t="s">
        <v>116</v>
      </c>
      <c r="E188" s="206" t="s">
        <v>275</v>
      </c>
      <c r="F188" s="207" t="s">
        <v>276</v>
      </c>
      <c r="G188" s="208" t="s">
        <v>267</v>
      </c>
      <c r="H188" s="209">
        <v>5</v>
      </c>
      <c r="I188" s="210"/>
      <c r="J188" s="211">
        <f>ROUND(I188*H188,2)</f>
        <v>0</v>
      </c>
      <c r="K188" s="207" t="s">
        <v>120</v>
      </c>
      <c r="L188" s="45"/>
      <c r="M188" s="212" t="s">
        <v>21</v>
      </c>
      <c r="N188" s="213" t="s">
        <v>44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121</v>
      </c>
      <c r="AT188" s="216" t="s">
        <v>116</v>
      </c>
      <c r="AU188" s="216" t="s">
        <v>83</v>
      </c>
      <c r="AY188" s="18" t="s">
        <v>114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121</v>
      </c>
      <c r="BM188" s="216" t="s">
        <v>277</v>
      </c>
    </row>
    <row r="189" s="2" customFormat="1">
      <c r="A189" s="39"/>
      <c r="B189" s="40"/>
      <c r="C189" s="41"/>
      <c r="D189" s="218" t="s">
        <v>123</v>
      </c>
      <c r="E189" s="41"/>
      <c r="F189" s="219" t="s">
        <v>278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123</v>
      </c>
      <c r="AU189" s="18" t="s">
        <v>83</v>
      </c>
    </row>
    <row r="190" s="2" customFormat="1">
      <c r="A190" s="39"/>
      <c r="B190" s="40"/>
      <c r="C190" s="41"/>
      <c r="D190" s="223" t="s">
        <v>125</v>
      </c>
      <c r="E190" s="41"/>
      <c r="F190" s="224" t="s">
        <v>264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125</v>
      </c>
      <c r="AU190" s="18" t="s">
        <v>83</v>
      </c>
    </row>
    <row r="191" s="2" customFormat="1" ht="37.8" customHeight="1">
      <c r="A191" s="39"/>
      <c r="B191" s="40"/>
      <c r="C191" s="205" t="s">
        <v>279</v>
      </c>
      <c r="D191" s="205" t="s">
        <v>116</v>
      </c>
      <c r="E191" s="206" t="s">
        <v>280</v>
      </c>
      <c r="F191" s="207" t="s">
        <v>281</v>
      </c>
      <c r="G191" s="208" t="s">
        <v>267</v>
      </c>
      <c r="H191" s="209">
        <v>2</v>
      </c>
      <c r="I191" s="210"/>
      <c r="J191" s="211">
        <f>ROUND(I191*H191,2)</f>
        <v>0</v>
      </c>
      <c r="K191" s="207" t="s">
        <v>120</v>
      </c>
      <c r="L191" s="45"/>
      <c r="M191" s="212" t="s">
        <v>21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121</v>
      </c>
      <c r="AT191" s="216" t="s">
        <v>116</v>
      </c>
      <c r="AU191" s="216" t="s">
        <v>83</v>
      </c>
      <c r="AY191" s="18" t="s">
        <v>114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121</v>
      </c>
      <c r="BM191" s="216" t="s">
        <v>282</v>
      </c>
    </row>
    <row r="192" s="2" customFormat="1">
      <c r="A192" s="39"/>
      <c r="B192" s="40"/>
      <c r="C192" s="41"/>
      <c r="D192" s="218" t="s">
        <v>123</v>
      </c>
      <c r="E192" s="41"/>
      <c r="F192" s="219" t="s">
        <v>283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123</v>
      </c>
      <c r="AU192" s="18" t="s">
        <v>83</v>
      </c>
    </row>
    <row r="193" s="2" customFormat="1">
      <c r="A193" s="39"/>
      <c r="B193" s="40"/>
      <c r="C193" s="41"/>
      <c r="D193" s="223" t="s">
        <v>125</v>
      </c>
      <c r="E193" s="41"/>
      <c r="F193" s="224" t="s">
        <v>264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125</v>
      </c>
      <c r="AU193" s="18" t="s">
        <v>83</v>
      </c>
    </row>
    <row r="194" s="2" customFormat="1" ht="24.15" customHeight="1">
      <c r="A194" s="39"/>
      <c r="B194" s="40"/>
      <c r="C194" s="205" t="s">
        <v>284</v>
      </c>
      <c r="D194" s="205" t="s">
        <v>116</v>
      </c>
      <c r="E194" s="206" t="s">
        <v>285</v>
      </c>
      <c r="F194" s="207" t="s">
        <v>286</v>
      </c>
      <c r="G194" s="208" t="s">
        <v>267</v>
      </c>
      <c r="H194" s="209">
        <v>2</v>
      </c>
      <c r="I194" s="210"/>
      <c r="J194" s="211">
        <f>ROUND(I194*H194,2)</f>
        <v>0</v>
      </c>
      <c r="K194" s="207" t="s">
        <v>120</v>
      </c>
      <c r="L194" s="45"/>
      <c r="M194" s="212" t="s">
        <v>21</v>
      </c>
      <c r="N194" s="213" t="s">
        <v>44</v>
      </c>
      <c r="O194" s="85"/>
      <c r="P194" s="214">
        <f>O194*H194</f>
        <v>0</v>
      </c>
      <c r="Q194" s="214">
        <v>0.0016692</v>
      </c>
      <c r="R194" s="214">
        <f>Q194*H194</f>
        <v>0.0033384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121</v>
      </c>
      <c r="AT194" s="216" t="s">
        <v>116</v>
      </c>
      <c r="AU194" s="216" t="s">
        <v>83</v>
      </c>
      <c r="AY194" s="18" t="s">
        <v>114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121</v>
      </c>
      <c r="BM194" s="216" t="s">
        <v>287</v>
      </c>
    </row>
    <row r="195" s="2" customFormat="1">
      <c r="A195" s="39"/>
      <c r="B195" s="40"/>
      <c r="C195" s="41"/>
      <c r="D195" s="218" t="s">
        <v>123</v>
      </c>
      <c r="E195" s="41"/>
      <c r="F195" s="219" t="s">
        <v>288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123</v>
      </c>
      <c r="AU195" s="18" t="s">
        <v>83</v>
      </c>
    </row>
    <row r="196" s="2" customFormat="1">
      <c r="A196" s="39"/>
      <c r="B196" s="40"/>
      <c r="C196" s="41"/>
      <c r="D196" s="223" t="s">
        <v>125</v>
      </c>
      <c r="E196" s="41"/>
      <c r="F196" s="224" t="s">
        <v>244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125</v>
      </c>
      <c r="AU196" s="18" t="s">
        <v>83</v>
      </c>
    </row>
    <row r="197" s="2" customFormat="1" ht="16.5" customHeight="1">
      <c r="A197" s="39"/>
      <c r="B197" s="40"/>
      <c r="C197" s="247" t="s">
        <v>289</v>
      </c>
      <c r="D197" s="247" t="s">
        <v>214</v>
      </c>
      <c r="E197" s="248" t="s">
        <v>290</v>
      </c>
      <c r="F197" s="249" t="s">
        <v>291</v>
      </c>
      <c r="G197" s="250" t="s">
        <v>267</v>
      </c>
      <c r="H197" s="251">
        <v>2</v>
      </c>
      <c r="I197" s="252"/>
      <c r="J197" s="253">
        <f>ROUND(I197*H197,2)</f>
        <v>0</v>
      </c>
      <c r="K197" s="249" t="s">
        <v>120</v>
      </c>
      <c r="L197" s="254"/>
      <c r="M197" s="255" t="s">
        <v>21</v>
      </c>
      <c r="N197" s="256" t="s">
        <v>44</v>
      </c>
      <c r="O197" s="85"/>
      <c r="P197" s="214">
        <f>O197*H197</f>
        <v>0</v>
      </c>
      <c r="Q197" s="214">
        <v>0.012200000000000001</v>
      </c>
      <c r="R197" s="214">
        <f>Q197*H197</f>
        <v>0.024400000000000002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183</v>
      </c>
      <c r="AT197" s="216" t="s">
        <v>214</v>
      </c>
      <c r="AU197" s="216" t="s">
        <v>83</v>
      </c>
      <c r="AY197" s="18" t="s">
        <v>114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121</v>
      </c>
      <c r="BM197" s="216" t="s">
        <v>292</v>
      </c>
    </row>
    <row r="198" s="2" customFormat="1">
      <c r="A198" s="39"/>
      <c r="B198" s="40"/>
      <c r="C198" s="41"/>
      <c r="D198" s="223" t="s">
        <v>125</v>
      </c>
      <c r="E198" s="41"/>
      <c r="F198" s="224" t="s">
        <v>293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125</v>
      </c>
      <c r="AU198" s="18" t="s">
        <v>83</v>
      </c>
    </row>
    <row r="199" s="2" customFormat="1" ht="24.15" customHeight="1">
      <c r="A199" s="39"/>
      <c r="B199" s="40"/>
      <c r="C199" s="205" t="s">
        <v>294</v>
      </c>
      <c r="D199" s="205" t="s">
        <v>116</v>
      </c>
      <c r="E199" s="206" t="s">
        <v>295</v>
      </c>
      <c r="F199" s="207" t="s">
        <v>296</v>
      </c>
      <c r="G199" s="208" t="s">
        <v>267</v>
      </c>
      <c r="H199" s="209">
        <v>11</v>
      </c>
      <c r="I199" s="210"/>
      <c r="J199" s="211">
        <f>ROUND(I199*H199,2)</f>
        <v>0</v>
      </c>
      <c r="K199" s="207" t="s">
        <v>120</v>
      </c>
      <c r="L199" s="45"/>
      <c r="M199" s="212" t="s">
        <v>21</v>
      </c>
      <c r="N199" s="213" t="s">
        <v>44</v>
      </c>
      <c r="O199" s="85"/>
      <c r="P199" s="214">
        <f>O199*H199</f>
        <v>0</v>
      </c>
      <c r="Q199" s="214">
        <v>0.0016692</v>
      </c>
      <c r="R199" s="214">
        <f>Q199*H199</f>
        <v>0.018361200000000001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121</v>
      </c>
      <c r="AT199" s="216" t="s">
        <v>116</v>
      </c>
      <c r="AU199" s="216" t="s">
        <v>83</v>
      </c>
      <c r="AY199" s="18" t="s">
        <v>114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121</v>
      </c>
      <c r="BM199" s="216" t="s">
        <v>297</v>
      </c>
    </row>
    <row r="200" s="2" customFormat="1">
      <c r="A200" s="39"/>
      <c r="B200" s="40"/>
      <c r="C200" s="41"/>
      <c r="D200" s="218" t="s">
        <v>123</v>
      </c>
      <c r="E200" s="41"/>
      <c r="F200" s="219" t="s">
        <v>298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123</v>
      </c>
      <c r="AU200" s="18" t="s">
        <v>83</v>
      </c>
    </row>
    <row r="201" s="2" customFormat="1">
      <c r="A201" s="39"/>
      <c r="B201" s="40"/>
      <c r="C201" s="41"/>
      <c r="D201" s="223" t="s">
        <v>125</v>
      </c>
      <c r="E201" s="41"/>
      <c r="F201" s="224" t="s">
        <v>244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125</v>
      </c>
      <c r="AU201" s="18" t="s">
        <v>83</v>
      </c>
    </row>
    <row r="202" s="13" customFormat="1">
      <c r="A202" s="13"/>
      <c r="B202" s="225"/>
      <c r="C202" s="226"/>
      <c r="D202" s="223" t="s">
        <v>127</v>
      </c>
      <c r="E202" s="227" t="s">
        <v>21</v>
      </c>
      <c r="F202" s="228" t="s">
        <v>299</v>
      </c>
      <c r="G202" s="226"/>
      <c r="H202" s="229">
        <v>4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127</v>
      </c>
      <c r="AU202" s="235" t="s">
        <v>83</v>
      </c>
      <c r="AV202" s="13" t="s">
        <v>83</v>
      </c>
      <c r="AW202" s="13" t="s">
        <v>34</v>
      </c>
      <c r="AX202" s="13" t="s">
        <v>73</v>
      </c>
      <c r="AY202" s="235" t="s">
        <v>114</v>
      </c>
    </row>
    <row r="203" s="13" customFormat="1">
      <c r="A203" s="13"/>
      <c r="B203" s="225"/>
      <c r="C203" s="226"/>
      <c r="D203" s="223" t="s">
        <v>127</v>
      </c>
      <c r="E203" s="227" t="s">
        <v>21</v>
      </c>
      <c r="F203" s="228" t="s">
        <v>300</v>
      </c>
      <c r="G203" s="226"/>
      <c r="H203" s="229">
        <v>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127</v>
      </c>
      <c r="AU203" s="235" t="s">
        <v>83</v>
      </c>
      <c r="AV203" s="13" t="s">
        <v>83</v>
      </c>
      <c r="AW203" s="13" t="s">
        <v>34</v>
      </c>
      <c r="AX203" s="13" t="s">
        <v>73</v>
      </c>
      <c r="AY203" s="235" t="s">
        <v>114</v>
      </c>
    </row>
    <row r="204" s="13" customFormat="1">
      <c r="A204" s="13"/>
      <c r="B204" s="225"/>
      <c r="C204" s="226"/>
      <c r="D204" s="223" t="s">
        <v>127</v>
      </c>
      <c r="E204" s="227" t="s">
        <v>21</v>
      </c>
      <c r="F204" s="228" t="s">
        <v>301</v>
      </c>
      <c r="G204" s="226"/>
      <c r="H204" s="229">
        <v>5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127</v>
      </c>
      <c r="AU204" s="235" t="s">
        <v>83</v>
      </c>
      <c r="AV204" s="13" t="s">
        <v>83</v>
      </c>
      <c r="AW204" s="13" t="s">
        <v>34</v>
      </c>
      <c r="AX204" s="13" t="s">
        <v>73</v>
      </c>
      <c r="AY204" s="235" t="s">
        <v>114</v>
      </c>
    </row>
    <row r="205" s="13" customFormat="1">
      <c r="A205" s="13"/>
      <c r="B205" s="225"/>
      <c r="C205" s="226"/>
      <c r="D205" s="223" t="s">
        <v>127</v>
      </c>
      <c r="E205" s="227" t="s">
        <v>21</v>
      </c>
      <c r="F205" s="228" t="s">
        <v>302</v>
      </c>
      <c r="G205" s="226"/>
      <c r="H205" s="229">
        <v>1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127</v>
      </c>
      <c r="AU205" s="235" t="s">
        <v>83</v>
      </c>
      <c r="AV205" s="13" t="s">
        <v>83</v>
      </c>
      <c r="AW205" s="13" t="s">
        <v>34</v>
      </c>
      <c r="AX205" s="13" t="s">
        <v>73</v>
      </c>
      <c r="AY205" s="235" t="s">
        <v>114</v>
      </c>
    </row>
    <row r="206" s="14" customFormat="1">
      <c r="A206" s="14"/>
      <c r="B206" s="236"/>
      <c r="C206" s="237"/>
      <c r="D206" s="223" t="s">
        <v>127</v>
      </c>
      <c r="E206" s="238" t="s">
        <v>21</v>
      </c>
      <c r="F206" s="239" t="s">
        <v>149</v>
      </c>
      <c r="G206" s="237"/>
      <c r="H206" s="240">
        <v>11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127</v>
      </c>
      <c r="AU206" s="246" t="s">
        <v>83</v>
      </c>
      <c r="AV206" s="14" t="s">
        <v>121</v>
      </c>
      <c r="AW206" s="14" t="s">
        <v>34</v>
      </c>
      <c r="AX206" s="14" t="s">
        <v>81</v>
      </c>
      <c r="AY206" s="246" t="s">
        <v>114</v>
      </c>
    </row>
    <row r="207" s="2" customFormat="1" ht="16.5" customHeight="1">
      <c r="A207" s="39"/>
      <c r="B207" s="40"/>
      <c r="C207" s="247" t="s">
        <v>303</v>
      </c>
      <c r="D207" s="247" t="s">
        <v>214</v>
      </c>
      <c r="E207" s="248" t="s">
        <v>304</v>
      </c>
      <c r="F207" s="249" t="s">
        <v>305</v>
      </c>
      <c r="G207" s="250" t="s">
        <v>267</v>
      </c>
      <c r="H207" s="251">
        <v>1</v>
      </c>
      <c r="I207" s="252"/>
      <c r="J207" s="253">
        <f>ROUND(I207*H207,2)</f>
        <v>0</v>
      </c>
      <c r="K207" s="249" t="s">
        <v>120</v>
      </c>
      <c r="L207" s="254"/>
      <c r="M207" s="255" t="s">
        <v>21</v>
      </c>
      <c r="N207" s="256" t="s">
        <v>44</v>
      </c>
      <c r="O207" s="85"/>
      <c r="P207" s="214">
        <f>O207*H207</f>
        <v>0</v>
      </c>
      <c r="Q207" s="214">
        <v>0.0048999999999999998</v>
      </c>
      <c r="R207" s="214">
        <f>Q207*H207</f>
        <v>0.0048999999999999998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183</v>
      </c>
      <c r="AT207" s="216" t="s">
        <v>214</v>
      </c>
      <c r="AU207" s="216" t="s">
        <v>83</v>
      </c>
      <c r="AY207" s="18" t="s">
        <v>114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81</v>
      </c>
      <c r="BK207" s="217">
        <f>ROUND(I207*H207,2)</f>
        <v>0</v>
      </c>
      <c r="BL207" s="18" t="s">
        <v>121</v>
      </c>
      <c r="BM207" s="216" t="s">
        <v>306</v>
      </c>
    </row>
    <row r="208" s="2" customFormat="1">
      <c r="A208" s="39"/>
      <c r="B208" s="40"/>
      <c r="C208" s="41"/>
      <c r="D208" s="223" t="s">
        <v>125</v>
      </c>
      <c r="E208" s="41"/>
      <c r="F208" s="224" t="s">
        <v>307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125</v>
      </c>
      <c r="AU208" s="18" t="s">
        <v>83</v>
      </c>
    </row>
    <row r="209" s="2" customFormat="1" ht="16.5" customHeight="1">
      <c r="A209" s="39"/>
      <c r="B209" s="40"/>
      <c r="C209" s="247" t="s">
        <v>308</v>
      </c>
      <c r="D209" s="247" t="s">
        <v>214</v>
      </c>
      <c r="E209" s="248" t="s">
        <v>309</v>
      </c>
      <c r="F209" s="249" t="s">
        <v>310</v>
      </c>
      <c r="G209" s="250" t="s">
        <v>267</v>
      </c>
      <c r="H209" s="251">
        <v>4</v>
      </c>
      <c r="I209" s="252"/>
      <c r="J209" s="253">
        <f>ROUND(I209*H209,2)</f>
        <v>0</v>
      </c>
      <c r="K209" s="249" t="s">
        <v>120</v>
      </c>
      <c r="L209" s="254"/>
      <c r="M209" s="255" t="s">
        <v>21</v>
      </c>
      <c r="N209" s="256" t="s">
        <v>44</v>
      </c>
      <c r="O209" s="85"/>
      <c r="P209" s="214">
        <f>O209*H209</f>
        <v>0</v>
      </c>
      <c r="Q209" s="214">
        <v>0.0091999999999999998</v>
      </c>
      <c r="R209" s="214">
        <f>Q209*H209</f>
        <v>0.036799999999999999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183</v>
      </c>
      <c r="AT209" s="216" t="s">
        <v>214</v>
      </c>
      <c r="AU209" s="216" t="s">
        <v>83</v>
      </c>
      <c r="AY209" s="18" t="s">
        <v>114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121</v>
      </c>
      <c r="BM209" s="216" t="s">
        <v>311</v>
      </c>
    </row>
    <row r="210" s="2" customFormat="1">
      <c r="A210" s="39"/>
      <c r="B210" s="40"/>
      <c r="C210" s="41"/>
      <c r="D210" s="223" t="s">
        <v>125</v>
      </c>
      <c r="E210" s="41"/>
      <c r="F210" s="224" t="s">
        <v>307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125</v>
      </c>
      <c r="AU210" s="18" t="s">
        <v>83</v>
      </c>
    </row>
    <row r="211" s="2" customFormat="1" ht="16.5" customHeight="1">
      <c r="A211" s="39"/>
      <c r="B211" s="40"/>
      <c r="C211" s="247" t="s">
        <v>312</v>
      </c>
      <c r="D211" s="247" t="s">
        <v>214</v>
      </c>
      <c r="E211" s="248" t="s">
        <v>313</v>
      </c>
      <c r="F211" s="249" t="s">
        <v>314</v>
      </c>
      <c r="G211" s="250" t="s">
        <v>267</v>
      </c>
      <c r="H211" s="251">
        <v>1</v>
      </c>
      <c r="I211" s="252"/>
      <c r="J211" s="253">
        <f>ROUND(I211*H211,2)</f>
        <v>0</v>
      </c>
      <c r="K211" s="249" t="s">
        <v>120</v>
      </c>
      <c r="L211" s="254"/>
      <c r="M211" s="255" t="s">
        <v>21</v>
      </c>
      <c r="N211" s="256" t="s">
        <v>44</v>
      </c>
      <c r="O211" s="85"/>
      <c r="P211" s="214">
        <f>O211*H211</f>
        <v>0</v>
      </c>
      <c r="Q211" s="214">
        <v>0.0045999999999999999</v>
      </c>
      <c r="R211" s="214">
        <f>Q211*H211</f>
        <v>0.0045999999999999999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183</v>
      </c>
      <c r="AT211" s="216" t="s">
        <v>214</v>
      </c>
      <c r="AU211" s="216" t="s">
        <v>83</v>
      </c>
      <c r="AY211" s="18" t="s">
        <v>114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121</v>
      </c>
      <c r="BM211" s="216" t="s">
        <v>315</v>
      </c>
    </row>
    <row r="212" s="2" customFormat="1">
      <c r="A212" s="39"/>
      <c r="B212" s="40"/>
      <c r="C212" s="41"/>
      <c r="D212" s="223" t="s">
        <v>125</v>
      </c>
      <c r="E212" s="41"/>
      <c r="F212" s="224" t="s">
        <v>307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125</v>
      </c>
      <c r="AU212" s="18" t="s">
        <v>83</v>
      </c>
    </row>
    <row r="213" s="2" customFormat="1" ht="16.5" customHeight="1">
      <c r="A213" s="39"/>
      <c r="B213" s="40"/>
      <c r="C213" s="247" t="s">
        <v>316</v>
      </c>
      <c r="D213" s="247" t="s">
        <v>214</v>
      </c>
      <c r="E213" s="248" t="s">
        <v>317</v>
      </c>
      <c r="F213" s="249" t="s">
        <v>318</v>
      </c>
      <c r="G213" s="250" t="s">
        <v>267</v>
      </c>
      <c r="H213" s="251">
        <v>5</v>
      </c>
      <c r="I213" s="252"/>
      <c r="J213" s="253">
        <f>ROUND(I213*H213,2)</f>
        <v>0</v>
      </c>
      <c r="K213" s="249" t="s">
        <v>120</v>
      </c>
      <c r="L213" s="254"/>
      <c r="M213" s="255" t="s">
        <v>21</v>
      </c>
      <c r="N213" s="256" t="s">
        <v>44</v>
      </c>
      <c r="O213" s="85"/>
      <c r="P213" s="214">
        <f>O213*H213</f>
        <v>0</v>
      </c>
      <c r="Q213" s="214">
        <v>0.0060299999999999998</v>
      </c>
      <c r="R213" s="214">
        <f>Q213*H213</f>
        <v>0.03015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183</v>
      </c>
      <c r="AT213" s="216" t="s">
        <v>214</v>
      </c>
      <c r="AU213" s="216" t="s">
        <v>83</v>
      </c>
      <c r="AY213" s="18" t="s">
        <v>114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121</v>
      </c>
      <c r="BM213" s="216" t="s">
        <v>319</v>
      </c>
    </row>
    <row r="214" s="2" customFormat="1">
      <c r="A214" s="39"/>
      <c r="B214" s="40"/>
      <c r="C214" s="41"/>
      <c r="D214" s="223" t="s">
        <v>125</v>
      </c>
      <c r="E214" s="41"/>
      <c r="F214" s="224" t="s">
        <v>307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125</v>
      </c>
      <c r="AU214" s="18" t="s">
        <v>83</v>
      </c>
    </row>
    <row r="215" s="2" customFormat="1" ht="24.15" customHeight="1">
      <c r="A215" s="39"/>
      <c r="B215" s="40"/>
      <c r="C215" s="205" t="s">
        <v>320</v>
      </c>
      <c r="D215" s="205" t="s">
        <v>116</v>
      </c>
      <c r="E215" s="206" t="s">
        <v>321</v>
      </c>
      <c r="F215" s="207" t="s">
        <v>322</v>
      </c>
      <c r="G215" s="208" t="s">
        <v>267</v>
      </c>
      <c r="H215" s="209">
        <v>2</v>
      </c>
      <c r="I215" s="210"/>
      <c r="J215" s="211">
        <f>ROUND(I215*H215,2)</f>
        <v>0</v>
      </c>
      <c r="K215" s="207" t="s">
        <v>120</v>
      </c>
      <c r="L215" s="45"/>
      <c r="M215" s="212" t="s">
        <v>21</v>
      </c>
      <c r="N215" s="213" t="s">
        <v>44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121</v>
      </c>
      <c r="AT215" s="216" t="s">
        <v>116</v>
      </c>
      <c r="AU215" s="216" t="s">
        <v>83</v>
      </c>
      <c r="AY215" s="18" t="s">
        <v>114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121</v>
      </c>
      <c r="BM215" s="216" t="s">
        <v>323</v>
      </c>
    </row>
    <row r="216" s="2" customFormat="1">
      <c r="A216" s="39"/>
      <c r="B216" s="40"/>
      <c r="C216" s="41"/>
      <c r="D216" s="218" t="s">
        <v>123</v>
      </c>
      <c r="E216" s="41"/>
      <c r="F216" s="219" t="s">
        <v>324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123</v>
      </c>
      <c r="AU216" s="18" t="s">
        <v>83</v>
      </c>
    </row>
    <row r="217" s="2" customFormat="1">
      <c r="A217" s="39"/>
      <c r="B217" s="40"/>
      <c r="C217" s="41"/>
      <c r="D217" s="223" t="s">
        <v>125</v>
      </c>
      <c r="E217" s="41"/>
      <c r="F217" s="224" t="s">
        <v>244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125</v>
      </c>
      <c r="AU217" s="18" t="s">
        <v>83</v>
      </c>
    </row>
    <row r="218" s="2" customFormat="1" ht="16.5" customHeight="1">
      <c r="A218" s="39"/>
      <c r="B218" s="40"/>
      <c r="C218" s="247" t="s">
        <v>325</v>
      </c>
      <c r="D218" s="247" t="s">
        <v>214</v>
      </c>
      <c r="E218" s="248" t="s">
        <v>326</v>
      </c>
      <c r="F218" s="249" t="s">
        <v>327</v>
      </c>
      <c r="G218" s="250" t="s">
        <v>267</v>
      </c>
      <c r="H218" s="251">
        <v>2</v>
      </c>
      <c r="I218" s="252"/>
      <c r="J218" s="253">
        <f>ROUND(I218*H218,2)</f>
        <v>0</v>
      </c>
      <c r="K218" s="249" t="s">
        <v>21</v>
      </c>
      <c r="L218" s="254"/>
      <c r="M218" s="255" t="s">
        <v>21</v>
      </c>
      <c r="N218" s="256" t="s">
        <v>44</v>
      </c>
      <c r="O218" s="85"/>
      <c r="P218" s="214">
        <f>O218*H218</f>
        <v>0</v>
      </c>
      <c r="Q218" s="214">
        <v>0.029499999999999998</v>
      </c>
      <c r="R218" s="214">
        <f>Q218*H218</f>
        <v>0.058999999999999997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183</v>
      </c>
      <c r="AT218" s="216" t="s">
        <v>214</v>
      </c>
      <c r="AU218" s="216" t="s">
        <v>83</v>
      </c>
      <c r="AY218" s="18" t="s">
        <v>114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121</v>
      </c>
      <c r="BM218" s="216" t="s">
        <v>328</v>
      </c>
    </row>
    <row r="219" s="2" customFormat="1">
      <c r="A219" s="39"/>
      <c r="B219" s="40"/>
      <c r="C219" s="41"/>
      <c r="D219" s="223" t="s">
        <v>125</v>
      </c>
      <c r="E219" s="41"/>
      <c r="F219" s="224" t="s">
        <v>329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125</v>
      </c>
      <c r="AU219" s="18" t="s">
        <v>83</v>
      </c>
    </row>
    <row r="220" s="2" customFormat="1" ht="24.15" customHeight="1">
      <c r="A220" s="39"/>
      <c r="B220" s="40"/>
      <c r="C220" s="205" t="s">
        <v>330</v>
      </c>
      <c r="D220" s="205" t="s">
        <v>116</v>
      </c>
      <c r="E220" s="206" t="s">
        <v>331</v>
      </c>
      <c r="F220" s="207" t="s">
        <v>332</v>
      </c>
      <c r="G220" s="208" t="s">
        <v>267</v>
      </c>
      <c r="H220" s="209">
        <v>27</v>
      </c>
      <c r="I220" s="210"/>
      <c r="J220" s="211">
        <f>ROUND(I220*H220,2)</f>
        <v>0</v>
      </c>
      <c r="K220" s="207" t="s">
        <v>120</v>
      </c>
      <c r="L220" s="45"/>
      <c r="M220" s="212" t="s">
        <v>21</v>
      </c>
      <c r="N220" s="213" t="s">
        <v>44</v>
      </c>
      <c r="O220" s="85"/>
      <c r="P220" s="214">
        <f>O220*H220</f>
        <v>0</v>
      </c>
      <c r="Q220" s="214">
        <v>0.0028243999999999999</v>
      </c>
      <c r="R220" s="214">
        <f>Q220*H220</f>
        <v>0.076258800000000002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121</v>
      </c>
      <c r="AT220" s="216" t="s">
        <v>116</v>
      </c>
      <c r="AU220" s="216" t="s">
        <v>83</v>
      </c>
      <c r="AY220" s="18" t="s">
        <v>114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121</v>
      </c>
      <c r="BM220" s="216" t="s">
        <v>333</v>
      </c>
    </row>
    <row r="221" s="2" customFormat="1">
      <c r="A221" s="39"/>
      <c r="B221" s="40"/>
      <c r="C221" s="41"/>
      <c r="D221" s="218" t="s">
        <v>123</v>
      </c>
      <c r="E221" s="41"/>
      <c r="F221" s="219" t="s">
        <v>334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123</v>
      </c>
      <c r="AU221" s="18" t="s">
        <v>83</v>
      </c>
    </row>
    <row r="222" s="2" customFormat="1">
      <c r="A222" s="39"/>
      <c r="B222" s="40"/>
      <c r="C222" s="41"/>
      <c r="D222" s="223" t="s">
        <v>125</v>
      </c>
      <c r="E222" s="41"/>
      <c r="F222" s="224" t="s">
        <v>244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125</v>
      </c>
      <c r="AU222" s="18" t="s">
        <v>83</v>
      </c>
    </row>
    <row r="223" s="13" customFormat="1">
      <c r="A223" s="13"/>
      <c r="B223" s="225"/>
      <c r="C223" s="226"/>
      <c r="D223" s="223" t="s">
        <v>127</v>
      </c>
      <c r="E223" s="227" t="s">
        <v>21</v>
      </c>
      <c r="F223" s="228" t="s">
        <v>335</v>
      </c>
      <c r="G223" s="226"/>
      <c r="H223" s="229">
        <v>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127</v>
      </c>
      <c r="AU223" s="235" t="s">
        <v>83</v>
      </c>
      <c r="AV223" s="13" t="s">
        <v>83</v>
      </c>
      <c r="AW223" s="13" t="s">
        <v>34</v>
      </c>
      <c r="AX223" s="13" t="s">
        <v>73</v>
      </c>
      <c r="AY223" s="235" t="s">
        <v>114</v>
      </c>
    </row>
    <row r="224" s="13" customFormat="1">
      <c r="A224" s="13"/>
      <c r="B224" s="225"/>
      <c r="C224" s="226"/>
      <c r="D224" s="223" t="s">
        <v>127</v>
      </c>
      <c r="E224" s="227" t="s">
        <v>21</v>
      </c>
      <c r="F224" s="228" t="s">
        <v>336</v>
      </c>
      <c r="G224" s="226"/>
      <c r="H224" s="229">
        <v>2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127</v>
      </c>
      <c r="AU224" s="235" t="s">
        <v>83</v>
      </c>
      <c r="AV224" s="13" t="s">
        <v>83</v>
      </c>
      <c r="AW224" s="13" t="s">
        <v>34</v>
      </c>
      <c r="AX224" s="13" t="s">
        <v>73</v>
      </c>
      <c r="AY224" s="235" t="s">
        <v>114</v>
      </c>
    </row>
    <row r="225" s="13" customFormat="1">
      <c r="A225" s="13"/>
      <c r="B225" s="225"/>
      <c r="C225" s="226"/>
      <c r="D225" s="223" t="s">
        <v>127</v>
      </c>
      <c r="E225" s="227" t="s">
        <v>21</v>
      </c>
      <c r="F225" s="228" t="s">
        <v>337</v>
      </c>
      <c r="G225" s="226"/>
      <c r="H225" s="229">
        <v>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127</v>
      </c>
      <c r="AU225" s="235" t="s">
        <v>83</v>
      </c>
      <c r="AV225" s="13" t="s">
        <v>83</v>
      </c>
      <c r="AW225" s="13" t="s">
        <v>34</v>
      </c>
      <c r="AX225" s="13" t="s">
        <v>73</v>
      </c>
      <c r="AY225" s="235" t="s">
        <v>114</v>
      </c>
    </row>
    <row r="226" s="13" customFormat="1">
      <c r="A226" s="13"/>
      <c r="B226" s="225"/>
      <c r="C226" s="226"/>
      <c r="D226" s="223" t="s">
        <v>127</v>
      </c>
      <c r="E226" s="227" t="s">
        <v>21</v>
      </c>
      <c r="F226" s="228" t="s">
        <v>338</v>
      </c>
      <c r="G226" s="226"/>
      <c r="H226" s="229">
        <v>2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127</v>
      </c>
      <c r="AU226" s="235" t="s">
        <v>83</v>
      </c>
      <c r="AV226" s="13" t="s">
        <v>83</v>
      </c>
      <c r="AW226" s="13" t="s">
        <v>34</v>
      </c>
      <c r="AX226" s="13" t="s">
        <v>73</v>
      </c>
      <c r="AY226" s="235" t="s">
        <v>114</v>
      </c>
    </row>
    <row r="227" s="13" customFormat="1">
      <c r="A227" s="13"/>
      <c r="B227" s="225"/>
      <c r="C227" s="226"/>
      <c r="D227" s="223" t="s">
        <v>127</v>
      </c>
      <c r="E227" s="227" t="s">
        <v>21</v>
      </c>
      <c r="F227" s="228" t="s">
        <v>339</v>
      </c>
      <c r="G227" s="226"/>
      <c r="H227" s="229">
        <v>12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127</v>
      </c>
      <c r="AU227" s="235" t="s">
        <v>83</v>
      </c>
      <c r="AV227" s="13" t="s">
        <v>83</v>
      </c>
      <c r="AW227" s="13" t="s">
        <v>34</v>
      </c>
      <c r="AX227" s="13" t="s">
        <v>73</v>
      </c>
      <c r="AY227" s="235" t="s">
        <v>114</v>
      </c>
    </row>
    <row r="228" s="13" customFormat="1">
      <c r="A228" s="13"/>
      <c r="B228" s="225"/>
      <c r="C228" s="226"/>
      <c r="D228" s="223" t="s">
        <v>127</v>
      </c>
      <c r="E228" s="227" t="s">
        <v>21</v>
      </c>
      <c r="F228" s="228" t="s">
        <v>340</v>
      </c>
      <c r="G228" s="226"/>
      <c r="H228" s="229">
        <v>2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127</v>
      </c>
      <c r="AU228" s="235" t="s">
        <v>83</v>
      </c>
      <c r="AV228" s="13" t="s">
        <v>83</v>
      </c>
      <c r="AW228" s="13" t="s">
        <v>34</v>
      </c>
      <c r="AX228" s="13" t="s">
        <v>73</v>
      </c>
      <c r="AY228" s="235" t="s">
        <v>114</v>
      </c>
    </row>
    <row r="229" s="13" customFormat="1">
      <c r="A229" s="13"/>
      <c r="B229" s="225"/>
      <c r="C229" s="226"/>
      <c r="D229" s="223" t="s">
        <v>127</v>
      </c>
      <c r="E229" s="227" t="s">
        <v>21</v>
      </c>
      <c r="F229" s="228" t="s">
        <v>341</v>
      </c>
      <c r="G229" s="226"/>
      <c r="H229" s="229">
        <v>3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127</v>
      </c>
      <c r="AU229" s="235" t="s">
        <v>83</v>
      </c>
      <c r="AV229" s="13" t="s">
        <v>83</v>
      </c>
      <c r="AW229" s="13" t="s">
        <v>34</v>
      </c>
      <c r="AX229" s="13" t="s">
        <v>73</v>
      </c>
      <c r="AY229" s="235" t="s">
        <v>114</v>
      </c>
    </row>
    <row r="230" s="14" customFormat="1">
      <c r="A230" s="14"/>
      <c r="B230" s="236"/>
      <c r="C230" s="237"/>
      <c r="D230" s="223" t="s">
        <v>127</v>
      </c>
      <c r="E230" s="238" t="s">
        <v>21</v>
      </c>
      <c r="F230" s="239" t="s">
        <v>149</v>
      </c>
      <c r="G230" s="237"/>
      <c r="H230" s="240">
        <v>27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127</v>
      </c>
      <c r="AU230" s="246" t="s">
        <v>83</v>
      </c>
      <c r="AV230" s="14" t="s">
        <v>121</v>
      </c>
      <c r="AW230" s="14" t="s">
        <v>34</v>
      </c>
      <c r="AX230" s="14" t="s">
        <v>81</v>
      </c>
      <c r="AY230" s="246" t="s">
        <v>114</v>
      </c>
    </row>
    <row r="231" s="2" customFormat="1" ht="16.5" customHeight="1">
      <c r="A231" s="39"/>
      <c r="B231" s="40"/>
      <c r="C231" s="247" t="s">
        <v>342</v>
      </c>
      <c r="D231" s="247" t="s">
        <v>214</v>
      </c>
      <c r="E231" s="248" t="s">
        <v>343</v>
      </c>
      <c r="F231" s="249" t="s">
        <v>344</v>
      </c>
      <c r="G231" s="250" t="s">
        <v>267</v>
      </c>
      <c r="H231" s="251">
        <v>3</v>
      </c>
      <c r="I231" s="252"/>
      <c r="J231" s="253">
        <f>ROUND(I231*H231,2)</f>
        <v>0</v>
      </c>
      <c r="K231" s="249" t="s">
        <v>120</v>
      </c>
      <c r="L231" s="254"/>
      <c r="M231" s="255" t="s">
        <v>21</v>
      </c>
      <c r="N231" s="256" t="s">
        <v>44</v>
      </c>
      <c r="O231" s="85"/>
      <c r="P231" s="214">
        <f>O231*H231</f>
        <v>0</v>
      </c>
      <c r="Q231" s="214">
        <v>0.010500000000000001</v>
      </c>
      <c r="R231" s="214">
        <f>Q231*H231</f>
        <v>0.0315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183</v>
      </c>
      <c r="AT231" s="216" t="s">
        <v>214</v>
      </c>
      <c r="AU231" s="216" t="s">
        <v>83</v>
      </c>
      <c r="AY231" s="18" t="s">
        <v>114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81</v>
      </c>
      <c r="BK231" s="217">
        <f>ROUND(I231*H231,2)</f>
        <v>0</v>
      </c>
      <c r="BL231" s="18" t="s">
        <v>121</v>
      </c>
      <c r="BM231" s="216" t="s">
        <v>345</v>
      </c>
    </row>
    <row r="232" s="2" customFormat="1">
      <c r="A232" s="39"/>
      <c r="B232" s="40"/>
      <c r="C232" s="41"/>
      <c r="D232" s="223" t="s">
        <v>125</v>
      </c>
      <c r="E232" s="41"/>
      <c r="F232" s="224" t="s">
        <v>346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125</v>
      </c>
      <c r="AU232" s="18" t="s">
        <v>83</v>
      </c>
    </row>
    <row r="233" s="2" customFormat="1" ht="16.5" customHeight="1">
      <c r="A233" s="39"/>
      <c r="B233" s="40"/>
      <c r="C233" s="247" t="s">
        <v>347</v>
      </c>
      <c r="D233" s="247" t="s">
        <v>214</v>
      </c>
      <c r="E233" s="248" t="s">
        <v>348</v>
      </c>
      <c r="F233" s="249" t="s">
        <v>349</v>
      </c>
      <c r="G233" s="250" t="s">
        <v>267</v>
      </c>
      <c r="H233" s="251">
        <v>1</v>
      </c>
      <c r="I233" s="252"/>
      <c r="J233" s="253">
        <f>ROUND(I233*H233,2)</f>
        <v>0</v>
      </c>
      <c r="K233" s="249" t="s">
        <v>120</v>
      </c>
      <c r="L233" s="254"/>
      <c r="M233" s="255" t="s">
        <v>21</v>
      </c>
      <c r="N233" s="256" t="s">
        <v>44</v>
      </c>
      <c r="O233" s="85"/>
      <c r="P233" s="214">
        <f>O233*H233</f>
        <v>0</v>
      </c>
      <c r="Q233" s="214">
        <v>0.021700000000000001</v>
      </c>
      <c r="R233" s="214">
        <f>Q233*H233</f>
        <v>0.021700000000000001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183</v>
      </c>
      <c r="AT233" s="216" t="s">
        <v>214</v>
      </c>
      <c r="AU233" s="216" t="s">
        <v>83</v>
      </c>
      <c r="AY233" s="18" t="s">
        <v>114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121</v>
      </c>
      <c r="BM233" s="216" t="s">
        <v>350</v>
      </c>
    </row>
    <row r="234" s="2" customFormat="1">
      <c r="A234" s="39"/>
      <c r="B234" s="40"/>
      <c r="C234" s="41"/>
      <c r="D234" s="223" t="s">
        <v>125</v>
      </c>
      <c r="E234" s="41"/>
      <c r="F234" s="224" t="s">
        <v>346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125</v>
      </c>
      <c r="AU234" s="18" t="s">
        <v>83</v>
      </c>
    </row>
    <row r="235" s="2" customFormat="1" ht="16.5" customHeight="1">
      <c r="A235" s="39"/>
      <c r="B235" s="40"/>
      <c r="C235" s="247" t="s">
        <v>351</v>
      </c>
      <c r="D235" s="247" t="s">
        <v>214</v>
      </c>
      <c r="E235" s="248" t="s">
        <v>352</v>
      </c>
      <c r="F235" s="249" t="s">
        <v>353</v>
      </c>
      <c r="G235" s="250" t="s">
        <v>267</v>
      </c>
      <c r="H235" s="251">
        <v>5</v>
      </c>
      <c r="I235" s="252"/>
      <c r="J235" s="253">
        <f>ROUND(I235*H235,2)</f>
        <v>0</v>
      </c>
      <c r="K235" s="249" t="s">
        <v>120</v>
      </c>
      <c r="L235" s="254"/>
      <c r="M235" s="255" t="s">
        <v>21</v>
      </c>
      <c r="N235" s="256" t="s">
        <v>44</v>
      </c>
      <c r="O235" s="85"/>
      <c r="P235" s="214">
        <f>O235*H235</f>
        <v>0</v>
      </c>
      <c r="Q235" s="214">
        <v>0.013899999999999999</v>
      </c>
      <c r="R235" s="214">
        <f>Q235*H235</f>
        <v>0.069499999999999992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183</v>
      </c>
      <c r="AT235" s="216" t="s">
        <v>214</v>
      </c>
      <c r="AU235" s="216" t="s">
        <v>83</v>
      </c>
      <c r="AY235" s="18" t="s">
        <v>114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121</v>
      </c>
      <c r="BM235" s="216" t="s">
        <v>354</v>
      </c>
    </row>
    <row r="236" s="2" customFormat="1">
      <c r="A236" s="39"/>
      <c r="B236" s="40"/>
      <c r="C236" s="41"/>
      <c r="D236" s="223" t="s">
        <v>125</v>
      </c>
      <c r="E236" s="41"/>
      <c r="F236" s="224" t="s">
        <v>346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125</v>
      </c>
      <c r="AU236" s="18" t="s">
        <v>83</v>
      </c>
    </row>
    <row r="237" s="2" customFormat="1" ht="16.5" customHeight="1">
      <c r="A237" s="39"/>
      <c r="B237" s="40"/>
      <c r="C237" s="247" t="s">
        <v>355</v>
      </c>
      <c r="D237" s="247" t="s">
        <v>214</v>
      </c>
      <c r="E237" s="248" t="s">
        <v>356</v>
      </c>
      <c r="F237" s="249" t="s">
        <v>357</v>
      </c>
      <c r="G237" s="250" t="s">
        <v>267</v>
      </c>
      <c r="H237" s="251">
        <v>2</v>
      </c>
      <c r="I237" s="252"/>
      <c r="J237" s="253">
        <f>ROUND(I237*H237,2)</f>
        <v>0</v>
      </c>
      <c r="K237" s="249" t="s">
        <v>120</v>
      </c>
      <c r="L237" s="254"/>
      <c r="M237" s="255" t="s">
        <v>21</v>
      </c>
      <c r="N237" s="256" t="s">
        <v>44</v>
      </c>
      <c r="O237" s="85"/>
      <c r="P237" s="214">
        <f>O237*H237</f>
        <v>0</v>
      </c>
      <c r="Q237" s="214">
        <v>0.015599999999999999</v>
      </c>
      <c r="R237" s="214">
        <f>Q237*H237</f>
        <v>0.031199999999999999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183</v>
      </c>
      <c r="AT237" s="216" t="s">
        <v>214</v>
      </c>
      <c r="AU237" s="216" t="s">
        <v>83</v>
      </c>
      <c r="AY237" s="18" t="s">
        <v>114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121</v>
      </c>
      <c r="BM237" s="216" t="s">
        <v>358</v>
      </c>
    </row>
    <row r="238" s="2" customFormat="1">
      <c r="A238" s="39"/>
      <c r="B238" s="40"/>
      <c r="C238" s="41"/>
      <c r="D238" s="223" t="s">
        <v>125</v>
      </c>
      <c r="E238" s="41"/>
      <c r="F238" s="224" t="s">
        <v>346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125</v>
      </c>
      <c r="AU238" s="18" t="s">
        <v>83</v>
      </c>
    </row>
    <row r="239" s="2" customFormat="1" ht="16.5" customHeight="1">
      <c r="A239" s="39"/>
      <c r="B239" s="40"/>
      <c r="C239" s="247" t="s">
        <v>359</v>
      </c>
      <c r="D239" s="247" t="s">
        <v>214</v>
      </c>
      <c r="E239" s="248" t="s">
        <v>360</v>
      </c>
      <c r="F239" s="249" t="s">
        <v>361</v>
      </c>
      <c r="G239" s="250" t="s">
        <v>267</v>
      </c>
      <c r="H239" s="251">
        <v>2</v>
      </c>
      <c r="I239" s="252"/>
      <c r="J239" s="253">
        <f>ROUND(I239*H239,2)</f>
        <v>0</v>
      </c>
      <c r="K239" s="249" t="s">
        <v>120</v>
      </c>
      <c r="L239" s="254"/>
      <c r="M239" s="255" t="s">
        <v>21</v>
      </c>
      <c r="N239" s="256" t="s">
        <v>44</v>
      </c>
      <c r="O239" s="85"/>
      <c r="P239" s="214">
        <f>O239*H239</f>
        <v>0</v>
      </c>
      <c r="Q239" s="214">
        <v>0.029499999999999998</v>
      </c>
      <c r="R239" s="214">
        <f>Q239*H239</f>
        <v>0.058999999999999997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183</v>
      </c>
      <c r="AT239" s="216" t="s">
        <v>214</v>
      </c>
      <c r="AU239" s="216" t="s">
        <v>83</v>
      </c>
      <c r="AY239" s="18" t="s">
        <v>114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81</v>
      </c>
      <c r="BK239" s="217">
        <f>ROUND(I239*H239,2)</f>
        <v>0</v>
      </c>
      <c r="BL239" s="18" t="s">
        <v>121</v>
      </c>
      <c r="BM239" s="216" t="s">
        <v>362</v>
      </c>
    </row>
    <row r="240" s="2" customFormat="1">
      <c r="A240" s="39"/>
      <c r="B240" s="40"/>
      <c r="C240" s="41"/>
      <c r="D240" s="223" t="s">
        <v>125</v>
      </c>
      <c r="E240" s="41"/>
      <c r="F240" s="224" t="s">
        <v>346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125</v>
      </c>
      <c r="AU240" s="18" t="s">
        <v>83</v>
      </c>
    </row>
    <row r="241" s="2" customFormat="1" ht="16.5" customHeight="1">
      <c r="A241" s="39"/>
      <c r="B241" s="40"/>
      <c r="C241" s="247" t="s">
        <v>363</v>
      </c>
      <c r="D241" s="247" t="s">
        <v>214</v>
      </c>
      <c r="E241" s="248" t="s">
        <v>364</v>
      </c>
      <c r="F241" s="249" t="s">
        <v>365</v>
      </c>
      <c r="G241" s="250" t="s">
        <v>267</v>
      </c>
      <c r="H241" s="251">
        <v>2</v>
      </c>
      <c r="I241" s="252"/>
      <c r="J241" s="253">
        <f>ROUND(I241*H241,2)</f>
        <v>0</v>
      </c>
      <c r="K241" s="249" t="s">
        <v>120</v>
      </c>
      <c r="L241" s="254"/>
      <c r="M241" s="255" t="s">
        <v>21</v>
      </c>
      <c r="N241" s="256" t="s">
        <v>44</v>
      </c>
      <c r="O241" s="85"/>
      <c r="P241" s="214">
        <f>O241*H241</f>
        <v>0</v>
      </c>
      <c r="Q241" s="214">
        <v>0.01</v>
      </c>
      <c r="R241" s="214">
        <f>Q241*H241</f>
        <v>0.02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183</v>
      </c>
      <c r="AT241" s="216" t="s">
        <v>214</v>
      </c>
      <c r="AU241" s="216" t="s">
        <v>83</v>
      </c>
      <c r="AY241" s="18" t="s">
        <v>114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81</v>
      </c>
      <c r="BK241" s="217">
        <f>ROUND(I241*H241,2)</f>
        <v>0</v>
      </c>
      <c r="BL241" s="18" t="s">
        <v>121</v>
      </c>
      <c r="BM241" s="216" t="s">
        <v>366</v>
      </c>
    </row>
    <row r="242" s="2" customFormat="1">
      <c r="A242" s="39"/>
      <c r="B242" s="40"/>
      <c r="C242" s="41"/>
      <c r="D242" s="223" t="s">
        <v>125</v>
      </c>
      <c r="E242" s="41"/>
      <c r="F242" s="224" t="s">
        <v>346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125</v>
      </c>
      <c r="AU242" s="18" t="s">
        <v>83</v>
      </c>
    </row>
    <row r="243" s="2" customFormat="1" ht="16.5" customHeight="1">
      <c r="A243" s="39"/>
      <c r="B243" s="40"/>
      <c r="C243" s="247" t="s">
        <v>367</v>
      </c>
      <c r="D243" s="247" t="s">
        <v>214</v>
      </c>
      <c r="E243" s="248" t="s">
        <v>368</v>
      </c>
      <c r="F243" s="249" t="s">
        <v>369</v>
      </c>
      <c r="G243" s="250" t="s">
        <v>267</v>
      </c>
      <c r="H243" s="251">
        <v>12</v>
      </c>
      <c r="I243" s="252"/>
      <c r="J243" s="253">
        <f>ROUND(I243*H243,2)</f>
        <v>0</v>
      </c>
      <c r="K243" s="249" t="s">
        <v>120</v>
      </c>
      <c r="L243" s="254"/>
      <c r="M243" s="255" t="s">
        <v>21</v>
      </c>
      <c r="N243" s="256" t="s">
        <v>44</v>
      </c>
      <c r="O243" s="85"/>
      <c r="P243" s="214">
        <f>O243*H243</f>
        <v>0</v>
      </c>
      <c r="Q243" s="214">
        <v>0.010359999999999999</v>
      </c>
      <c r="R243" s="214">
        <f>Q243*H243</f>
        <v>0.12431999999999999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183</v>
      </c>
      <c r="AT243" s="216" t="s">
        <v>214</v>
      </c>
      <c r="AU243" s="216" t="s">
        <v>83</v>
      </c>
      <c r="AY243" s="18" t="s">
        <v>114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121</v>
      </c>
      <c r="BM243" s="216" t="s">
        <v>370</v>
      </c>
    </row>
    <row r="244" s="2" customFormat="1">
      <c r="A244" s="39"/>
      <c r="B244" s="40"/>
      <c r="C244" s="41"/>
      <c r="D244" s="223" t="s">
        <v>125</v>
      </c>
      <c r="E244" s="41"/>
      <c r="F244" s="224" t="s">
        <v>346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125</v>
      </c>
      <c r="AU244" s="18" t="s">
        <v>83</v>
      </c>
    </row>
    <row r="245" s="2" customFormat="1" ht="24.15" customHeight="1">
      <c r="A245" s="39"/>
      <c r="B245" s="40"/>
      <c r="C245" s="205" t="s">
        <v>371</v>
      </c>
      <c r="D245" s="205" t="s">
        <v>116</v>
      </c>
      <c r="E245" s="206" t="s">
        <v>372</v>
      </c>
      <c r="F245" s="207" t="s">
        <v>373</v>
      </c>
      <c r="G245" s="208" t="s">
        <v>267</v>
      </c>
      <c r="H245" s="209">
        <v>6</v>
      </c>
      <c r="I245" s="210"/>
      <c r="J245" s="211">
        <f>ROUND(I245*H245,2)</f>
        <v>0</v>
      </c>
      <c r="K245" s="207" t="s">
        <v>120</v>
      </c>
      <c r="L245" s="45"/>
      <c r="M245" s="212" t="s">
        <v>21</v>
      </c>
      <c r="N245" s="213" t="s">
        <v>44</v>
      </c>
      <c r="O245" s="85"/>
      <c r="P245" s="214">
        <f>O245*H245</f>
        <v>0</v>
      </c>
      <c r="Q245" s="214">
        <v>0.0036625</v>
      </c>
      <c r="R245" s="214">
        <f>Q245*H245</f>
        <v>0.021975000000000001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121</v>
      </c>
      <c r="AT245" s="216" t="s">
        <v>116</v>
      </c>
      <c r="AU245" s="216" t="s">
        <v>83</v>
      </c>
      <c r="AY245" s="18" t="s">
        <v>114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121</v>
      </c>
      <c r="BM245" s="216" t="s">
        <v>374</v>
      </c>
    </row>
    <row r="246" s="2" customFormat="1">
      <c r="A246" s="39"/>
      <c r="B246" s="40"/>
      <c r="C246" s="41"/>
      <c r="D246" s="218" t="s">
        <v>123</v>
      </c>
      <c r="E246" s="41"/>
      <c r="F246" s="219" t="s">
        <v>375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123</v>
      </c>
      <c r="AU246" s="18" t="s">
        <v>83</v>
      </c>
    </row>
    <row r="247" s="2" customFormat="1">
      <c r="A247" s="39"/>
      <c r="B247" s="40"/>
      <c r="C247" s="41"/>
      <c r="D247" s="223" t="s">
        <v>125</v>
      </c>
      <c r="E247" s="41"/>
      <c r="F247" s="224" t="s">
        <v>244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125</v>
      </c>
      <c r="AU247" s="18" t="s">
        <v>83</v>
      </c>
    </row>
    <row r="248" s="13" customFormat="1">
      <c r="A248" s="13"/>
      <c r="B248" s="225"/>
      <c r="C248" s="226"/>
      <c r="D248" s="223" t="s">
        <v>127</v>
      </c>
      <c r="E248" s="227" t="s">
        <v>21</v>
      </c>
      <c r="F248" s="228" t="s">
        <v>376</v>
      </c>
      <c r="G248" s="226"/>
      <c r="H248" s="229">
        <v>1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127</v>
      </c>
      <c r="AU248" s="235" t="s">
        <v>83</v>
      </c>
      <c r="AV248" s="13" t="s">
        <v>83</v>
      </c>
      <c r="AW248" s="13" t="s">
        <v>34</v>
      </c>
      <c r="AX248" s="13" t="s">
        <v>73</v>
      </c>
      <c r="AY248" s="235" t="s">
        <v>114</v>
      </c>
    </row>
    <row r="249" s="13" customFormat="1">
      <c r="A249" s="13"/>
      <c r="B249" s="225"/>
      <c r="C249" s="226"/>
      <c r="D249" s="223" t="s">
        <v>127</v>
      </c>
      <c r="E249" s="227" t="s">
        <v>21</v>
      </c>
      <c r="F249" s="228" t="s">
        <v>377</v>
      </c>
      <c r="G249" s="226"/>
      <c r="H249" s="229">
        <v>5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127</v>
      </c>
      <c r="AU249" s="235" t="s">
        <v>83</v>
      </c>
      <c r="AV249" s="13" t="s">
        <v>83</v>
      </c>
      <c r="AW249" s="13" t="s">
        <v>34</v>
      </c>
      <c r="AX249" s="13" t="s">
        <v>73</v>
      </c>
      <c r="AY249" s="235" t="s">
        <v>114</v>
      </c>
    </row>
    <row r="250" s="14" customFormat="1">
      <c r="A250" s="14"/>
      <c r="B250" s="236"/>
      <c r="C250" s="237"/>
      <c r="D250" s="223" t="s">
        <v>127</v>
      </c>
      <c r="E250" s="238" t="s">
        <v>21</v>
      </c>
      <c r="F250" s="239" t="s">
        <v>149</v>
      </c>
      <c r="G250" s="237"/>
      <c r="H250" s="240">
        <v>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127</v>
      </c>
      <c r="AU250" s="246" t="s">
        <v>83</v>
      </c>
      <c r="AV250" s="14" t="s">
        <v>121</v>
      </c>
      <c r="AW250" s="14" t="s">
        <v>34</v>
      </c>
      <c r="AX250" s="14" t="s">
        <v>81</v>
      </c>
      <c r="AY250" s="246" t="s">
        <v>114</v>
      </c>
    </row>
    <row r="251" s="2" customFormat="1" ht="16.5" customHeight="1">
      <c r="A251" s="39"/>
      <c r="B251" s="40"/>
      <c r="C251" s="247" t="s">
        <v>378</v>
      </c>
      <c r="D251" s="247" t="s">
        <v>214</v>
      </c>
      <c r="E251" s="248" t="s">
        <v>379</v>
      </c>
      <c r="F251" s="249" t="s">
        <v>380</v>
      </c>
      <c r="G251" s="250" t="s">
        <v>267</v>
      </c>
      <c r="H251" s="251">
        <v>1</v>
      </c>
      <c r="I251" s="252"/>
      <c r="J251" s="253">
        <f>ROUND(I251*H251,2)</f>
        <v>0</v>
      </c>
      <c r="K251" s="249" t="s">
        <v>120</v>
      </c>
      <c r="L251" s="254"/>
      <c r="M251" s="255" t="s">
        <v>21</v>
      </c>
      <c r="N251" s="256" t="s">
        <v>44</v>
      </c>
      <c r="O251" s="85"/>
      <c r="P251" s="214">
        <f>O251*H251</f>
        <v>0</v>
      </c>
      <c r="Q251" s="214">
        <v>0.028400000000000002</v>
      </c>
      <c r="R251" s="214">
        <f>Q251*H251</f>
        <v>0.028400000000000002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183</v>
      </c>
      <c r="AT251" s="216" t="s">
        <v>214</v>
      </c>
      <c r="AU251" s="216" t="s">
        <v>83</v>
      </c>
      <c r="AY251" s="18" t="s">
        <v>114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121</v>
      </c>
      <c r="BM251" s="216" t="s">
        <v>381</v>
      </c>
    </row>
    <row r="252" s="2" customFormat="1">
      <c r="A252" s="39"/>
      <c r="B252" s="40"/>
      <c r="C252" s="41"/>
      <c r="D252" s="223" t="s">
        <v>125</v>
      </c>
      <c r="E252" s="41"/>
      <c r="F252" s="224" t="s">
        <v>382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125</v>
      </c>
      <c r="AU252" s="18" t="s">
        <v>83</v>
      </c>
    </row>
    <row r="253" s="2" customFormat="1" ht="16.5" customHeight="1">
      <c r="A253" s="39"/>
      <c r="B253" s="40"/>
      <c r="C253" s="247" t="s">
        <v>383</v>
      </c>
      <c r="D253" s="247" t="s">
        <v>214</v>
      </c>
      <c r="E253" s="248" t="s">
        <v>384</v>
      </c>
      <c r="F253" s="249" t="s">
        <v>385</v>
      </c>
      <c r="G253" s="250" t="s">
        <v>267</v>
      </c>
      <c r="H253" s="251">
        <v>5</v>
      </c>
      <c r="I253" s="252"/>
      <c r="J253" s="253">
        <f>ROUND(I253*H253,2)</f>
        <v>0</v>
      </c>
      <c r="K253" s="249" t="s">
        <v>120</v>
      </c>
      <c r="L253" s="254"/>
      <c r="M253" s="255" t="s">
        <v>21</v>
      </c>
      <c r="N253" s="256" t="s">
        <v>44</v>
      </c>
      <c r="O253" s="85"/>
      <c r="P253" s="214">
        <f>O253*H253</f>
        <v>0</v>
      </c>
      <c r="Q253" s="214">
        <v>0.029899999999999999</v>
      </c>
      <c r="R253" s="214">
        <f>Q253*H253</f>
        <v>0.14949999999999999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183</v>
      </c>
      <c r="AT253" s="216" t="s">
        <v>214</v>
      </c>
      <c r="AU253" s="216" t="s">
        <v>83</v>
      </c>
      <c r="AY253" s="18" t="s">
        <v>114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81</v>
      </c>
      <c r="BK253" s="217">
        <f>ROUND(I253*H253,2)</f>
        <v>0</v>
      </c>
      <c r="BL253" s="18" t="s">
        <v>121</v>
      </c>
      <c r="BM253" s="216" t="s">
        <v>386</v>
      </c>
    </row>
    <row r="254" s="2" customFormat="1">
      <c r="A254" s="39"/>
      <c r="B254" s="40"/>
      <c r="C254" s="41"/>
      <c r="D254" s="223" t="s">
        <v>125</v>
      </c>
      <c r="E254" s="41"/>
      <c r="F254" s="224" t="s">
        <v>382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125</v>
      </c>
      <c r="AU254" s="18" t="s">
        <v>83</v>
      </c>
    </row>
    <row r="255" s="2" customFormat="1" ht="24.15" customHeight="1">
      <c r="A255" s="39"/>
      <c r="B255" s="40"/>
      <c r="C255" s="205" t="s">
        <v>387</v>
      </c>
      <c r="D255" s="205" t="s">
        <v>116</v>
      </c>
      <c r="E255" s="206" t="s">
        <v>388</v>
      </c>
      <c r="F255" s="207" t="s">
        <v>389</v>
      </c>
      <c r="G255" s="208" t="s">
        <v>119</v>
      </c>
      <c r="H255" s="209">
        <v>49.5</v>
      </c>
      <c r="I255" s="210"/>
      <c r="J255" s="211">
        <f>ROUND(I255*H255,2)</f>
        <v>0</v>
      </c>
      <c r="K255" s="207" t="s">
        <v>120</v>
      </c>
      <c r="L255" s="45"/>
      <c r="M255" s="212" t="s">
        <v>21</v>
      </c>
      <c r="N255" s="213" t="s">
        <v>44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121</v>
      </c>
      <c r="AT255" s="216" t="s">
        <v>116</v>
      </c>
      <c r="AU255" s="216" t="s">
        <v>83</v>
      </c>
      <c r="AY255" s="18" t="s">
        <v>114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121</v>
      </c>
      <c r="BM255" s="216" t="s">
        <v>390</v>
      </c>
    </row>
    <row r="256" s="2" customFormat="1">
      <c r="A256" s="39"/>
      <c r="B256" s="40"/>
      <c r="C256" s="41"/>
      <c r="D256" s="218" t="s">
        <v>123</v>
      </c>
      <c r="E256" s="41"/>
      <c r="F256" s="219" t="s">
        <v>391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123</v>
      </c>
      <c r="AU256" s="18" t="s">
        <v>83</v>
      </c>
    </row>
    <row r="257" s="2" customFormat="1">
      <c r="A257" s="39"/>
      <c r="B257" s="40"/>
      <c r="C257" s="41"/>
      <c r="D257" s="223" t="s">
        <v>125</v>
      </c>
      <c r="E257" s="41"/>
      <c r="F257" s="224" t="s">
        <v>244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125</v>
      </c>
      <c r="AU257" s="18" t="s">
        <v>83</v>
      </c>
    </row>
    <row r="258" s="2" customFormat="1" ht="16.5" customHeight="1">
      <c r="A258" s="39"/>
      <c r="B258" s="40"/>
      <c r="C258" s="247" t="s">
        <v>392</v>
      </c>
      <c r="D258" s="247" t="s">
        <v>214</v>
      </c>
      <c r="E258" s="248" t="s">
        <v>393</v>
      </c>
      <c r="F258" s="249" t="s">
        <v>394</v>
      </c>
      <c r="G258" s="250" t="s">
        <v>119</v>
      </c>
      <c r="H258" s="251">
        <v>49.5</v>
      </c>
      <c r="I258" s="252"/>
      <c r="J258" s="253">
        <f>ROUND(I258*H258,2)</f>
        <v>0</v>
      </c>
      <c r="K258" s="249" t="s">
        <v>120</v>
      </c>
      <c r="L258" s="254"/>
      <c r="M258" s="255" t="s">
        <v>21</v>
      </c>
      <c r="N258" s="256" t="s">
        <v>44</v>
      </c>
      <c r="O258" s="85"/>
      <c r="P258" s="214">
        <f>O258*H258</f>
        <v>0</v>
      </c>
      <c r="Q258" s="214">
        <v>0.0021900000000000001</v>
      </c>
      <c r="R258" s="214">
        <f>Q258*H258</f>
        <v>0.108405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183</v>
      </c>
      <c r="AT258" s="216" t="s">
        <v>214</v>
      </c>
      <c r="AU258" s="216" t="s">
        <v>83</v>
      </c>
      <c r="AY258" s="18" t="s">
        <v>114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81</v>
      </c>
      <c r="BK258" s="217">
        <f>ROUND(I258*H258,2)</f>
        <v>0</v>
      </c>
      <c r="BL258" s="18" t="s">
        <v>121</v>
      </c>
      <c r="BM258" s="216" t="s">
        <v>395</v>
      </c>
    </row>
    <row r="259" s="2" customFormat="1">
      <c r="A259" s="39"/>
      <c r="B259" s="40"/>
      <c r="C259" s="41"/>
      <c r="D259" s="223" t="s">
        <v>125</v>
      </c>
      <c r="E259" s="41"/>
      <c r="F259" s="224" t="s">
        <v>396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125</v>
      </c>
      <c r="AU259" s="18" t="s">
        <v>83</v>
      </c>
    </row>
    <row r="260" s="2" customFormat="1" ht="24.15" customHeight="1">
      <c r="A260" s="39"/>
      <c r="B260" s="40"/>
      <c r="C260" s="205" t="s">
        <v>397</v>
      </c>
      <c r="D260" s="205" t="s">
        <v>116</v>
      </c>
      <c r="E260" s="206" t="s">
        <v>398</v>
      </c>
      <c r="F260" s="207" t="s">
        <v>399</v>
      </c>
      <c r="G260" s="208" t="s">
        <v>119</v>
      </c>
      <c r="H260" s="209">
        <v>60.5</v>
      </c>
      <c r="I260" s="210"/>
      <c r="J260" s="211">
        <f>ROUND(I260*H260,2)</f>
        <v>0</v>
      </c>
      <c r="K260" s="207" t="s">
        <v>120</v>
      </c>
      <c r="L260" s="45"/>
      <c r="M260" s="212" t="s">
        <v>21</v>
      </c>
      <c r="N260" s="213" t="s">
        <v>44</v>
      </c>
      <c r="O260" s="85"/>
      <c r="P260" s="214">
        <f>O260*H260</f>
        <v>0</v>
      </c>
      <c r="Q260" s="214">
        <v>1.1E-05</v>
      </c>
      <c r="R260" s="214">
        <f>Q260*H260</f>
        <v>0.00066549999999999997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121</v>
      </c>
      <c r="AT260" s="216" t="s">
        <v>116</v>
      </c>
      <c r="AU260" s="216" t="s">
        <v>83</v>
      </c>
      <c r="AY260" s="18" t="s">
        <v>114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121</v>
      </c>
      <c r="BM260" s="216" t="s">
        <v>400</v>
      </c>
    </row>
    <row r="261" s="2" customFormat="1">
      <c r="A261" s="39"/>
      <c r="B261" s="40"/>
      <c r="C261" s="41"/>
      <c r="D261" s="218" t="s">
        <v>123</v>
      </c>
      <c r="E261" s="41"/>
      <c r="F261" s="219" t="s">
        <v>401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123</v>
      </c>
      <c r="AU261" s="18" t="s">
        <v>83</v>
      </c>
    </row>
    <row r="262" s="2" customFormat="1">
      <c r="A262" s="39"/>
      <c r="B262" s="40"/>
      <c r="C262" s="41"/>
      <c r="D262" s="223" t="s">
        <v>125</v>
      </c>
      <c r="E262" s="41"/>
      <c r="F262" s="224" t="s">
        <v>244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125</v>
      </c>
      <c r="AU262" s="18" t="s">
        <v>83</v>
      </c>
    </row>
    <row r="263" s="2" customFormat="1" ht="16.5" customHeight="1">
      <c r="A263" s="39"/>
      <c r="B263" s="40"/>
      <c r="C263" s="247" t="s">
        <v>402</v>
      </c>
      <c r="D263" s="247" t="s">
        <v>214</v>
      </c>
      <c r="E263" s="248" t="s">
        <v>403</v>
      </c>
      <c r="F263" s="249" t="s">
        <v>404</v>
      </c>
      <c r="G263" s="250" t="s">
        <v>119</v>
      </c>
      <c r="H263" s="251">
        <v>60.5</v>
      </c>
      <c r="I263" s="252"/>
      <c r="J263" s="253">
        <f>ROUND(I263*H263,2)</f>
        <v>0</v>
      </c>
      <c r="K263" s="249" t="s">
        <v>120</v>
      </c>
      <c r="L263" s="254"/>
      <c r="M263" s="255" t="s">
        <v>21</v>
      </c>
      <c r="N263" s="256" t="s">
        <v>44</v>
      </c>
      <c r="O263" s="85"/>
      <c r="P263" s="214">
        <f>O263*H263</f>
        <v>0</v>
      </c>
      <c r="Q263" s="214">
        <v>0.0044900000000000001</v>
      </c>
      <c r="R263" s="214">
        <f>Q263*H263</f>
        <v>0.27164500000000003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183</v>
      </c>
      <c r="AT263" s="216" t="s">
        <v>214</v>
      </c>
      <c r="AU263" s="216" t="s">
        <v>83</v>
      </c>
      <c r="AY263" s="18" t="s">
        <v>114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121</v>
      </c>
      <c r="BM263" s="216" t="s">
        <v>405</v>
      </c>
    </row>
    <row r="264" s="2" customFormat="1">
      <c r="A264" s="39"/>
      <c r="B264" s="40"/>
      <c r="C264" s="41"/>
      <c r="D264" s="223" t="s">
        <v>125</v>
      </c>
      <c r="E264" s="41"/>
      <c r="F264" s="224" t="s">
        <v>406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125</v>
      </c>
      <c r="AU264" s="18" t="s">
        <v>83</v>
      </c>
    </row>
    <row r="265" s="13" customFormat="1">
      <c r="A265" s="13"/>
      <c r="B265" s="225"/>
      <c r="C265" s="226"/>
      <c r="D265" s="223" t="s">
        <v>127</v>
      </c>
      <c r="E265" s="226"/>
      <c r="F265" s="228" t="s">
        <v>407</v>
      </c>
      <c r="G265" s="226"/>
      <c r="H265" s="229">
        <v>60.5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127</v>
      </c>
      <c r="AU265" s="235" t="s">
        <v>83</v>
      </c>
      <c r="AV265" s="13" t="s">
        <v>83</v>
      </c>
      <c r="AW265" s="13" t="s">
        <v>4</v>
      </c>
      <c r="AX265" s="13" t="s">
        <v>81</v>
      </c>
      <c r="AY265" s="235" t="s">
        <v>114</v>
      </c>
    </row>
    <row r="266" s="2" customFormat="1" ht="24.15" customHeight="1">
      <c r="A266" s="39"/>
      <c r="B266" s="40"/>
      <c r="C266" s="205" t="s">
        <v>408</v>
      </c>
      <c r="D266" s="205" t="s">
        <v>116</v>
      </c>
      <c r="E266" s="206" t="s">
        <v>409</v>
      </c>
      <c r="F266" s="207" t="s">
        <v>410</v>
      </c>
      <c r="G266" s="208" t="s">
        <v>267</v>
      </c>
      <c r="H266" s="209">
        <v>1</v>
      </c>
      <c r="I266" s="210"/>
      <c r="J266" s="211">
        <f>ROUND(I266*H266,2)</f>
        <v>0</v>
      </c>
      <c r="K266" s="207" t="s">
        <v>120</v>
      </c>
      <c r="L266" s="45"/>
      <c r="M266" s="212" t="s">
        <v>21</v>
      </c>
      <c r="N266" s="213" t="s">
        <v>44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121</v>
      </c>
      <c r="AT266" s="216" t="s">
        <v>116</v>
      </c>
      <c r="AU266" s="216" t="s">
        <v>83</v>
      </c>
      <c r="AY266" s="18" t="s">
        <v>114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121</v>
      </c>
      <c r="BM266" s="216" t="s">
        <v>411</v>
      </c>
    </row>
    <row r="267" s="2" customFormat="1">
      <c r="A267" s="39"/>
      <c r="B267" s="40"/>
      <c r="C267" s="41"/>
      <c r="D267" s="218" t="s">
        <v>123</v>
      </c>
      <c r="E267" s="41"/>
      <c r="F267" s="219" t="s">
        <v>412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123</v>
      </c>
      <c r="AU267" s="18" t="s">
        <v>83</v>
      </c>
    </row>
    <row r="268" s="2" customFormat="1">
      <c r="A268" s="39"/>
      <c r="B268" s="40"/>
      <c r="C268" s="41"/>
      <c r="D268" s="223" t="s">
        <v>125</v>
      </c>
      <c r="E268" s="41"/>
      <c r="F268" s="224" t="s">
        <v>244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125</v>
      </c>
      <c r="AU268" s="18" t="s">
        <v>83</v>
      </c>
    </row>
    <row r="269" s="2" customFormat="1" ht="16.5" customHeight="1">
      <c r="A269" s="39"/>
      <c r="B269" s="40"/>
      <c r="C269" s="247" t="s">
        <v>413</v>
      </c>
      <c r="D269" s="247" t="s">
        <v>214</v>
      </c>
      <c r="E269" s="248" t="s">
        <v>414</v>
      </c>
      <c r="F269" s="249" t="s">
        <v>415</v>
      </c>
      <c r="G269" s="250" t="s">
        <v>267</v>
      </c>
      <c r="H269" s="251">
        <v>1</v>
      </c>
      <c r="I269" s="252"/>
      <c r="J269" s="253">
        <f>ROUND(I269*H269,2)</f>
        <v>0</v>
      </c>
      <c r="K269" s="249" t="s">
        <v>120</v>
      </c>
      <c r="L269" s="254"/>
      <c r="M269" s="255" t="s">
        <v>21</v>
      </c>
      <c r="N269" s="256" t="s">
        <v>44</v>
      </c>
      <c r="O269" s="85"/>
      <c r="P269" s="214">
        <f>O269*H269</f>
        <v>0</v>
      </c>
      <c r="Q269" s="214">
        <v>0.001</v>
      </c>
      <c r="R269" s="214">
        <f>Q269*H269</f>
        <v>0.001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183</v>
      </c>
      <c r="AT269" s="216" t="s">
        <v>214</v>
      </c>
      <c r="AU269" s="216" t="s">
        <v>83</v>
      </c>
      <c r="AY269" s="18" t="s">
        <v>114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121</v>
      </c>
      <c r="BM269" s="216" t="s">
        <v>416</v>
      </c>
    </row>
    <row r="270" s="2" customFormat="1">
      <c r="A270" s="39"/>
      <c r="B270" s="40"/>
      <c r="C270" s="41"/>
      <c r="D270" s="223" t="s">
        <v>125</v>
      </c>
      <c r="E270" s="41"/>
      <c r="F270" s="224" t="s">
        <v>417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125</v>
      </c>
      <c r="AU270" s="18" t="s">
        <v>83</v>
      </c>
    </row>
    <row r="271" s="2" customFormat="1" ht="24.15" customHeight="1">
      <c r="A271" s="39"/>
      <c r="B271" s="40"/>
      <c r="C271" s="205" t="s">
        <v>418</v>
      </c>
      <c r="D271" s="205" t="s">
        <v>116</v>
      </c>
      <c r="E271" s="206" t="s">
        <v>419</v>
      </c>
      <c r="F271" s="207" t="s">
        <v>420</v>
      </c>
      <c r="G271" s="208" t="s">
        <v>267</v>
      </c>
      <c r="H271" s="209">
        <v>2</v>
      </c>
      <c r="I271" s="210"/>
      <c r="J271" s="211">
        <f>ROUND(I271*H271,2)</f>
        <v>0</v>
      </c>
      <c r="K271" s="207" t="s">
        <v>120</v>
      </c>
      <c r="L271" s="45"/>
      <c r="M271" s="212" t="s">
        <v>21</v>
      </c>
      <c r="N271" s="213" t="s">
        <v>44</v>
      </c>
      <c r="O271" s="85"/>
      <c r="P271" s="214">
        <f>O271*H271</f>
        <v>0</v>
      </c>
      <c r="Q271" s="214">
        <v>0.00161652</v>
      </c>
      <c r="R271" s="214">
        <f>Q271*H271</f>
        <v>0.00323304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121</v>
      </c>
      <c r="AT271" s="216" t="s">
        <v>116</v>
      </c>
      <c r="AU271" s="216" t="s">
        <v>83</v>
      </c>
      <c r="AY271" s="18" t="s">
        <v>114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121</v>
      </c>
      <c r="BM271" s="216" t="s">
        <v>421</v>
      </c>
    </row>
    <row r="272" s="2" customFormat="1">
      <c r="A272" s="39"/>
      <c r="B272" s="40"/>
      <c r="C272" s="41"/>
      <c r="D272" s="218" t="s">
        <v>123</v>
      </c>
      <c r="E272" s="41"/>
      <c r="F272" s="219" t="s">
        <v>422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123</v>
      </c>
      <c r="AU272" s="18" t="s">
        <v>83</v>
      </c>
    </row>
    <row r="273" s="2" customFormat="1">
      <c r="A273" s="39"/>
      <c r="B273" s="40"/>
      <c r="C273" s="41"/>
      <c r="D273" s="223" t="s">
        <v>125</v>
      </c>
      <c r="E273" s="41"/>
      <c r="F273" s="224" t="s">
        <v>244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125</v>
      </c>
      <c r="AU273" s="18" t="s">
        <v>83</v>
      </c>
    </row>
    <row r="274" s="2" customFormat="1" ht="16.5" customHeight="1">
      <c r="A274" s="39"/>
      <c r="B274" s="40"/>
      <c r="C274" s="247" t="s">
        <v>423</v>
      </c>
      <c r="D274" s="247" t="s">
        <v>214</v>
      </c>
      <c r="E274" s="248" t="s">
        <v>424</v>
      </c>
      <c r="F274" s="249" t="s">
        <v>425</v>
      </c>
      <c r="G274" s="250" t="s">
        <v>267</v>
      </c>
      <c r="H274" s="251">
        <v>2</v>
      </c>
      <c r="I274" s="252"/>
      <c r="J274" s="253">
        <f>ROUND(I274*H274,2)</f>
        <v>0</v>
      </c>
      <c r="K274" s="249" t="s">
        <v>120</v>
      </c>
      <c r="L274" s="254"/>
      <c r="M274" s="255" t="s">
        <v>21</v>
      </c>
      <c r="N274" s="256" t="s">
        <v>44</v>
      </c>
      <c r="O274" s="85"/>
      <c r="P274" s="214">
        <f>O274*H274</f>
        <v>0</v>
      </c>
      <c r="Q274" s="214">
        <v>0.017999999999999999</v>
      </c>
      <c r="R274" s="214">
        <f>Q274*H274</f>
        <v>0.035999999999999997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183</v>
      </c>
      <c r="AT274" s="216" t="s">
        <v>214</v>
      </c>
      <c r="AU274" s="216" t="s">
        <v>83</v>
      </c>
      <c r="AY274" s="18" t="s">
        <v>114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121</v>
      </c>
      <c r="BM274" s="216" t="s">
        <v>426</v>
      </c>
    </row>
    <row r="275" s="2" customFormat="1">
      <c r="A275" s="39"/>
      <c r="B275" s="40"/>
      <c r="C275" s="41"/>
      <c r="D275" s="223" t="s">
        <v>125</v>
      </c>
      <c r="E275" s="41"/>
      <c r="F275" s="224" t="s">
        <v>427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125</v>
      </c>
      <c r="AU275" s="18" t="s">
        <v>83</v>
      </c>
    </row>
    <row r="276" s="2" customFormat="1" ht="16.5" customHeight="1">
      <c r="A276" s="39"/>
      <c r="B276" s="40"/>
      <c r="C276" s="247" t="s">
        <v>428</v>
      </c>
      <c r="D276" s="247" t="s">
        <v>214</v>
      </c>
      <c r="E276" s="248" t="s">
        <v>429</v>
      </c>
      <c r="F276" s="249" t="s">
        <v>430</v>
      </c>
      <c r="G276" s="250" t="s">
        <v>267</v>
      </c>
      <c r="H276" s="251">
        <v>2</v>
      </c>
      <c r="I276" s="252"/>
      <c r="J276" s="253">
        <f>ROUND(I276*H276,2)</f>
        <v>0</v>
      </c>
      <c r="K276" s="249" t="s">
        <v>120</v>
      </c>
      <c r="L276" s="254"/>
      <c r="M276" s="255" t="s">
        <v>21</v>
      </c>
      <c r="N276" s="256" t="s">
        <v>44</v>
      </c>
      <c r="O276" s="85"/>
      <c r="P276" s="214">
        <f>O276*H276</f>
        <v>0</v>
      </c>
      <c r="Q276" s="214">
        <v>0.0035000000000000001</v>
      </c>
      <c r="R276" s="214">
        <f>Q276*H276</f>
        <v>0.0070000000000000001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183</v>
      </c>
      <c r="AT276" s="216" t="s">
        <v>214</v>
      </c>
      <c r="AU276" s="216" t="s">
        <v>83</v>
      </c>
      <c r="AY276" s="18" t="s">
        <v>114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121</v>
      </c>
      <c r="BM276" s="216" t="s">
        <v>431</v>
      </c>
    </row>
    <row r="277" s="2" customFormat="1">
      <c r="A277" s="39"/>
      <c r="B277" s="40"/>
      <c r="C277" s="41"/>
      <c r="D277" s="223" t="s">
        <v>125</v>
      </c>
      <c r="E277" s="41"/>
      <c r="F277" s="224" t="s">
        <v>427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125</v>
      </c>
      <c r="AU277" s="18" t="s">
        <v>83</v>
      </c>
    </row>
    <row r="278" s="2" customFormat="1" ht="16.5" customHeight="1">
      <c r="A278" s="39"/>
      <c r="B278" s="40"/>
      <c r="C278" s="205" t="s">
        <v>432</v>
      </c>
      <c r="D278" s="205" t="s">
        <v>116</v>
      </c>
      <c r="E278" s="206" t="s">
        <v>433</v>
      </c>
      <c r="F278" s="207" t="s">
        <v>434</v>
      </c>
      <c r="G278" s="208" t="s">
        <v>267</v>
      </c>
      <c r="H278" s="209">
        <v>2</v>
      </c>
      <c r="I278" s="210"/>
      <c r="J278" s="211">
        <f>ROUND(I278*H278,2)</f>
        <v>0</v>
      </c>
      <c r="K278" s="207" t="s">
        <v>120</v>
      </c>
      <c r="L278" s="45"/>
      <c r="M278" s="212" t="s">
        <v>21</v>
      </c>
      <c r="N278" s="213" t="s">
        <v>44</v>
      </c>
      <c r="O278" s="85"/>
      <c r="P278" s="214">
        <f>O278*H278</f>
        <v>0</v>
      </c>
      <c r="Q278" s="214">
        <v>0.0013628</v>
      </c>
      <c r="R278" s="214">
        <f>Q278*H278</f>
        <v>0.0027255999999999999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121</v>
      </c>
      <c r="AT278" s="216" t="s">
        <v>116</v>
      </c>
      <c r="AU278" s="216" t="s">
        <v>83</v>
      </c>
      <c r="AY278" s="18" t="s">
        <v>114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121</v>
      </c>
      <c r="BM278" s="216" t="s">
        <v>435</v>
      </c>
    </row>
    <row r="279" s="2" customFormat="1">
      <c r="A279" s="39"/>
      <c r="B279" s="40"/>
      <c r="C279" s="41"/>
      <c r="D279" s="218" t="s">
        <v>123</v>
      </c>
      <c r="E279" s="41"/>
      <c r="F279" s="219" t="s">
        <v>436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123</v>
      </c>
      <c r="AU279" s="18" t="s">
        <v>83</v>
      </c>
    </row>
    <row r="280" s="2" customFormat="1">
      <c r="A280" s="39"/>
      <c r="B280" s="40"/>
      <c r="C280" s="41"/>
      <c r="D280" s="223" t="s">
        <v>125</v>
      </c>
      <c r="E280" s="41"/>
      <c r="F280" s="224" t="s">
        <v>244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125</v>
      </c>
      <c r="AU280" s="18" t="s">
        <v>83</v>
      </c>
    </row>
    <row r="281" s="2" customFormat="1" ht="16.5" customHeight="1">
      <c r="A281" s="39"/>
      <c r="B281" s="40"/>
      <c r="C281" s="247" t="s">
        <v>437</v>
      </c>
      <c r="D281" s="247" t="s">
        <v>214</v>
      </c>
      <c r="E281" s="248" t="s">
        <v>438</v>
      </c>
      <c r="F281" s="249" t="s">
        <v>439</v>
      </c>
      <c r="G281" s="250" t="s">
        <v>267</v>
      </c>
      <c r="H281" s="251">
        <v>2</v>
      </c>
      <c r="I281" s="252"/>
      <c r="J281" s="253">
        <f>ROUND(I281*H281,2)</f>
        <v>0</v>
      </c>
      <c r="K281" s="249" t="s">
        <v>120</v>
      </c>
      <c r="L281" s="254"/>
      <c r="M281" s="255" t="s">
        <v>21</v>
      </c>
      <c r="N281" s="256" t="s">
        <v>44</v>
      </c>
      <c r="O281" s="85"/>
      <c r="P281" s="214">
        <f>O281*H281</f>
        <v>0</v>
      </c>
      <c r="Q281" s="214">
        <v>0.042500000000000003</v>
      </c>
      <c r="R281" s="214">
        <f>Q281*H281</f>
        <v>0.085000000000000006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183</v>
      </c>
      <c r="AT281" s="216" t="s">
        <v>214</v>
      </c>
      <c r="AU281" s="216" t="s">
        <v>83</v>
      </c>
      <c r="AY281" s="18" t="s">
        <v>114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121</v>
      </c>
      <c r="BM281" s="216" t="s">
        <v>440</v>
      </c>
    </row>
    <row r="282" s="2" customFormat="1">
      <c r="A282" s="39"/>
      <c r="B282" s="40"/>
      <c r="C282" s="41"/>
      <c r="D282" s="223" t="s">
        <v>125</v>
      </c>
      <c r="E282" s="41"/>
      <c r="F282" s="224" t="s">
        <v>441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125</v>
      </c>
      <c r="AU282" s="18" t="s">
        <v>83</v>
      </c>
    </row>
    <row r="283" s="2" customFormat="1" ht="24.15" customHeight="1">
      <c r="A283" s="39"/>
      <c r="B283" s="40"/>
      <c r="C283" s="205" t="s">
        <v>442</v>
      </c>
      <c r="D283" s="205" t="s">
        <v>116</v>
      </c>
      <c r="E283" s="206" t="s">
        <v>443</v>
      </c>
      <c r="F283" s="207" t="s">
        <v>444</v>
      </c>
      <c r="G283" s="208" t="s">
        <v>267</v>
      </c>
      <c r="H283" s="209">
        <v>1</v>
      </c>
      <c r="I283" s="210"/>
      <c r="J283" s="211">
        <f>ROUND(I283*H283,2)</f>
        <v>0</v>
      </c>
      <c r="K283" s="207" t="s">
        <v>120</v>
      </c>
      <c r="L283" s="45"/>
      <c r="M283" s="212" t="s">
        <v>21</v>
      </c>
      <c r="N283" s="213" t="s">
        <v>44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121</v>
      </c>
      <c r="AT283" s="216" t="s">
        <v>116</v>
      </c>
      <c r="AU283" s="216" t="s">
        <v>83</v>
      </c>
      <c r="AY283" s="18" t="s">
        <v>114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121</v>
      </c>
      <c r="BM283" s="216" t="s">
        <v>445</v>
      </c>
    </row>
    <row r="284" s="2" customFormat="1">
      <c r="A284" s="39"/>
      <c r="B284" s="40"/>
      <c r="C284" s="41"/>
      <c r="D284" s="218" t="s">
        <v>123</v>
      </c>
      <c r="E284" s="41"/>
      <c r="F284" s="219" t="s">
        <v>446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123</v>
      </c>
      <c r="AU284" s="18" t="s">
        <v>83</v>
      </c>
    </row>
    <row r="285" s="2" customFormat="1">
      <c r="A285" s="39"/>
      <c r="B285" s="40"/>
      <c r="C285" s="41"/>
      <c r="D285" s="223" t="s">
        <v>125</v>
      </c>
      <c r="E285" s="41"/>
      <c r="F285" s="224" t="s">
        <v>244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125</v>
      </c>
      <c r="AU285" s="18" t="s">
        <v>83</v>
      </c>
    </row>
    <row r="286" s="2" customFormat="1" ht="21.75" customHeight="1">
      <c r="A286" s="39"/>
      <c r="B286" s="40"/>
      <c r="C286" s="247" t="s">
        <v>447</v>
      </c>
      <c r="D286" s="247" t="s">
        <v>214</v>
      </c>
      <c r="E286" s="248" t="s">
        <v>448</v>
      </c>
      <c r="F286" s="249" t="s">
        <v>449</v>
      </c>
      <c r="G286" s="250" t="s">
        <v>267</v>
      </c>
      <c r="H286" s="251">
        <v>1</v>
      </c>
      <c r="I286" s="252"/>
      <c r="J286" s="253">
        <f>ROUND(I286*H286,2)</f>
        <v>0</v>
      </c>
      <c r="K286" s="249" t="s">
        <v>120</v>
      </c>
      <c r="L286" s="254"/>
      <c r="M286" s="255" t="s">
        <v>21</v>
      </c>
      <c r="N286" s="256" t="s">
        <v>44</v>
      </c>
      <c r="O286" s="85"/>
      <c r="P286" s="214">
        <f>O286*H286</f>
        <v>0</v>
      </c>
      <c r="Q286" s="214">
        <v>0.0019</v>
      </c>
      <c r="R286" s="214">
        <f>Q286*H286</f>
        <v>0.0019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183</v>
      </c>
      <c r="AT286" s="216" t="s">
        <v>214</v>
      </c>
      <c r="AU286" s="216" t="s">
        <v>83</v>
      </c>
      <c r="AY286" s="18" t="s">
        <v>114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121</v>
      </c>
      <c r="BM286" s="216" t="s">
        <v>450</v>
      </c>
    </row>
    <row r="287" s="2" customFormat="1">
      <c r="A287" s="39"/>
      <c r="B287" s="40"/>
      <c r="C287" s="41"/>
      <c r="D287" s="223" t="s">
        <v>125</v>
      </c>
      <c r="E287" s="41"/>
      <c r="F287" s="224" t="s">
        <v>451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125</v>
      </c>
      <c r="AU287" s="18" t="s">
        <v>83</v>
      </c>
    </row>
    <row r="288" s="2" customFormat="1" ht="24.15" customHeight="1">
      <c r="A288" s="39"/>
      <c r="B288" s="40"/>
      <c r="C288" s="205" t="s">
        <v>452</v>
      </c>
      <c r="D288" s="205" t="s">
        <v>116</v>
      </c>
      <c r="E288" s="206" t="s">
        <v>453</v>
      </c>
      <c r="F288" s="207" t="s">
        <v>454</v>
      </c>
      <c r="G288" s="208" t="s">
        <v>267</v>
      </c>
      <c r="H288" s="209">
        <v>6</v>
      </c>
      <c r="I288" s="210"/>
      <c r="J288" s="211">
        <f>ROUND(I288*H288,2)</f>
        <v>0</v>
      </c>
      <c r="K288" s="207" t="s">
        <v>120</v>
      </c>
      <c r="L288" s="45"/>
      <c r="M288" s="212" t="s">
        <v>21</v>
      </c>
      <c r="N288" s="213" t="s">
        <v>44</v>
      </c>
      <c r="O288" s="85"/>
      <c r="P288" s="214">
        <f>O288*H288</f>
        <v>0</v>
      </c>
      <c r="Q288" s="214">
        <v>0.0028146400000000002</v>
      </c>
      <c r="R288" s="214">
        <f>Q288*H288</f>
        <v>0.016887840000000001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121</v>
      </c>
      <c r="AT288" s="216" t="s">
        <v>116</v>
      </c>
      <c r="AU288" s="216" t="s">
        <v>83</v>
      </c>
      <c r="AY288" s="18" t="s">
        <v>114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121</v>
      </c>
      <c r="BM288" s="216" t="s">
        <v>455</v>
      </c>
    </row>
    <row r="289" s="2" customFormat="1">
      <c r="A289" s="39"/>
      <c r="B289" s="40"/>
      <c r="C289" s="41"/>
      <c r="D289" s="218" t="s">
        <v>123</v>
      </c>
      <c r="E289" s="41"/>
      <c r="F289" s="219" t="s">
        <v>456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123</v>
      </c>
      <c r="AU289" s="18" t="s">
        <v>83</v>
      </c>
    </row>
    <row r="290" s="2" customFormat="1">
      <c r="A290" s="39"/>
      <c r="B290" s="40"/>
      <c r="C290" s="41"/>
      <c r="D290" s="223" t="s">
        <v>125</v>
      </c>
      <c r="E290" s="41"/>
      <c r="F290" s="224" t="s">
        <v>244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125</v>
      </c>
      <c r="AU290" s="18" t="s">
        <v>83</v>
      </c>
    </row>
    <row r="291" s="2" customFormat="1" ht="16.5" customHeight="1">
      <c r="A291" s="39"/>
      <c r="B291" s="40"/>
      <c r="C291" s="247" t="s">
        <v>457</v>
      </c>
      <c r="D291" s="247" t="s">
        <v>214</v>
      </c>
      <c r="E291" s="248" t="s">
        <v>458</v>
      </c>
      <c r="F291" s="249" t="s">
        <v>459</v>
      </c>
      <c r="G291" s="250" t="s">
        <v>267</v>
      </c>
      <c r="H291" s="251">
        <v>6</v>
      </c>
      <c r="I291" s="252"/>
      <c r="J291" s="253">
        <f>ROUND(I291*H291,2)</f>
        <v>0</v>
      </c>
      <c r="K291" s="249" t="s">
        <v>120</v>
      </c>
      <c r="L291" s="254"/>
      <c r="M291" s="255" t="s">
        <v>21</v>
      </c>
      <c r="N291" s="256" t="s">
        <v>44</v>
      </c>
      <c r="O291" s="85"/>
      <c r="P291" s="214">
        <f>O291*H291</f>
        <v>0</v>
      </c>
      <c r="Q291" s="214">
        <v>0.045999999999999999</v>
      </c>
      <c r="R291" s="214">
        <f>Q291*H291</f>
        <v>0.27600000000000002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183</v>
      </c>
      <c r="AT291" s="216" t="s">
        <v>214</v>
      </c>
      <c r="AU291" s="216" t="s">
        <v>83</v>
      </c>
      <c r="AY291" s="18" t="s">
        <v>114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81</v>
      </c>
      <c r="BK291" s="217">
        <f>ROUND(I291*H291,2)</f>
        <v>0</v>
      </c>
      <c r="BL291" s="18" t="s">
        <v>121</v>
      </c>
      <c r="BM291" s="216" t="s">
        <v>460</v>
      </c>
    </row>
    <row r="292" s="2" customFormat="1">
      <c r="A292" s="39"/>
      <c r="B292" s="40"/>
      <c r="C292" s="41"/>
      <c r="D292" s="223" t="s">
        <v>125</v>
      </c>
      <c r="E292" s="41"/>
      <c r="F292" s="224" t="s">
        <v>461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125</v>
      </c>
      <c r="AU292" s="18" t="s">
        <v>83</v>
      </c>
    </row>
    <row r="293" s="2" customFormat="1" ht="16.5" customHeight="1">
      <c r="A293" s="39"/>
      <c r="B293" s="40"/>
      <c r="C293" s="247" t="s">
        <v>462</v>
      </c>
      <c r="D293" s="247" t="s">
        <v>214</v>
      </c>
      <c r="E293" s="248" t="s">
        <v>463</v>
      </c>
      <c r="F293" s="249" t="s">
        <v>464</v>
      </c>
      <c r="G293" s="250" t="s">
        <v>267</v>
      </c>
      <c r="H293" s="251">
        <v>7</v>
      </c>
      <c r="I293" s="252"/>
      <c r="J293" s="253">
        <f>ROUND(I293*H293,2)</f>
        <v>0</v>
      </c>
      <c r="K293" s="249" t="s">
        <v>120</v>
      </c>
      <c r="L293" s="254"/>
      <c r="M293" s="255" t="s">
        <v>21</v>
      </c>
      <c r="N293" s="256" t="s">
        <v>44</v>
      </c>
      <c r="O293" s="85"/>
      <c r="P293" s="214">
        <f>O293*H293</f>
        <v>0</v>
      </c>
      <c r="Q293" s="214">
        <v>0.0040000000000000001</v>
      </c>
      <c r="R293" s="214">
        <f>Q293*H293</f>
        <v>0.028000000000000001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183</v>
      </c>
      <c r="AT293" s="216" t="s">
        <v>214</v>
      </c>
      <c r="AU293" s="216" t="s">
        <v>83</v>
      </c>
      <c r="AY293" s="18" t="s">
        <v>114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121</v>
      </c>
      <c r="BM293" s="216" t="s">
        <v>465</v>
      </c>
    </row>
    <row r="294" s="2" customFormat="1">
      <c r="A294" s="39"/>
      <c r="B294" s="40"/>
      <c r="C294" s="41"/>
      <c r="D294" s="223" t="s">
        <v>125</v>
      </c>
      <c r="E294" s="41"/>
      <c r="F294" s="224" t="s">
        <v>461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125</v>
      </c>
      <c r="AU294" s="18" t="s">
        <v>83</v>
      </c>
    </row>
    <row r="295" s="2" customFormat="1" ht="24.15" customHeight="1">
      <c r="A295" s="39"/>
      <c r="B295" s="40"/>
      <c r="C295" s="205" t="s">
        <v>466</v>
      </c>
      <c r="D295" s="205" t="s">
        <v>116</v>
      </c>
      <c r="E295" s="206" t="s">
        <v>467</v>
      </c>
      <c r="F295" s="207" t="s">
        <v>468</v>
      </c>
      <c r="G295" s="208" t="s">
        <v>267</v>
      </c>
      <c r="H295" s="209">
        <v>1</v>
      </c>
      <c r="I295" s="210"/>
      <c r="J295" s="211">
        <f>ROUND(I295*H295,2)</f>
        <v>0</v>
      </c>
      <c r="K295" s="207" t="s">
        <v>120</v>
      </c>
      <c r="L295" s="45"/>
      <c r="M295" s="212" t="s">
        <v>21</v>
      </c>
      <c r="N295" s="213" t="s">
        <v>44</v>
      </c>
      <c r="O295" s="85"/>
      <c r="P295" s="214">
        <f>O295*H295</f>
        <v>0</v>
      </c>
      <c r="Q295" s="214">
        <v>0.00165424</v>
      </c>
      <c r="R295" s="214">
        <f>Q295*H295</f>
        <v>0.00165424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121</v>
      </c>
      <c r="AT295" s="216" t="s">
        <v>116</v>
      </c>
      <c r="AU295" s="216" t="s">
        <v>83</v>
      </c>
      <c r="AY295" s="18" t="s">
        <v>114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121</v>
      </c>
      <c r="BM295" s="216" t="s">
        <v>469</v>
      </c>
    </row>
    <row r="296" s="2" customFormat="1">
      <c r="A296" s="39"/>
      <c r="B296" s="40"/>
      <c r="C296" s="41"/>
      <c r="D296" s="218" t="s">
        <v>123</v>
      </c>
      <c r="E296" s="41"/>
      <c r="F296" s="219" t="s">
        <v>470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123</v>
      </c>
      <c r="AU296" s="18" t="s">
        <v>83</v>
      </c>
    </row>
    <row r="297" s="2" customFormat="1">
      <c r="A297" s="39"/>
      <c r="B297" s="40"/>
      <c r="C297" s="41"/>
      <c r="D297" s="223" t="s">
        <v>125</v>
      </c>
      <c r="E297" s="41"/>
      <c r="F297" s="224" t="s">
        <v>244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125</v>
      </c>
      <c r="AU297" s="18" t="s">
        <v>83</v>
      </c>
    </row>
    <row r="298" s="2" customFormat="1" ht="16.5" customHeight="1">
      <c r="A298" s="39"/>
      <c r="B298" s="40"/>
      <c r="C298" s="247" t="s">
        <v>471</v>
      </c>
      <c r="D298" s="247" t="s">
        <v>214</v>
      </c>
      <c r="E298" s="248" t="s">
        <v>472</v>
      </c>
      <c r="F298" s="249" t="s">
        <v>473</v>
      </c>
      <c r="G298" s="250" t="s">
        <v>267</v>
      </c>
      <c r="H298" s="251">
        <v>1</v>
      </c>
      <c r="I298" s="252"/>
      <c r="J298" s="253">
        <f>ROUND(I298*H298,2)</f>
        <v>0</v>
      </c>
      <c r="K298" s="249" t="s">
        <v>120</v>
      </c>
      <c r="L298" s="254"/>
      <c r="M298" s="255" t="s">
        <v>21</v>
      </c>
      <c r="N298" s="256" t="s">
        <v>44</v>
      </c>
      <c r="O298" s="85"/>
      <c r="P298" s="214">
        <f>O298*H298</f>
        <v>0</v>
      </c>
      <c r="Q298" s="214">
        <v>0.023</v>
      </c>
      <c r="R298" s="214">
        <f>Q298*H298</f>
        <v>0.023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183</v>
      </c>
      <c r="AT298" s="216" t="s">
        <v>214</v>
      </c>
      <c r="AU298" s="216" t="s">
        <v>83</v>
      </c>
      <c r="AY298" s="18" t="s">
        <v>114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121</v>
      </c>
      <c r="BM298" s="216" t="s">
        <v>474</v>
      </c>
    </row>
    <row r="299" s="2" customFormat="1">
      <c r="A299" s="39"/>
      <c r="B299" s="40"/>
      <c r="C299" s="41"/>
      <c r="D299" s="223" t="s">
        <v>125</v>
      </c>
      <c r="E299" s="41"/>
      <c r="F299" s="224" t="s">
        <v>475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125</v>
      </c>
      <c r="AU299" s="18" t="s">
        <v>83</v>
      </c>
    </row>
    <row r="300" s="2" customFormat="1" ht="16.5" customHeight="1">
      <c r="A300" s="39"/>
      <c r="B300" s="40"/>
      <c r="C300" s="205" t="s">
        <v>476</v>
      </c>
      <c r="D300" s="205" t="s">
        <v>116</v>
      </c>
      <c r="E300" s="206" t="s">
        <v>477</v>
      </c>
      <c r="F300" s="207" t="s">
        <v>478</v>
      </c>
      <c r="G300" s="208" t="s">
        <v>119</v>
      </c>
      <c r="H300" s="209">
        <v>49.5</v>
      </c>
      <c r="I300" s="210"/>
      <c r="J300" s="211">
        <f>ROUND(I300*H300,2)</f>
        <v>0</v>
      </c>
      <c r="K300" s="207" t="s">
        <v>120</v>
      </c>
      <c r="L300" s="45"/>
      <c r="M300" s="212" t="s">
        <v>21</v>
      </c>
      <c r="N300" s="213" t="s">
        <v>44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121</v>
      </c>
      <c r="AT300" s="216" t="s">
        <v>116</v>
      </c>
      <c r="AU300" s="216" t="s">
        <v>83</v>
      </c>
      <c r="AY300" s="18" t="s">
        <v>114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121</v>
      </c>
      <c r="BM300" s="216" t="s">
        <v>479</v>
      </c>
    </row>
    <row r="301" s="2" customFormat="1">
      <c r="A301" s="39"/>
      <c r="B301" s="40"/>
      <c r="C301" s="41"/>
      <c r="D301" s="218" t="s">
        <v>123</v>
      </c>
      <c r="E301" s="41"/>
      <c r="F301" s="219" t="s">
        <v>480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123</v>
      </c>
      <c r="AU301" s="18" t="s">
        <v>83</v>
      </c>
    </row>
    <row r="302" s="2" customFormat="1">
      <c r="A302" s="39"/>
      <c r="B302" s="40"/>
      <c r="C302" s="41"/>
      <c r="D302" s="223" t="s">
        <v>125</v>
      </c>
      <c r="E302" s="41"/>
      <c r="F302" s="224" t="s">
        <v>264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125</v>
      </c>
      <c r="AU302" s="18" t="s">
        <v>83</v>
      </c>
    </row>
    <row r="303" s="2" customFormat="1" ht="16.5" customHeight="1">
      <c r="A303" s="39"/>
      <c r="B303" s="40"/>
      <c r="C303" s="205" t="s">
        <v>481</v>
      </c>
      <c r="D303" s="205" t="s">
        <v>116</v>
      </c>
      <c r="E303" s="206" t="s">
        <v>482</v>
      </c>
      <c r="F303" s="207" t="s">
        <v>483</v>
      </c>
      <c r="G303" s="208" t="s">
        <v>119</v>
      </c>
      <c r="H303" s="209">
        <v>49.5</v>
      </c>
      <c r="I303" s="210"/>
      <c r="J303" s="211">
        <f>ROUND(I303*H303,2)</f>
        <v>0</v>
      </c>
      <c r="K303" s="207" t="s">
        <v>120</v>
      </c>
      <c r="L303" s="45"/>
      <c r="M303" s="212" t="s">
        <v>21</v>
      </c>
      <c r="N303" s="213" t="s">
        <v>44</v>
      </c>
      <c r="O303" s="85"/>
      <c r="P303" s="214">
        <f>O303*H303</f>
        <v>0</v>
      </c>
      <c r="Q303" s="214">
        <v>5.5000000000000003E-07</v>
      </c>
      <c r="R303" s="214">
        <f>Q303*H303</f>
        <v>2.7225000000000001E-05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121</v>
      </c>
      <c r="AT303" s="216" t="s">
        <v>116</v>
      </c>
      <c r="AU303" s="216" t="s">
        <v>83</v>
      </c>
      <c r="AY303" s="18" t="s">
        <v>114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81</v>
      </c>
      <c r="BK303" s="217">
        <f>ROUND(I303*H303,2)</f>
        <v>0</v>
      </c>
      <c r="BL303" s="18" t="s">
        <v>121</v>
      </c>
      <c r="BM303" s="216" t="s">
        <v>484</v>
      </c>
    </row>
    <row r="304" s="2" customFormat="1">
      <c r="A304" s="39"/>
      <c r="B304" s="40"/>
      <c r="C304" s="41"/>
      <c r="D304" s="218" t="s">
        <v>123</v>
      </c>
      <c r="E304" s="41"/>
      <c r="F304" s="219" t="s">
        <v>485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123</v>
      </c>
      <c r="AU304" s="18" t="s">
        <v>83</v>
      </c>
    </row>
    <row r="305" s="2" customFormat="1">
      <c r="A305" s="39"/>
      <c r="B305" s="40"/>
      <c r="C305" s="41"/>
      <c r="D305" s="223" t="s">
        <v>125</v>
      </c>
      <c r="E305" s="41"/>
      <c r="F305" s="224" t="s">
        <v>264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125</v>
      </c>
      <c r="AU305" s="18" t="s">
        <v>83</v>
      </c>
    </row>
    <row r="306" s="2" customFormat="1" ht="16.5" customHeight="1">
      <c r="A306" s="39"/>
      <c r="B306" s="40"/>
      <c r="C306" s="205" t="s">
        <v>486</v>
      </c>
      <c r="D306" s="205" t="s">
        <v>116</v>
      </c>
      <c r="E306" s="206" t="s">
        <v>487</v>
      </c>
      <c r="F306" s="207" t="s">
        <v>488</v>
      </c>
      <c r="G306" s="208" t="s">
        <v>119</v>
      </c>
      <c r="H306" s="209">
        <v>90.5</v>
      </c>
      <c r="I306" s="210"/>
      <c r="J306" s="211">
        <f>ROUND(I306*H306,2)</f>
        <v>0</v>
      </c>
      <c r="K306" s="207" t="s">
        <v>120</v>
      </c>
      <c r="L306" s="45"/>
      <c r="M306" s="212" t="s">
        <v>21</v>
      </c>
      <c r="N306" s="213" t="s">
        <v>44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121</v>
      </c>
      <c r="AT306" s="216" t="s">
        <v>116</v>
      </c>
      <c r="AU306" s="216" t="s">
        <v>83</v>
      </c>
      <c r="AY306" s="18" t="s">
        <v>114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121</v>
      </c>
      <c r="BM306" s="216" t="s">
        <v>489</v>
      </c>
    </row>
    <row r="307" s="2" customFormat="1">
      <c r="A307" s="39"/>
      <c r="B307" s="40"/>
      <c r="C307" s="41"/>
      <c r="D307" s="218" t="s">
        <v>123</v>
      </c>
      <c r="E307" s="41"/>
      <c r="F307" s="219" t="s">
        <v>490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123</v>
      </c>
      <c r="AU307" s="18" t="s">
        <v>83</v>
      </c>
    </row>
    <row r="308" s="2" customFormat="1">
      <c r="A308" s="39"/>
      <c r="B308" s="40"/>
      <c r="C308" s="41"/>
      <c r="D308" s="223" t="s">
        <v>125</v>
      </c>
      <c r="E308" s="41"/>
      <c r="F308" s="224" t="s">
        <v>264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125</v>
      </c>
      <c r="AU308" s="18" t="s">
        <v>83</v>
      </c>
    </row>
    <row r="309" s="2" customFormat="1" ht="16.5" customHeight="1">
      <c r="A309" s="39"/>
      <c r="B309" s="40"/>
      <c r="C309" s="205" t="s">
        <v>491</v>
      </c>
      <c r="D309" s="205" t="s">
        <v>116</v>
      </c>
      <c r="E309" s="206" t="s">
        <v>492</v>
      </c>
      <c r="F309" s="207" t="s">
        <v>493</v>
      </c>
      <c r="G309" s="208" t="s">
        <v>119</v>
      </c>
      <c r="H309" s="209">
        <v>90.5</v>
      </c>
      <c r="I309" s="210"/>
      <c r="J309" s="211">
        <f>ROUND(I309*H309,2)</f>
        <v>0</v>
      </c>
      <c r="K309" s="207" t="s">
        <v>120</v>
      </c>
      <c r="L309" s="45"/>
      <c r="M309" s="212" t="s">
        <v>21</v>
      </c>
      <c r="N309" s="213" t="s">
        <v>44</v>
      </c>
      <c r="O309" s="85"/>
      <c r="P309" s="214">
        <f>O309*H309</f>
        <v>0</v>
      </c>
      <c r="Q309" s="214">
        <v>1.4100000000000001E-06</v>
      </c>
      <c r="R309" s="214">
        <f>Q309*H309</f>
        <v>0.00012760500000000001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121</v>
      </c>
      <c r="AT309" s="216" t="s">
        <v>116</v>
      </c>
      <c r="AU309" s="216" t="s">
        <v>83</v>
      </c>
      <c r="AY309" s="18" t="s">
        <v>114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121</v>
      </c>
      <c r="BM309" s="216" t="s">
        <v>494</v>
      </c>
    </row>
    <row r="310" s="2" customFormat="1">
      <c r="A310" s="39"/>
      <c r="B310" s="40"/>
      <c r="C310" s="41"/>
      <c r="D310" s="218" t="s">
        <v>123</v>
      </c>
      <c r="E310" s="41"/>
      <c r="F310" s="219" t="s">
        <v>495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123</v>
      </c>
      <c r="AU310" s="18" t="s">
        <v>83</v>
      </c>
    </row>
    <row r="311" s="2" customFormat="1">
      <c r="A311" s="39"/>
      <c r="B311" s="40"/>
      <c r="C311" s="41"/>
      <c r="D311" s="223" t="s">
        <v>125</v>
      </c>
      <c r="E311" s="41"/>
      <c r="F311" s="224" t="s">
        <v>264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125</v>
      </c>
      <c r="AU311" s="18" t="s">
        <v>83</v>
      </c>
    </row>
    <row r="312" s="2" customFormat="1" ht="16.5" customHeight="1">
      <c r="A312" s="39"/>
      <c r="B312" s="40"/>
      <c r="C312" s="205" t="s">
        <v>496</v>
      </c>
      <c r="D312" s="205" t="s">
        <v>116</v>
      </c>
      <c r="E312" s="206" t="s">
        <v>497</v>
      </c>
      <c r="F312" s="207" t="s">
        <v>498</v>
      </c>
      <c r="G312" s="208" t="s">
        <v>267</v>
      </c>
      <c r="H312" s="209">
        <v>8</v>
      </c>
      <c r="I312" s="210"/>
      <c r="J312" s="211">
        <f>ROUND(I312*H312,2)</f>
        <v>0</v>
      </c>
      <c r="K312" s="207" t="s">
        <v>120</v>
      </c>
      <c r="L312" s="45"/>
      <c r="M312" s="212" t="s">
        <v>21</v>
      </c>
      <c r="N312" s="213" t="s">
        <v>44</v>
      </c>
      <c r="O312" s="85"/>
      <c r="P312" s="214">
        <f>O312*H312</f>
        <v>0</v>
      </c>
      <c r="Q312" s="214">
        <v>0.45937290600000003</v>
      </c>
      <c r="R312" s="214">
        <f>Q312*H312</f>
        <v>3.6749832480000002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121</v>
      </c>
      <c r="AT312" s="216" t="s">
        <v>116</v>
      </c>
      <c r="AU312" s="216" t="s">
        <v>83</v>
      </c>
      <c r="AY312" s="18" t="s">
        <v>114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121</v>
      </c>
      <c r="BM312" s="216" t="s">
        <v>499</v>
      </c>
    </row>
    <row r="313" s="2" customFormat="1">
      <c r="A313" s="39"/>
      <c r="B313" s="40"/>
      <c r="C313" s="41"/>
      <c r="D313" s="218" t="s">
        <v>123</v>
      </c>
      <c r="E313" s="41"/>
      <c r="F313" s="219" t="s">
        <v>500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123</v>
      </c>
      <c r="AU313" s="18" t="s">
        <v>83</v>
      </c>
    </row>
    <row r="314" s="2" customFormat="1">
      <c r="A314" s="39"/>
      <c r="B314" s="40"/>
      <c r="C314" s="41"/>
      <c r="D314" s="223" t="s">
        <v>125</v>
      </c>
      <c r="E314" s="41"/>
      <c r="F314" s="224" t="s">
        <v>264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125</v>
      </c>
      <c r="AU314" s="18" t="s">
        <v>83</v>
      </c>
    </row>
    <row r="315" s="2" customFormat="1" ht="16.5" customHeight="1">
      <c r="A315" s="39"/>
      <c r="B315" s="40"/>
      <c r="C315" s="205" t="s">
        <v>501</v>
      </c>
      <c r="D315" s="205" t="s">
        <v>116</v>
      </c>
      <c r="E315" s="206" t="s">
        <v>502</v>
      </c>
      <c r="F315" s="207" t="s">
        <v>503</v>
      </c>
      <c r="G315" s="208" t="s">
        <v>267</v>
      </c>
      <c r="H315" s="209">
        <v>9</v>
      </c>
      <c r="I315" s="210"/>
      <c r="J315" s="211">
        <f>ROUND(I315*H315,2)</f>
        <v>0</v>
      </c>
      <c r="K315" s="207" t="s">
        <v>120</v>
      </c>
      <c r="L315" s="45"/>
      <c r="M315" s="212" t="s">
        <v>21</v>
      </c>
      <c r="N315" s="213" t="s">
        <v>44</v>
      </c>
      <c r="O315" s="85"/>
      <c r="P315" s="214">
        <f>O315*H315</f>
        <v>0</v>
      </c>
      <c r="Q315" s="214">
        <v>0.040000000000000001</v>
      </c>
      <c r="R315" s="214">
        <f>Q315*H315</f>
        <v>0.35999999999999999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121</v>
      </c>
      <c r="AT315" s="216" t="s">
        <v>116</v>
      </c>
      <c r="AU315" s="216" t="s">
        <v>83</v>
      </c>
      <c r="AY315" s="18" t="s">
        <v>114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81</v>
      </c>
      <c r="BK315" s="217">
        <f>ROUND(I315*H315,2)</f>
        <v>0</v>
      </c>
      <c r="BL315" s="18" t="s">
        <v>121</v>
      </c>
      <c r="BM315" s="216" t="s">
        <v>504</v>
      </c>
    </row>
    <row r="316" s="2" customFormat="1">
      <c r="A316" s="39"/>
      <c r="B316" s="40"/>
      <c r="C316" s="41"/>
      <c r="D316" s="218" t="s">
        <v>123</v>
      </c>
      <c r="E316" s="41"/>
      <c r="F316" s="219" t="s">
        <v>505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123</v>
      </c>
      <c r="AU316" s="18" t="s">
        <v>83</v>
      </c>
    </row>
    <row r="317" s="2" customFormat="1">
      <c r="A317" s="39"/>
      <c r="B317" s="40"/>
      <c r="C317" s="41"/>
      <c r="D317" s="223" t="s">
        <v>125</v>
      </c>
      <c r="E317" s="41"/>
      <c r="F317" s="224" t="s">
        <v>244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125</v>
      </c>
      <c r="AU317" s="18" t="s">
        <v>83</v>
      </c>
    </row>
    <row r="318" s="2" customFormat="1" ht="16.5" customHeight="1">
      <c r="A318" s="39"/>
      <c r="B318" s="40"/>
      <c r="C318" s="247" t="s">
        <v>506</v>
      </c>
      <c r="D318" s="247" t="s">
        <v>214</v>
      </c>
      <c r="E318" s="248" t="s">
        <v>507</v>
      </c>
      <c r="F318" s="249" t="s">
        <v>508</v>
      </c>
      <c r="G318" s="250" t="s">
        <v>267</v>
      </c>
      <c r="H318" s="251">
        <v>9</v>
      </c>
      <c r="I318" s="252"/>
      <c r="J318" s="253">
        <f>ROUND(I318*H318,2)</f>
        <v>0</v>
      </c>
      <c r="K318" s="249" t="s">
        <v>120</v>
      </c>
      <c r="L318" s="254"/>
      <c r="M318" s="255" t="s">
        <v>21</v>
      </c>
      <c r="N318" s="256" t="s">
        <v>44</v>
      </c>
      <c r="O318" s="85"/>
      <c r="P318" s="214">
        <f>O318*H318</f>
        <v>0</v>
      </c>
      <c r="Q318" s="214">
        <v>0.013299999999999999</v>
      </c>
      <c r="R318" s="214">
        <f>Q318*H318</f>
        <v>0.1197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183</v>
      </c>
      <c r="AT318" s="216" t="s">
        <v>214</v>
      </c>
      <c r="AU318" s="216" t="s">
        <v>83</v>
      </c>
      <c r="AY318" s="18" t="s">
        <v>114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121</v>
      </c>
      <c r="BM318" s="216" t="s">
        <v>509</v>
      </c>
    </row>
    <row r="319" s="2" customFormat="1">
      <c r="A319" s="39"/>
      <c r="B319" s="40"/>
      <c r="C319" s="41"/>
      <c r="D319" s="223" t="s">
        <v>125</v>
      </c>
      <c r="E319" s="41"/>
      <c r="F319" s="224" t="s">
        <v>510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125</v>
      </c>
      <c r="AU319" s="18" t="s">
        <v>83</v>
      </c>
    </row>
    <row r="320" s="2" customFormat="1" ht="16.5" customHeight="1">
      <c r="A320" s="39"/>
      <c r="B320" s="40"/>
      <c r="C320" s="205" t="s">
        <v>511</v>
      </c>
      <c r="D320" s="205" t="s">
        <v>116</v>
      </c>
      <c r="E320" s="206" t="s">
        <v>512</v>
      </c>
      <c r="F320" s="207" t="s">
        <v>513</v>
      </c>
      <c r="G320" s="208" t="s">
        <v>267</v>
      </c>
      <c r="H320" s="209">
        <v>2</v>
      </c>
      <c r="I320" s="210"/>
      <c r="J320" s="211">
        <f>ROUND(I320*H320,2)</f>
        <v>0</v>
      </c>
      <c r="K320" s="207" t="s">
        <v>120</v>
      </c>
      <c r="L320" s="45"/>
      <c r="M320" s="212" t="s">
        <v>21</v>
      </c>
      <c r="N320" s="213" t="s">
        <v>44</v>
      </c>
      <c r="O320" s="85"/>
      <c r="P320" s="214">
        <f>O320*H320</f>
        <v>0</v>
      </c>
      <c r="Q320" s="214">
        <v>0.050000000000000003</v>
      </c>
      <c r="R320" s="214">
        <f>Q320*H320</f>
        <v>0.10000000000000001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121</v>
      </c>
      <c r="AT320" s="216" t="s">
        <v>116</v>
      </c>
      <c r="AU320" s="216" t="s">
        <v>83</v>
      </c>
      <c r="AY320" s="18" t="s">
        <v>114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121</v>
      </c>
      <c r="BM320" s="216" t="s">
        <v>514</v>
      </c>
    </row>
    <row r="321" s="2" customFormat="1">
      <c r="A321" s="39"/>
      <c r="B321" s="40"/>
      <c r="C321" s="41"/>
      <c r="D321" s="218" t="s">
        <v>123</v>
      </c>
      <c r="E321" s="41"/>
      <c r="F321" s="219" t="s">
        <v>515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123</v>
      </c>
      <c r="AU321" s="18" t="s">
        <v>83</v>
      </c>
    </row>
    <row r="322" s="2" customFormat="1">
      <c r="A322" s="39"/>
      <c r="B322" s="40"/>
      <c r="C322" s="41"/>
      <c r="D322" s="223" t="s">
        <v>125</v>
      </c>
      <c r="E322" s="41"/>
      <c r="F322" s="224" t="s">
        <v>244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125</v>
      </c>
      <c r="AU322" s="18" t="s">
        <v>83</v>
      </c>
    </row>
    <row r="323" s="2" customFormat="1" ht="16.5" customHeight="1">
      <c r="A323" s="39"/>
      <c r="B323" s="40"/>
      <c r="C323" s="247" t="s">
        <v>516</v>
      </c>
      <c r="D323" s="247" t="s">
        <v>214</v>
      </c>
      <c r="E323" s="248" t="s">
        <v>517</v>
      </c>
      <c r="F323" s="249" t="s">
        <v>518</v>
      </c>
      <c r="G323" s="250" t="s">
        <v>267</v>
      </c>
      <c r="H323" s="251">
        <v>2</v>
      </c>
      <c r="I323" s="252"/>
      <c r="J323" s="253">
        <f>ROUND(I323*H323,2)</f>
        <v>0</v>
      </c>
      <c r="K323" s="249" t="s">
        <v>120</v>
      </c>
      <c r="L323" s="254"/>
      <c r="M323" s="255" t="s">
        <v>21</v>
      </c>
      <c r="N323" s="256" t="s">
        <v>44</v>
      </c>
      <c r="O323" s="85"/>
      <c r="P323" s="214">
        <f>O323*H323</f>
        <v>0</v>
      </c>
      <c r="Q323" s="214">
        <v>0.029499999999999998</v>
      </c>
      <c r="R323" s="214">
        <f>Q323*H323</f>
        <v>0.058999999999999997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183</v>
      </c>
      <c r="AT323" s="216" t="s">
        <v>214</v>
      </c>
      <c r="AU323" s="216" t="s">
        <v>83</v>
      </c>
      <c r="AY323" s="18" t="s">
        <v>114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81</v>
      </c>
      <c r="BK323" s="217">
        <f>ROUND(I323*H323,2)</f>
        <v>0</v>
      </c>
      <c r="BL323" s="18" t="s">
        <v>121</v>
      </c>
      <c r="BM323" s="216" t="s">
        <v>519</v>
      </c>
    </row>
    <row r="324" s="2" customFormat="1">
      <c r="A324" s="39"/>
      <c r="B324" s="40"/>
      <c r="C324" s="41"/>
      <c r="D324" s="223" t="s">
        <v>125</v>
      </c>
      <c r="E324" s="41"/>
      <c r="F324" s="224" t="s">
        <v>520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125</v>
      </c>
      <c r="AU324" s="18" t="s">
        <v>83</v>
      </c>
    </row>
    <row r="325" s="2" customFormat="1" ht="16.5" customHeight="1">
      <c r="A325" s="39"/>
      <c r="B325" s="40"/>
      <c r="C325" s="205" t="s">
        <v>521</v>
      </c>
      <c r="D325" s="205" t="s">
        <v>116</v>
      </c>
      <c r="E325" s="206" t="s">
        <v>522</v>
      </c>
      <c r="F325" s="207" t="s">
        <v>523</v>
      </c>
      <c r="G325" s="208" t="s">
        <v>267</v>
      </c>
      <c r="H325" s="209">
        <v>11</v>
      </c>
      <c r="I325" s="210"/>
      <c r="J325" s="211">
        <f>ROUND(I325*H325,2)</f>
        <v>0</v>
      </c>
      <c r="K325" s="207" t="s">
        <v>120</v>
      </c>
      <c r="L325" s="45"/>
      <c r="M325" s="212" t="s">
        <v>21</v>
      </c>
      <c r="N325" s="213" t="s">
        <v>44</v>
      </c>
      <c r="O325" s="85"/>
      <c r="P325" s="214">
        <f>O325*H325</f>
        <v>0</v>
      </c>
      <c r="Q325" s="214">
        <v>0.00033119999999999997</v>
      </c>
      <c r="R325" s="214">
        <f>Q325*H325</f>
        <v>0.0036431999999999997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121</v>
      </c>
      <c r="AT325" s="216" t="s">
        <v>116</v>
      </c>
      <c r="AU325" s="216" t="s">
        <v>83</v>
      </c>
      <c r="AY325" s="18" t="s">
        <v>114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121</v>
      </c>
      <c r="BM325" s="216" t="s">
        <v>524</v>
      </c>
    </row>
    <row r="326" s="2" customFormat="1">
      <c r="A326" s="39"/>
      <c r="B326" s="40"/>
      <c r="C326" s="41"/>
      <c r="D326" s="218" t="s">
        <v>123</v>
      </c>
      <c r="E326" s="41"/>
      <c r="F326" s="219" t="s">
        <v>525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123</v>
      </c>
      <c r="AU326" s="18" t="s">
        <v>83</v>
      </c>
    </row>
    <row r="327" s="2" customFormat="1">
      <c r="A327" s="39"/>
      <c r="B327" s="40"/>
      <c r="C327" s="41"/>
      <c r="D327" s="223" t="s">
        <v>125</v>
      </c>
      <c r="E327" s="41"/>
      <c r="F327" s="224" t="s">
        <v>264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125</v>
      </c>
      <c r="AU327" s="18" t="s">
        <v>83</v>
      </c>
    </row>
    <row r="328" s="2" customFormat="1" ht="16.5" customHeight="1">
      <c r="A328" s="39"/>
      <c r="B328" s="40"/>
      <c r="C328" s="205" t="s">
        <v>526</v>
      </c>
      <c r="D328" s="205" t="s">
        <v>116</v>
      </c>
      <c r="E328" s="206" t="s">
        <v>527</v>
      </c>
      <c r="F328" s="207" t="s">
        <v>528</v>
      </c>
      <c r="G328" s="208" t="s">
        <v>119</v>
      </c>
      <c r="H328" s="209">
        <v>170.5</v>
      </c>
      <c r="I328" s="210"/>
      <c r="J328" s="211">
        <f>ROUND(I328*H328,2)</f>
        <v>0</v>
      </c>
      <c r="K328" s="207" t="s">
        <v>120</v>
      </c>
      <c r="L328" s="45"/>
      <c r="M328" s="212" t="s">
        <v>21</v>
      </c>
      <c r="N328" s="213" t="s">
        <v>44</v>
      </c>
      <c r="O328" s="85"/>
      <c r="P328" s="214">
        <f>O328*H328</f>
        <v>0</v>
      </c>
      <c r="Q328" s="214">
        <v>0.00019000000000000001</v>
      </c>
      <c r="R328" s="214">
        <f>Q328*H328</f>
        <v>0.032395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121</v>
      </c>
      <c r="AT328" s="216" t="s">
        <v>116</v>
      </c>
      <c r="AU328" s="216" t="s">
        <v>83</v>
      </c>
      <c r="AY328" s="18" t="s">
        <v>114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81</v>
      </c>
      <c r="BK328" s="217">
        <f>ROUND(I328*H328,2)</f>
        <v>0</v>
      </c>
      <c r="BL328" s="18" t="s">
        <v>121</v>
      </c>
      <c r="BM328" s="216" t="s">
        <v>529</v>
      </c>
    </row>
    <row r="329" s="2" customFormat="1">
      <c r="A329" s="39"/>
      <c r="B329" s="40"/>
      <c r="C329" s="41"/>
      <c r="D329" s="218" t="s">
        <v>123</v>
      </c>
      <c r="E329" s="41"/>
      <c r="F329" s="219" t="s">
        <v>530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123</v>
      </c>
      <c r="AU329" s="18" t="s">
        <v>83</v>
      </c>
    </row>
    <row r="330" s="2" customFormat="1">
      <c r="A330" s="39"/>
      <c r="B330" s="40"/>
      <c r="C330" s="41"/>
      <c r="D330" s="223" t="s">
        <v>125</v>
      </c>
      <c r="E330" s="41"/>
      <c r="F330" s="224" t="s">
        <v>264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125</v>
      </c>
      <c r="AU330" s="18" t="s">
        <v>83</v>
      </c>
    </row>
    <row r="331" s="2" customFormat="1" ht="16.5" customHeight="1">
      <c r="A331" s="39"/>
      <c r="B331" s="40"/>
      <c r="C331" s="205" t="s">
        <v>531</v>
      </c>
      <c r="D331" s="205" t="s">
        <v>116</v>
      </c>
      <c r="E331" s="206" t="s">
        <v>532</v>
      </c>
      <c r="F331" s="207" t="s">
        <v>533</v>
      </c>
      <c r="G331" s="208" t="s">
        <v>119</v>
      </c>
      <c r="H331" s="209">
        <v>81.5</v>
      </c>
      <c r="I331" s="210"/>
      <c r="J331" s="211">
        <f>ROUND(I331*H331,2)</f>
        <v>0</v>
      </c>
      <c r="K331" s="207" t="s">
        <v>120</v>
      </c>
      <c r="L331" s="45"/>
      <c r="M331" s="212" t="s">
        <v>21</v>
      </c>
      <c r="N331" s="213" t="s">
        <v>44</v>
      </c>
      <c r="O331" s="85"/>
      <c r="P331" s="214">
        <f>O331*H331</f>
        <v>0</v>
      </c>
      <c r="Q331" s="214">
        <v>7.3499999999999998E-05</v>
      </c>
      <c r="R331" s="214">
        <f>Q331*H331</f>
        <v>0.0059902499999999999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121</v>
      </c>
      <c r="AT331" s="216" t="s">
        <v>116</v>
      </c>
      <c r="AU331" s="216" t="s">
        <v>83</v>
      </c>
      <c r="AY331" s="18" t="s">
        <v>114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121</v>
      </c>
      <c r="BM331" s="216" t="s">
        <v>534</v>
      </c>
    </row>
    <row r="332" s="2" customFormat="1">
      <c r="A332" s="39"/>
      <c r="B332" s="40"/>
      <c r="C332" s="41"/>
      <c r="D332" s="218" t="s">
        <v>123</v>
      </c>
      <c r="E332" s="41"/>
      <c r="F332" s="219" t="s">
        <v>535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123</v>
      </c>
      <c r="AU332" s="18" t="s">
        <v>83</v>
      </c>
    </row>
    <row r="333" s="2" customFormat="1">
      <c r="A333" s="39"/>
      <c r="B333" s="40"/>
      <c r="C333" s="41"/>
      <c r="D333" s="223" t="s">
        <v>125</v>
      </c>
      <c r="E333" s="41"/>
      <c r="F333" s="224" t="s">
        <v>264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125</v>
      </c>
      <c r="AU333" s="18" t="s">
        <v>83</v>
      </c>
    </row>
    <row r="334" s="2" customFormat="1" ht="21.75" customHeight="1">
      <c r="A334" s="39"/>
      <c r="B334" s="40"/>
      <c r="C334" s="205" t="s">
        <v>536</v>
      </c>
      <c r="D334" s="205" t="s">
        <v>116</v>
      </c>
      <c r="E334" s="206" t="s">
        <v>537</v>
      </c>
      <c r="F334" s="207" t="s">
        <v>538</v>
      </c>
      <c r="G334" s="208" t="s">
        <v>267</v>
      </c>
      <c r="H334" s="209">
        <v>2</v>
      </c>
      <c r="I334" s="210"/>
      <c r="J334" s="211">
        <f>ROUND(I334*H334,2)</f>
        <v>0</v>
      </c>
      <c r="K334" s="207" t="s">
        <v>21</v>
      </c>
      <c r="L334" s="45"/>
      <c r="M334" s="212" t="s">
        <v>21</v>
      </c>
      <c r="N334" s="213" t="s">
        <v>44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121</v>
      </c>
      <c r="AT334" s="216" t="s">
        <v>116</v>
      </c>
      <c r="AU334" s="216" t="s">
        <v>83</v>
      </c>
      <c r="AY334" s="18" t="s">
        <v>114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121</v>
      </c>
      <c r="BM334" s="216" t="s">
        <v>539</v>
      </c>
    </row>
    <row r="335" s="2" customFormat="1">
      <c r="A335" s="39"/>
      <c r="B335" s="40"/>
      <c r="C335" s="41"/>
      <c r="D335" s="223" t="s">
        <v>125</v>
      </c>
      <c r="E335" s="41"/>
      <c r="F335" s="224" t="s">
        <v>540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125</v>
      </c>
      <c r="AU335" s="18" t="s">
        <v>83</v>
      </c>
    </row>
    <row r="336" s="2" customFormat="1" ht="24.15" customHeight="1">
      <c r="A336" s="39"/>
      <c r="B336" s="40"/>
      <c r="C336" s="205" t="s">
        <v>541</v>
      </c>
      <c r="D336" s="205" t="s">
        <v>116</v>
      </c>
      <c r="E336" s="206" t="s">
        <v>542</v>
      </c>
      <c r="F336" s="207" t="s">
        <v>543</v>
      </c>
      <c r="G336" s="208" t="s">
        <v>544</v>
      </c>
      <c r="H336" s="209">
        <v>1</v>
      </c>
      <c r="I336" s="210"/>
      <c r="J336" s="211">
        <f>ROUND(I336*H336,2)</f>
        <v>0</v>
      </c>
      <c r="K336" s="207" t="s">
        <v>21</v>
      </c>
      <c r="L336" s="45"/>
      <c r="M336" s="212" t="s">
        <v>21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121</v>
      </c>
      <c r="AT336" s="216" t="s">
        <v>116</v>
      </c>
      <c r="AU336" s="216" t="s">
        <v>83</v>
      </c>
      <c r="AY336" s="18" t="s">
        <v>114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121</v>
      </c>
      <c r="BM336" s="216" t="s">
        <v>545</v>
      </c>
    </row>
    <row r="337" s="2" customFormat="1">
      <c r="A337" s="39"/>
      <c r="B337" s="40"/>
      <c r="C337" s="41"/>
      <c r="D337" s="223" t="s">
        <v>125</v>
      </c>
      <c r="E337" s="41"/>
      <c r="F337" s="224" t="s">
        <v>540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125</v>
      </c>
      <c r="AU337" s="18" t="s">
        <v>83</v>
      </c>
    </row>
    <row r="338" s="2" customFormat="1" ht="24.15" customHeight="1">
      <c r="A338" s="39"/>
      <c r="B338" s="40"/>
      <c r="C338" s="205" t="s">
        <v>546</v>
      </c>
      <c r="D338" s="205" t="s">
        <v>116</v>
      </c>
      <c r="E338" s="206" t="s">
        <v>547</v>
      </c>
      <c r="F338" s="207" t="s">
        <v>548</v>
      </c>
      <c r="G338" s="208" t="s">
        <v>267</v>
      </c>
      <c r="H338" s="209">
        <v>7</v>
      </c>
      <c r="I338" s="210"/>
      <c r="J338" s="211">
        <f>ROUND(I338*H338,2)</f>
        <v>0</v>
      </c>
      <c r="K338" s="207" t="s">
        <v>21</v>
      </c>
      <c r="L338" s="45"/>
      <c r="M338" s="212" t="s">
        <v>21</v>
      </c>
      <c r="N338" s="213" t="s">
        <v>44</v>
      </c>
      <c r="O338" s="85"/>
      <c r="P338" s="214">
        <f>O338*H338</f>
        <v>0</v>
      </c>
      <c r="Q338" s="214">
        <v>0.00167</v>
      </c>
      <c r="R338" s="214">
        <f>Q338*H338</f>
        <v>0.011690000000000001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121</v>
      </c>
      <c r="AT338" s="216" t="s">
        <v>116</v>
      </c>
      <c r="AU338" s="216" t="s">
        <v>83</v>
      </c>
      <c r="AY338" s="18" t="s">
        <v>114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81</v>
      </c>
      <c r="BK338" s="217">
        <f>ROUND(I338*H338,2)</f>
        <v>0</v>
      </c>
      <c r="BL338" s="18" t="s">
        <v>121</v>
      </c>
      <c r="BM338" s="216" t="s">
        <v>549</v>
      </c>
    </row>
    <row r="339" s="2" customFormat="1">
      <c r="A339" s="39"/>
      <c r="B339" s="40"/>
      <c r="C339" s="41"/>
      <c r="D339" s="223" t="s">
        <v>125</v>
      </c>
      <c r="E339" s="41"/>
      <c r="F339" s="224" t="s">
        <v>244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125</v>
      </c>
      <c r="AU339" s="18" t="s">
        <v>83</v>
      </c>
    </row>
    <row r="340" s="2" customFormat="1" ht="24.15" customHeight="1">
      <c r="A340" s="39"/>
      <c r="B340" s="40"/>
      <c r="C340" s="205" t="s">
        <v>550</v>
      </c>
      <c r="D340" s="205" t="s">
        <v>116</v>
      </c>
      <c r="E340" s="206" t="s">
        <v>551</v>
      </c>
      <c r="F340" s="207" t="s">
        <v>552</v>
      </c>
      <c r="G340" s="208" t="s">
        <v>267</v>
      </c>
      <c r="H340" s="209">
        <v>1</v>
      </c>
      <c r="I340" s="210"/>
      <c r="J340" s="211">
        <f>ROUND(I340*H340,2)</f>
        <v>0</v>
      </c>
      <c r="K340" s="207" t="s">
        <v>21</v>
      </c>
      <c r="L340" s="45"/>
      <c r="M340" s="212" t="s">
        <v>21</v>
      </c>
      <c r="N340" s="213" t="s">
        <v>44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121</v>
      </c>
      <c r="AT340" s="216" t="s">
        <v>116</v>
      </c>
      <c r="AU340" s="216" t="s">
        <v>83</v>
      </c>
      <c r="AY340" s="18" t="s">
        <v>114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121</v>
      </c>
      <c r="BM340" s="216" t="s">
        <v>553</v>
      </c>
    </row>
    <row r="341" s="2" customFormat="1">
      <c r="A341" s="39"/>
      <c r="B341" s="40"/>
      <c r="C341" s="41"/>
      <c r="D341" s="223" t="s">
        <v>125</v>
      </c>
      <c r="E341" s="41"/>
      <c r="F341" s="224" t="s">
        <v>244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125</v>
      </c>
      <c r="AU341" s="18" t="s">
        <v>83</v>
      </c>
    </row>
    <row r="342" s="2" customFormat="1" ht="24.15" customHeight="1">
      <c r="A342" s="39"/>
      <c r="B342" s="40"/>
      <c r="C342" s="205" t="s">
        <v>554</v>
      </c>
      <c r="D342" s="205" t="s">
        <v>116</v>
      </c>
      <c r="E342" s="206" t="s">
        <v>555</v>
      </c>
      <c r="F342" s="207" t="s">
        <v>556</v>
      </c>
      <c r="G342" s="208" t="s">
        <v>119</v>
      </c>
      <c r="H342" s="209">
        <v>49.5</v>
      </c>
      <c r="I342" s="210"/>
      <c r="J342" s="211">
        <f>ROUND(I342*H342,2)</f>
        <v>0</v>
      </c>
      <c r="K342" s="207" t="s">
        <v>21</v>
      </c>
      <c r="L342" s="45"/>
      <c r="M342" s="212" t="s">
        <v>21</v>
      </c>
      <c r="N342" s="213" t="s">
        <v>44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121</v>
      </c>
      <c r="AT342" s="216" t="s">
        <v>116</v>
      </c>
      <c r="AU342" s="216" t="s">
        <v>83</v>
      </c>
      <c r="AY342" s="18" t="s">
        <v>114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121</v>
      </c>
      <c r="BM342" s="216" t="s">
        <v>557</v>
      </c>
    </row>
    <row r="343" s="2" customFormat="1">
      <c r="A343" s="39"/>
      <c r="B343" s="40"/>
      <c r="C343" s="41"/>
      <c r="D343" s="223" t="s">
        <v>125</v>
      </c>
      <c r="E343" s="41"/>
      <c r="F343" s="224" t="s">
        <v>244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125</v>
      </c>
      <c r="AU343" s="18" t="s">
        <v>83</v>
      </c>
    </row>
    <row r="344" s="2" customFormat="1" ht="24.15" customHeight="1">
      <c r="A344" s="39"/>
      <c r="B344" s="40"/>
      <c r="C344" s="205" t="s">
        <v>558</v>
      </c>
      <c r="D344" s="205" t="s">
        <v>116</v>
      </c>
      <c r="E344" s="206" t="s">
        <v>559</v>
      </c>
      <c r="F344" s="207" t="s">
        <v>560</v>
      </c>
      <c r="G344" s="208" t="s">
        <v>267</v>
      </c>
      <c r="H344" s="209">
        <v>1</v>
      </c>
      <c r="I344" s="210"/>
      <c r="J344" s="211">
        <f>ROUND(I344*H344,2)</f>
        <v>0</v>
      </c>
      <c r="K344" s="207" t="s">
        <v>21</v>
      </c>
      <c r="L344" s="45"/>
      <c r="M344" s="212" t="s">
        <v>21</v>
      </c>
      <c r="N344" s="213" t="s">
        <v>44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121</v>
      </c>
      <c r="AT344" s="216" t="s">
        <v>116</v>
      </c>
      <c r="AU344" s="216" t="s">
        <v>83</v>
      </c>
      <c r="AY344" s="18" t="s">
        <v>114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81</v>
      </c>
      <c r="BK344" s="217">
        <f>ROUND(I344*H344,2)</f>
        <v>0</v>
      </c>
      <c r="BL344" s="18" t="s">
        <v>121</v>
      </c>
      <c r="BM344" s="216" t="s">
        <v>561</v>
      </c>
    </row>
    <row r="345" s="2" customFormat="1">
      <c r="A345" s="39"/>
      <c r="B345" s="40"/>
      <c r="C345" s="41"/>
      <c r="D345" s="223" t="s">
        <v>125</v>
      </c>
      <c r="E345" s="41"/>
      <c r="F345" s="224" t="s">
        <v>244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125</v>
      </c>
      <c r="AU345" s="18" t="s">
        <v>83</v>
      </c>
    </row>
    <row r="346" s="2" customFormat="1" ht="24.15" customHeight="1">
      <c r="A346" s="39"/>
      <c r="B346" s="40"/>
      <c r="C346" s="205" t="s">
        <v>562</v>
      </c>
      <c r="D346" s="205" t="s">
        <v>116</v>
      </c>
      <c r="E346" s="206" t="s">
        <v>563</v>
      </c>
      <c r="F346" s="207" t="s">
        <v>564</v>
      </c>
      <c r="G346" s="208" t="s">
        <v>267</v>
      </c>
      <c r="H346" s="209">
        <v>1</v>
      </c>
      <c r="I346" s="210"/>
      <c r="J346" s="211">
        <f>ROUND(I346*H346,2)</f>
        <v>0</v>
      </c>
      <c r="K346" s="207" t="s">
        <v>21</v>
      </c>
      <c r="L346" s="45"/>
      <c r="M346" s="212" t="s">
        <v>21</v>
      </c>
      <c r="N346" s="213" t="s">
        <v>44</v>
      </c>
      <c r="O346" s="85"/>
      <c r="P346" s="214">
        <f>O346*H346</f>
        <v>0</v>
      </c>
      <c r="Q346" s="214">
        <v>0.00165</v>
      </c>
      <c r="R346" s="214">
        <f>Q346*H346</f>
        <v>0.00165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121</v>
      </c>
      <c r="AT346" s="216" t="s">
        <v>116</v>
      </c>
      <c r="AU346" s="216" t="s">
        <v>83</v>
      </c>
      <c r="AY346" s="18" t="s">
        <v>114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81</v>
      </c>
      <c r="BK346" s="217">
        <f>ROUND(I346*H346,2)</f>
        <v>0</v>
      </c>
      <c r="BL346" s="18" t="s">
        <v>121</v>
      </c>
      <c r="BM346" s="216" t="s">
        <v>565</v>
      </c>
    </row>
    <row r="347" s="2" customFormat="1">
      <c r="A347" s="39"/>
      <c r="B347" s="40"/>
      <c r="C347" s="41"/>
      <c r="D347" s="223" t="s">
        <v>125</v>
      </c>
      <c r="E347" s="41"/>
      <c r="F347" s="224" t="s">
        <v>244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125</v>
      </c>
      <c r="AU347" s="18" t="s">
        <v>83</v>
      </c>
    </row>
    <row r="348" s="2" customFormat="1" ht="24.15" customHeight="1">
      <c r="A348" s="39"/>
      <c r="B348" s="40"/>
      <c r="C348" s="205" t="s">
        <v>566</v>
      </c>
      <c r="D348" s="205" t="s">
        <v>116</v>
      </c>
      <c r="E348" s="206" t="s">
        <v>567</v>
      </c>
      <c r="F348" s="207" t="s">
        <v>568</v>
      </c>
      <c r="G348" s="208" t="s">
        <v>267</v>
      </c>
      <c r="H348" s="209">
        <v>1</v>
      </c>
      <c r="I348" s="210"/>
      <c r="J348" s="211">
        <f>ROUND(I348*H348,2)</f>
        <v>0</v>
      </c>
      <c r="K348" s="207" t="s">
        <v>21</v>
      </c>
      <c r="L348" s="45"/>
      <c r="M348" s="212" t="s">
        <v>21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121</v>
      </c>
      <c r="AT348" s="216" t="s">
        <v>116</v>
      </c>
      <c r="AU348" s="216" t="s">
        <v>83</v>
      </c>
      <c r="AY348" s="18" t="s">
        <v>114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121</v>
      </c>
      <c r="BM348" s="216" t="s">
        <v>569</v>
      </c>
    </row>
    <row r="349" s="2" customFormat="1">
      <c r="A349" s="39"/>
      <c r="B349" s="40"/>
      <c r="C349" s="41"/>
      <c r="D349" s="223" t="s">
        <v>125</v>
      </c>
      <c r="E349" s="41"/>
      <c r="F349" s="224" t="s">
        <v>244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125</v>
      </c>
      <c r="AU349" s="18" t="s">
        <v>83</v>
      </c>
    </row>
    <row r="350" s="2" customFormat="1" ht="16.5" customHeight="1">
      <c r="A350" s="39"/>
      <c r="B350" s="40"/>
      <c r="C350" s="205" t="s">
        <v>570</v>
      </c>
      <c r="D350" s="205" t="s">
        <v>116</v>
      </c>
      <c r="E350" s="206" t="s">
        <v>571</v>
      </c>
      <c r="F350" s="207" t="s">
        <v>572</v>
      </c>
      <c r="G350" s="208" t="s">
        <v>267</v>
      </c>
      <c r="H350" s="209">
        <v>1</v>
      </c>
      <c r="I350" s="210"/>
      <c r="J350" s="211">
        <f>ROUND(I350*H350,2)</f>
        <v>0</v>
      </c>
      <c r="K350" s="207" t="s">
        <v>21</v>
      </c>
      <c r="L350" s="45"/>
      <c r="M350" s="212" t="s">
        <v>21</v>
      </c>
      <c r="N350" s="213" t="s">
        <v>44</v>
      </c>
      <c r="O350" s="85"/>
      <c r="P350" s="214">
        <f>O350*H350</f>
        <v>0</v>
      </c>
      <c r="Q350" s="214">
        <v>0.040000000000000001</v>
      </c>
      <c r="R350" s="214">
        <f>Q350*H350</f>
        <v>0.040000000000000001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121</v>
      </c>
      <c r="AT350" s="216" t="s">
        <v>116</v>
      </c>
      <c r="AU350" s="216" t="s">
        <v>83</v>
      </c>
      <c r="AY350" s="18" t="s">
        <v>114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121</v>
      </c>
      <c r="BM350" s="216" t="s">
        <v>573</v>
      </c>
    </row>
    <row r="351" s="2" customFormat="1">
      <c r="A351" s="39"/>
      <c r="B351" s="40"/>
      <c r="C351" s="41"/>
      <c r="D351" s="223" t="s">
        <v>125</v>
      </c>
      <c r="E351" s="41"/>
      <c r="F351" s="224" t="s">
        <v>244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125</v>
      </c>
      <c r="AU351" s="18" t="s">
        <v>83</v>
      </c>
    </row>
    <row r="352" s="12" customFormat="1" ht="22.8" customHeight="1">
      <c r="A352" s="12"/>
      <c r="B352" s="189"/>
      <c r="C352" s="190"/>
      <c r="D352" s="191" t="s">
        <v>72</v>
      </c>
      <c r="E352" s="203" t="s">
        <v>574</v>
      </c>
      <c r="F352" s="203" t="s">
        <v>575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SUM(P353:P356)</f>
        <v>0</v>
      </c>
      <c r="Q352" s="197"/>
      <c r="R352" s="198">
        <f>SUM(R353:R356)</f>
        <v>0</v>
      </c>
      <c r="S352" s="197"/>
      <c r="T352" s="199">
        <f>SUM(T353:T356)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81</v>
      </c>
      <c r="AT352" s="201" t="s">
        <v>72</v>
      </c>
      <c r="AU352" s="201" t="s">
        <v>81</v>
      </c>
      <c r="AY352" s="200" t="s">
        <v>114</v>
      </c>
      <c r="BK352" s="202">
        <f>SUM(BK353:BK356)</f>
        <v>0</v>
      </c>
    </row>
    <row r="353" s="2" customFormat="1" ht="24.15" customHeight="1">
      <c r="A353" s="39"/>
      <c r="B353" s="40"/>
      <c r="C353" s="205" t="s">
        <v>576</v>
      </c>
      <c r="D353" s="205" t="s">
        <v>116</v>
      </c>
      <c r="E353" s="206" t="s">
        <v>577</v>
      </c>
      <c r="F353" s="207" t="s">
        <v>578</v>
      </c>
      <c r="G353" s="208" t="s">
        <v>196</v>
      </c>
      <c r="H353" s="209">
        <v>246.53800000000001</v>
      </c>
      <c r="I353" s="210"/>
      <c r="J353" s="211">
        <f>ROUND(I353*H353,2)</f>
        <v>0</v>
      </c>
      <c r="K353" s="207" t="s">
        <v>120</v>
      </c>
      <c r="L353" s="45"/>
      <c r="M353" s="212" t="s">
        <v>21</v>
      </c>
      <c r="N353" s="213" t="s">
        <v>44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121</v>
      </c>
      <c r="AT353" s="216" t="s">
        <v>116</v>
      </c>
      <c r="AU353" s="216" t="s">
        <v>83</v>
      </c>
      <c r="AY353" s="18" t="s">
        <v>114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121</v>
      </c>
      <c r="BM353" s="216" t="s">
        <v>579</v>
      </c>
    </row>
    <row r="354" s="2" customFormat="1">
      <c r="A354" s="39"/>
      <c r="B354" s="40"/>
      <c r="C354" s="41"/>
      <c r="D354" s="218" t="s">
        <v>123</v>
      </c>
      <c r="E354" s="41"/>
      <c r="F354" s="219" t="s">
        <v>580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123</v>
      </c>
      <c r="AU354" s="18" t="s">
        <v>83</v>
      </c>
    </row>
    <row r="355" s="2" customFormat="1" ht="24.15" customHeight="1">
      <c r="A355" s="39"/>
      <c r="B355" s="40"/>
      <c r="C355" s="205" t="s">
        <v>581</v>
      </c>
      <c r="D355" s="205" t="s">
        <v>116</v>
      </c>
      <c r="E355" s="206" t="s">
        <v>582</v>
      </c>
      <c r="F355" s="207" t="s">
        <v>583</v>
      </c>
      <c r="G355" s="208" t="s">
        <v>196</v>
      </c>
      <c r="H355" s="209">
        <v>246.53800000000001</v>
      </c>
      <c r="I355" s="210"/>
      <c r="J355" s="211">
        <f>ROUND(I355*H355,2)</f>
        <v>0</v>
      </c>
      <c r="K355" s="207" t="s">
        <v>120</v>
      </c>
      <c r="L355" s="45"/>
      <c r="M355" s="212" t="s">
        <v>21</v>
      </c>
      <c r="N355" s="213" t="s">
        <v>44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121</v>
      </c>
      <c r="AT355" s="216" t="s">
        <v>116</v>
      </c>
      <c r="AU355" s="216" t="s">
        <v>83</v>
      </c>
      <c r="AY355" s="18" t="s">
        <v>114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121</v>
      </c>
      <c r="BM355" s="216" t="s">
        <v>584</v>
      </c>
    </row>
    <row r="356" s="2" customFormat="1">
      <c r="A356" s="39"/>
      <c r="B356" s="40"/>
      <c r="C356" s="41"/>
      <c r="D356" s="218" t="s">
        <v>123</v>
      </c>
      <c r="E356" s="41"/>
      <c r="F356" s="219" t="s">
        <v>585</v>
      </c>
      <c r="G356" s="41"/>
      <c r="H356" s="41"/>
      <c r="I356" s="220"/>
      <c r="J356" s="41"/>
      <c r="K356" s="41"/>
      <c r="L356" s="45"/>
      <c r="M356" s="257"/>
      <c r="N356" s="258"/>
      <c r="O356" s="259"/>
      <c r="P356" s="259"/>
      <c r="Q356" s="259"/>
      <c r="R356" s="259"/>
      <c r="S356" s="259"/>
      <c r="T356" s="260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123</v>
      </c>
      <c r="AU356" s="18" t="s">
        <v>83</v>
      </c>
    </row>
    <row r="357" s="2" customFormat="1" ht="6.96" customHeight="1">
      <c r="A357" s="39"/>
      <c r="B357" s="60"/>
      <c r="C357" s="61"/>
      <c r="D357" s="61"/>
      <c r="E357" s="61"/>
      <c r="F357" s="61"/>
      <c r="G357" s="61"/>
      <c r="H357" s="61"/>
      <c r="I357" s="61"/>
      <c r="J357" s="61"/>
      <c r="K357" s="61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kWahbMx4JokYDrbwzWRQ+DJjyKQJA1uIHu0BTyJlJeM01heRsgypqrnbqd9oS0KbLYqAa51Xx18vVE5m5s5FJg==" hashValue="Yu3hPUb7ypHB4E8JWivGtXdrDRqaCbaPNe8icI84dY5GLrRD3zwrtHM1njdh97MT7whoN/10dtRsauS54UQSAw==" algorithmName="SHA-512" password="CC35"/>
  <autoFilter ref="C83:K3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9001412"/>
    <hyperlink ref="F92" r:id="rId2" display="https://podminky.urs.cz/item/CS_URS_2024_02/119001421"/>
    <hyperlink ref="F96" r:id="rId3" display="https://podminky.urs.cz/item/CS_URS_2024_02/132254204"/>
    <hyperlink ref="F109" r:id="rId4" display="https://podminky.urs.cz/item/CS_URS_2024_02/139001101"/>
    <hyperlink ref="F116" r:id="rId5" display="https://podminky.urs.cz/item/CS_URS_2024_02/139911121"/>
    <hyperlink ref="F118" r:id="rId6" display="https://podminky.urs.cz/item/CS_URS_2024_02/151201101"/>
    <hyperlink ref="F131" r:id="rId7" display="https://podminky.urs.cz/item/CS_URS_2024_02/151201111"/>
    <hyperlink ref="F134" r:id="rId8" display="https://podminky.urs.cz/item/CS_URS_2024_02/162751117"/>
    <hyperlink ref="F137" r:id="rId9" display="https://podminky.urs.cz/item/CS_URS_2024_02/167151111"/>
    <hyperlink ref="F140" r:id="rId10" display="https://podminky.urs.cz/item/CS_URS_2024_02/171201221"/>
    <hyperlink ref="F144" r:id="rId11" display="https://podminky.urs.cz/item/CS_URS_2024_02/171251201"/>
    <hyperlink ref="F147" r:id="rId12" display="https://podminky.urs.cz/item/CS_URS_2024_02/174151101"/>
    <hyperlink ref="F158" r:id="rId13" display="https://podminky.urs.cz/item/CS_URS_2024_02/175151101"/>
    <hyperlink ref="F166" r:id="rId14" display="https://podminky.urs.cz/item/CS_URS_2024_02/451573111"/>
    <hyperlink ref="F170" r:id="rId15" display="https://podminky.urs.cz/item/CS_URS_2024_02/452313141"/>
    <hyperlink ref="F174" r:id="rId16" display="https://podminky.urs.cz/item/CS_URS_2024_02/452353111"/>
    <hyperlink ref="F178" r:id="rId17" display="https://podminky.urs.cz/item/CS_URS_2024_02/452353112"/>
    <hyperlink ref="F182" r:id="rId18" display="https://podminky.urs.cz/item/CS_URS_2024_02/851311131"/>
    <hyperlink ref="F189" r:id="rId19" display="https://podminky.urs.cz/item/CS_URS_2024_02/852241192"/>
    <hyperlink ref="F192" r:id="rId20" display="https://podminky.urs.cz/item/CS_URS_2024_02/857241192"/>
    <hyperlink ref="F195" r:id="rId21" display="https://podminky.urs.cz/item/CS_URS_2024_02/857242122"/>
    <hyperlink ref="F200" r:id="rId22" display="https://podminky.urs.cz/item/CS_URS_2024_02/857262122"/>
    <hyperlink ref="F216" r:id="rId23" display="https://podminky.urs.cz/item/CS_URS_2024_02/857311131"/>
    <hyperlink ref="F221" r:id="rId24" display="https://podminky.urs.cz/item/CS_URS_2024_02/857312122"/>
    <hyperlink ref="F246" r:id="rId25" display="https://podminky.urs.cz/item/CS_URS_2024_02/857314122"/>
    <hyperlink ref="F256" r:id="rId26" display="https://podminky.urs.cz/item/CS_URS_2024_02/871251151"/>
    <hyperlink ref="F261" r:id="rId27" display="https://podminky.urs.cz/item/CS_URS_2024_02/871311101"/>
    <hyperlink ref="F267" r:id="rId28" display="https://podminky.urs.cz/item/CS_URS_2024_02/891213222"/>
    <hyperlink ref="F272" r:id="rId29" display="https://podminky.urs.cz/item/CS_URS_2024_02/891241112"/>
    <hyperlink ref="F279" r:id="rId30" display="https://podminky.urs.cz/item/CS_URS_2024_02/891247111"/>
    <hyperlink ref="F284" r:id="rId31" display="https://podminky.urs.cz/item/CS_URS_2024_02/891269111"/>
    <hyperlink ref="F289" r:id="rId32" display="https://podminky.urs.cz/item/CS_URS_2024_02/891311112"/>
    <hyperlink ref="F296" r:id="rId33" display="https://podminky.urs.cz/item/CS_URS_2024_02/891261112"/>
    <hyperlink ref="F301" r:id="rId34" display="https://podminky.urs.cz/item/CS_URS_2024_02/892271111"/>
    <hyperlink ref="F304" r:id="rId35" display="https://podminky.urs.cz/item/CS_URS_2024_02/892273122"/>
    <hyperlink ref="F307" r:id="rId36" display="https://podminky.urs.cz/item/CS_URS_2024_02/892351111"/>
    <hyperlink ref="F310" r:id="rId37" display="https://podminky.urs.cz/item/CS_URS_2024_02/892353122"/>
    <hyperlink ref="F313" r:id="rId38" display="https://podminky.urs.cz/item/CS_URS_2024_02/892372111"/>
    <hyperlink ref="F316" r:id="rId39" display="https://podminky.urs.cz/item/CS_URS_2024_02/899401112"/>
    <hyperlink ref="F321" r:id="rId40" display="https://podminky.urs.cz/item/CS_URS_2024_02/899401113"/>
    <hyperlink ref="F326" r:id="rId41" display="https://podminky.urs.cz/item/CS_URS_2024_02/899712111"/>
    <hyperlink ref="F329" r:id="rId42" display="https://podminky.urs.cz/item/CS_URS_2024_02/899721111"/>
    <hyperlink ref="F332" r:id="rId43" display="https://podminky.urs.cz/item/CS_URS_2024_02/899722112"/>
    <hyperlink ref="F354" r:id="rId44" display="https://podminky.urs.cz/item/CS_URS_2024_02/998273102"/>
    <hyperlink ref="F356" r:id="rId45" display="https://podminky.urs.cz/item/CS_URS_2024_02/998273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MODERNIZACE SILNICE III-3152 ZÁMRSK - DOBŘÍKOV, MOST EV.Č. 3152-2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3. 3. 2022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21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21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21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ROUND((SUM(BE80:BE88)),  2)</f>
        <v>0</v>
      </c>
      <c r="G33" s="39"/>
      <c r="H33" s="39"/>
      <c r="I33" s="149">
        <v>0.20999999999999999</v>
      </c>
      <c r="J33" s="148">
        <f>ROUND(((SUM(BE80:BE88))*I33),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ROUND((SUM(BF80:BF88)),  2)</f>
        <v>0</v>
      </c>
      <c r="G34" s="39"/>
      <c r="H34" s="39"/>
      <c r="I34" s="149">
        <v>0.12</v>
      </c>
      <c r="J34" s="148">
        <f>ROUND(((SUM(BF80:BF88))*I34),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ROUND((SUM(BG80:BG88)),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ROUND((SUM(BH80:BH88)),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ROUND((SUM(BI80:BI88)),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MODERNIZACE SILNICE III-3152 ZÁMRSK - DOBŘÍKOV, MOST EV.Č. 3152-2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Most Zámrsk-Dobříkov</v>
      </c>
      <c r="G52" s="41"/>
      <c r="H52" s="41"/>
      <c r="I52" s="33" t="s">
        <v>24</v>
      </c>
      <c r="J52" s="73" t="str">
        <f>IF(J12="","",J12)</f>
        <v>3. 3. 2022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 xml:space="preserve">PARDUBICKÝ KRAJ, KOMENSKÉHO NÁMĚSTÍ 125, 532 11 </v>
      </c>
      <c r="G54" s="41"/>
      <c r="H54" s="41"/>
      <c r="I54" s="33" t="s">
        <v>32</v>
      </c>
      <c r="J54" s="37" t="str">
        <f>E21</f>
        <v>P-AQUA s.r.o., Jižní 870, 500 03 Hradec Králové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Tomáš Růžička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586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99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MODERNIZACE SILNICE III-3152 ZÁMRSK - DOBŘÍKOV, MOST EV.Č. 3152-2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88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22</v>
      </c>
      <c r="D74" s="41"/>
      <c r="E74" s="41"/>
      <c r="F74" s="28" t="str">
        <f>F12</f>
        <v>Most Zámrsk-Dobříkov</v>
      </c>
      <c r="G74" s="41"/>
      <c r="H74" s="41"/>
      <c r="I74" s="33" t="s">
        <v>24</v>
      </c>
      <c r="J74" s="73" t="str">
        <f>IF(J12="","",J12)</f>
        <v>3. 3. 2022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40.05" customHeight="1">
      <c r="A76" s="39"/>
      <c r="B76" s="40"/>
      <c r="C76" s="33" t="s">
        <v>26</v>
      </c>
      <c r="D76" s="41"/>
      <c r="E76" s="41"/>
      <c r="F76" s="28" t="str">
        <f>E15</f>
        <v xml:space="preserve">PARDUBICKÝ KRAJ, KOMENSKÉHO NÁMĚSTÍ 125, 532 11 </v>
      </c>
      <c r="G76" s="41"/>
      <c r="H76" s="41"/>
      <c r="I76" s="33" t="s">
        <v>32</v>
      </c>
      <c r="J76" s="37" t="str">
        <f>E21</f>
        <v>P-AQUA s.r.o., Jižní 870, 500 03 Hradec Králové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>Ing. Tomáš Růžička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100</v>
      </c>
      <c r="D79" s="181" t="s">
        <v>58</v>
      </c>
      <c r="E79" s="181" t="s">
        <v>54</v>
      </c>
      <c r="F79" s="181" t="s">
        <v>55</v>
      </c>
      <c r="G79" s="181" t="s">
        <v>101</v>
      </c>
      <c r="H79" s="181" t="s">
        <v>102</v>
      </c>
      <c r="I79" s="181" t="s">
        <v>103</v>
      </c>
      <c r="J79" s="181" t="s">
        <v>92</v>
      </c>
      <c r="K79" s="182" t="s">
        <v>104</v>
      </c>
      <c r="L79" s="183"/>
      <c r="M79" s="93" t="s">
        <v>21</v>
      </c>
      <c r="N79" s="94" t="s">
        <v>43</v>
      </c>
      <c r="O79" s="94" t="s">
        <v>105</v>
      </c>
      <c r="P79" s="94" t="s">
        <v>106</v>
      </c>
      <c r="Q79" s="94" t="s">
        <v>107</v>
      </c>
      <c r="R79" s="94" t="s">
        <v>108</v>
      </c>
      <c r="S79" s="94" t="s">
        <v>109</v>
      </c>
      <c r="T79" s="95" t="s">
        <v>110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111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72</v>
      </c>
      <c r="AU80" s="18" t="s">
        <v>93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72</v>
      </c>
      <c r="E81" s="192" t="s">
        <v>84</v>
      </c>
      <c r="F81" s="192" t="s">
        <v>85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SUM(P82:P88)</f>
        <v>0</v>
      </c>
      <c r="Q81" s="197"/>
      <c r="R81" s="198">
        <f>SUM(R82:R88)</f>
        <v>0</v>
      </c>
      <c r="S81" s="197"/>
      <c r="T81" s="199">
        <f>SUM(T82:T88)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157</v>
      </c>
      <c r="AT81" s="201" t="s">
        <v>72</v>
      </c>
      <c r="AU81" s="201" t="s">
        <v>73</v>
      </c>
      <c r="AY81" s="200" t="s">
        <v>114</v>
      </c>
      <c r="BK81" s="202">
        <f>SUM(BK82:BK88)</f>
        <v>0</v>
      </c>
    </row>
    <row r="82" s="2" customFormat="1" ht="16.5" customHeight="1">
      <c r="A82" s="39"/>
      <c r="B82" s="40"/>
      <c r="C82" s="205" t="s">
        <v>81</v>
      </c>
      <c r="D82" s="205" t="s">
        <v>116</v>
      </c>
      <c r="E82" s="206" t="s">
        <v>587</v>
      </c>
      <c r="F82" s="207" t="s">
        <v>588</v>
      </c>
      <c r="G82" s="208" t="s">
        <v>589</v>
      </c>
      <c r="H82" s="209">
        <v>1</v>
      </c>
      <c r="I82" s="210"/>
      <c r="J82" s="211">
        <f>ROUND(I82*H82,2)</f>
        <v>0</v>
      </c>
      <c r="K82" s="207" t="s">
        <v>21</v>
      </c>
      <c r="L82" s="45"/>
      <c r="M82" s="212" t="s">
        <v>21</v>
      </c>
      <c r="N82" s="213" t="s">
        <v>44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121</v>
      </c>
      <c r="AT82" s="216" t="s">
        <v>116</v>
      </c>
      <c r="AU82" s="216" t="s">
        <v>81</v>
      </c>
      <c r="AY82" s="18" t="s">
        <v>114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81</v>
      </c>
      <c r="BK82" s="217">
        <f>ROUND(I82*H82,2)</f>
        <v>0</v>
      </c>
      <c r="BL82" s="18" t="s">
        <v>121</v>
      </c>
      <c r="BM82" s="216" t="s">
        <v>590</v>
      </c>
    </row>
    <row r="83" s="2" customFormat="1" ht="16.5" customHeight="1">
      <c r="A83" s="39"/>
      <c r="B83" s="40"/>
      <c r="C83" s="205" t="s">
        <v>83</v>
      </c>
      <c r="D83" s="205" t="s">
        <v>116</v>
      </c>
      <c r="E83" s="206" t="s">
        <v>591</v>
      </c>
      <c r="F83" s="207" t="s">
        <v>592</v>
      </c>
      <c r="G83" s="208" t="s">
        <v>589</v>
      </c>
      <c r="H83" s="209">
        <v>1</v>
      </c>
      <c r="I83" s="210"/>
      <c r="J83" s="211">
        <f>ROUND(I83*H83,2)</f>
        <v>0</v>
      </c>
      <c r="K83" s="207" t="s">
        <v>21</v>
      </c>
      <c r="L83" s="45"/>
      <c r="M83" s="212" t="s">
        <v>21</v>
      </c>
      <c r="N83" s="213" t="s">
        <v>44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121</v>
      </c>
      <c r="AT83" s="216" t="s">
        <v>116</v>
      </c>
      <c r="AU83" s="216" t="s">
        <v>81</v>
      </c>
      <c r="AY83" s="18" t="s">
        <v>114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81</v>
      </c>
      <c r="BK83" s="217">
        <f>ROUND(I83*H83,2)</f>
        <v>0</v>
      </c>
      <c r="BL83" s="18" t="s">
        <v>121</v>
      </c>
      <c r="BM83" s="216" t="s">
        <v>593</v>
      </c>
    </row>
    <row r="84" s="2" customFormat="1" ht="16.5" customHeight="1">
      <c r="A84" s="39"/>
      <c r="B84" s="40"/>
      <c r="C84" s="205" t="s">
        <v>134</v>
      </c>
      <c r="D84" s="205" t="s">
        <v>116</v>
      </c>
      <c r="E84" s="206" t="s">
        <v>594</v>
      </c>
      <c r="F84" s="207" t="s">
        <v>595</v>
      </c>
      <c r="G84" s="208" t="s">
        <v>589</v>
      </c>
      <c r="H84" s="209">
        <v>1</v>
      </c>
      <c r="I84" s="210"/>
      <c r="J84" s="211">
        <f>ROUND(I84*H84,2)</f>
        <v>0</v>
      </c>
      <c r="K84" s="207" t="s">
        <v>21</v>
      </c>
      <c r="L84" s="45"/>
      <c r="M84" s="212" t="s">
        <v>21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121</v>
      </c>
      <c r="AT84" s="216" t="s">
        <v>116</v>
      </c>
      <c r="AU84" s="216" t="s">
        <v>81</v>
      </c>
      <c r="AY84" s="18" t="s">
        <v>114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121</v>
      </c>
      <c r="BM84" s="216" t="s">
        <v>596</v>
      </c>
    </row>
    <row r="85" s="2" customFormat="1" ht="16.5" customHeight="1">
      <c r="A85" s="39"/>
      <c r="B85" s="40"/>
      <c r="C85" s="205" t="s">
        <v>121</v>
      </c>
      <c r="D85" s="205" t="s">
        <v>116</v>
      </c>
      <c r="E85" s="206" t="s">
        <v>597</v>
      </c>
      <c r="F85" s="207" t="s">
        <v>598</v>
      </c>
      <c r="G85" s="208" t="s">
        <v>589</v>
      </c>
      <c r="H85" s="209">
        <v>1</v>
      </c>
      <c r="I85" s="210"/>
      <c r="J85" s="211">
        <f>ROUND(I85*H85,2)</f>
        <v>0</v>
      </c>
      <c r="K85" s="207" t="s">
        <v>21</v>
      </c>
      <c r="L85" s="45"/>
      <c r="M85" s="212" t="s">
        <v>21</v>
      </c>
      <c r="N85" s="213" t="s">
        <v>44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121</v>
      </c>
      <c r="AT85" s="216" t="s">
        <v>116</v>
      </c>
      <c r="AU85" s="216" t="s">
        <v>81</v>
      </c>
      <c r="AY85" s="18" t="s">
        <v>114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81</v>
      </c>
      <c r="BK85" s="217">
        <f>ROUND(I85*H85,2)</f>
        <v>0</v>
      </c>
      <c r="BL85" s="18" t="s">
        <v>121</v>
      </c>
      <c r="BM85" s="216" t="s">
        <v>599</v>
      </c>
    </row>
    <row r="86" s="2" customFormat="1" ht="16.5" customHeight="1">
      <c r="A86" s="39"/>
      <c r="B86" s="40"/>
      <c r="C86" s="205" t="s">
        <v>157</v>
      </c>
      <c r="D86" s="205" t="s">
        <v>116</v>
      </c>
      <c r="E86" s="206" t="s">
        <v>600</v>
      </c>
      <c r="F86" s="207" t="s">
        <v>601</v>
      </c>
      <c r="G86" s="208" t="s">
        <v>589</v>
      </c>
      <c r="H86" s="209">
        <v>1</v>
      </c>
      <c r="I86" s="210"/>
      <c r="J86" s="211">
        <f>ROUND(I86*H86,2)</f>
        <v>0</v>
      </c>
      <c r="K86" s="207" t="s">
        <v>21</v>
      </c>
      <c r="L86" s="45"/>
      <c r="M86" s="212" t="s">
        <v>21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121</v>
      </c>
      <c r="AT86" s="216" t="s">
        <v>116</v>
      </c>
      <c r="AU86" s="216" t="s">
        <v>81</v>
      </c>
      <c r="AY86" s="18" t="s">
        <v>114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121</v>
      </c>
      <c r="BM86" s="216" t="s">
        <v>602</v>
      </c>
    </row>
    <row r="87" s="2" customFormat="1" ht="16.5" customHeight="1">
      <c r="A87" s="39"/>
      <c r="B87" s="40"/>
      <c r="C87" s="205" t="s">
        <v>162</v>
      </c>
      <c r="D87" s="205" t="s">
        <v>116</v>
      </c>
      <c r="E87" s="206" t="s">
        <v>603</v>
      </c>
      <c r="F87" s="207" t="s">
        <v>604</v>
      </c>
      <c r="G87" s="208" t="s">
        <v>589</v>
      </c>
      <c r="H87" s="209">
        <v>1</v>
      </c>
      <c r="I87" s="210"/>
      <c r="J87" s="211">
        <f>ROUND(I87*H87,2)</f>
        <v>0</v>
      </c>
      <c r="K87" s="207" t="s">
        <v>21</v>
      </c>
      <c r="L87" s="45"/>
      <c r="M87" s="212" t="s">
        <v>21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121</v>
      </c>
      <c r="AT87" s="216" t="s">
        <v>116</v>
      </c>
      <c r="AU87" s="216" t="s">
        <v>81</v>
      </c>
      <c r="AY87" s="18" t="s">
        <v>114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121</v>
      </c>
      <c r="BM87" s="216" t="s">
        <v>605</v>
      </c>
    </row>
    <row r="88" s="2" customFormat="1" ht="16.5" customHeight="1">
      <c r="A88" s="39"/>
      <c r="B88" s="40"/>
      <c r="C88" s="205" t="s">
        <v>177</v>
      </c>
      <c r="D88" s="205" t="s">
        <v>116</v>
      </c>
      <c r="E88" s="206" t="s">
        <v>606</v>
      </c>
      <c r="F88" s="207" t="s">
        <v>607</v>
      </c>
      <c r="G88" s="208" t="s">
        <v>589</v>
      </c>
      <c r="H88" s="209">
        <v>1</v>
      </c>
      <c r="I88" s="210"/>
      <c r="J88" s="211">
        <f>ROUND(I88*H88,2)</f>
        <v>0</v>
      </c>
      <c r="K88" s="207" t="s">
        <v>21</v>
      </c>
      <c r="L88" s="45"/>
      <c r="M88" s="261" t="s">
        <v>21</v>
      </c>
      <c r="N88" s="262" t="s">
        <v>44</v>
      </c>
      <c r="O88" s="259"/>
      <c r="P88" s="263">
        <f>O88*H88</f>
        <v>0</v>
      </c>
      <c r="Q88" s="263">
        <v>0</v>
      </c>
      <c r="R88" s="263">
        <f>Q88*H88</f>
        <v>0</v>
      </c>
      <c r="S88" s="263">
        <v>0</v>
      </c>
      <c r="T88" s="26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121</v>
      </c>
      <c r="AT88" s="216" t="s">
        <v>116</v>
      </c>
      <c r="AU88" s="216" t="s">
        <v>81</v>
      </c>
      <c r="AY88" s="18" t="s">
        <v>114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121</v>
      </c>
      <c r="BM88" s="216" t="s">
        <v>608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3IaAL+4MB4RJrFzqYsGV1P8h6durRQNfOAwpHnG4cuZb5gzv18C7p6srJ40kdUZfr5ux1hEOfg22e9XWzLNOjg==" hashValue="41TA2rlYGPyXpVGGSSWk3Ic0X4ZwKJizMD5ZkRE+XwQeMxy93TWWrIAGHhjc5we46L0binu5wf+MefoPuKoFGA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609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610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611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612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613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614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615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616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617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618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619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80</v>
      </c>
      <c r="F18" s="276" t="s">
        <v>620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621</v>
      </c>
      <c r="F19" s="276" t="s">
        <v>622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623</v>
      </c>
      <c r="F20" s="276" t="s">
        <v>624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625</v>
      </c>
      <c r="F21" s="276" t="s">
        <v>626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627</v>
      </c>
      <c r="F22" s="276" t="s">
        <v>628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629</v>
      </c>
      <c r="F23" s="276" t="s">
        <v>630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631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632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633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634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635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636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637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638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639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100</v>
      </c>
      <c r="F36" s="276"/>
      <c r="G36" s="276" t="s">
        <v>640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641</v>
      </c>
      <c r="F37" s="276"/>
      <c r="G37" s="276" t="s">
        <v>642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54</v>
      </c>
      <c r="F38" s="276"/>
      <c r="G38" s="276" t="s">
        <v>643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55</v>
      </c>
      <c r="F39" s="276"/>
      <c r="G39" s="276" t="s">
        <v>644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101</v>
      </c>
      <c r="F40" s="276"/>
      <c r="G40" s="276" t="s">
        <v>645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102</v>
      </c>
      <c r="F41" s="276"/>
      <c r="G41" s="276" t="s">
        <v>646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647</v>
      </c>
      <c r="F42" s="276"/>
      <c r="G42" s="276" t="s">
        <v>648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649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650</v>
      </c>
      <c r="F44" s="276"/>
      <c r="G44" s="276" t="s">
        <v>651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104</v>
      </c>
      <c r="F45" s="276"/>
      <c r="G45" s="276" t="s">
        <v>652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653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654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655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656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657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658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659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660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661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662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663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664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665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666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667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668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669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670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671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672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673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674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675</v>
      </c>
      <c r="D76" s="294"/>
      <c r="E76" s="294"/>
      <c r="F76" s="294" t="s">
        <v>676</v>
      </c>
      <c r="G76" s="295"/>
      <c r="H76" s="294" t="s">
        <v>55</v>
      </c>
      <c r="I76" s="294" t="s">
        <v>58</v>
      </c>
      <c r="J76" s="294" t="s">
        <v>677</v>
      </c>
      <c r="K76" s="293"/>
    </row>
    <row r="77" s="1" customFormat="1" ht="17.25" customHeight="1">
      <c r="B77" s="291"/>
      <c r="C77" s="296" t="s">
        <v>678</v>
      </c>
      <c r="D77" s="296"/>
      <c r="E77" s="296"/>
      <c r="F77" s="297" t="s">
        <v>679</v>
      </c>
      <c r="G77" s="298"/>
      <c r="H77" s="296"/>
      <c r="I77" s="296"/>
      <c r="J77" s="296" t="s">
        <v>680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54</v>
      </c>
      <c r="D79" s="301"/>
      <c r="E79" s="301"/>
      <c r="F79" s="302" t="s">
        <v>681</v>
      </c>
      <c r="G79" s="303"/>
      <c r="H79" s="279" t="s">
        <v>682</v>
      </c>
      <c r="I79" s="279" t="s">
        <v>683</v>
      </c>
      <c r="J79" s="279">
        <v>20</v>
      </c>
      <c r="K79" s="293"/>
    </row>
    <row r="80" s="1" customFormat="1" ht="15" customHeight="1">
      <c r="B80" s="291"/>
      <c r="C80" s="279" t="s">
        <v>684</v>
      </c>
      <c r="D80" s="279"/>
      <c r="E80" s="279"/>
      <c r="F80" s="302" t="s">
        <v>681</v>
      </c>
      <c r="G80" s="303"/>
      <c r="H80" s="279" t="s">
        <v>685</v>
      </c>
      <c r="I80" s="279" t="s">
        <v>683</v>
      </c>
      <c r="J80" s="279">
        <v>120</v>
      </c>
      <c r="K80" s="293"/>
    </row>
    <row r="81" s="1" customFormat="1" ht="15" customHeight="1">
      <c r="B81" s="304"/>
      <c r="C81" s="279" t="s">
        <v>686</v>
      </c>
      <c r="D81" s="279"/>
      <c r="E81" s="279"/>
      <c r="F81" s="302" t="s">
        <v>687</v>
      </c>
      <c r="G81" s="303"/>
      <c r="H81" s="279" t="s">
        <v>688</v>
      </c>
      <c r="I81" s="279" t="s">
        <v>683</v>
      </c>
      <c r="J81" s="279">
        <v>50</v>
      </c>
      <c r="K81" s="293"/>
    </row>
    <row r="82" s="1" customFormat="1" ht="15" customHeight="1">
      <c r="B82" s="304"/>
      <c r="C82" s="279" t="s">
        <v>689</v>
      </c>
      <c r="D82" s="279"/>
      <c r="E82" s="279"/>
      <c r="F82" s="302" t="s">
        <v>681</v>
      </c>
      <c r="G82" s="303"/>
      <c r="H82" s="279" t="s">
        <v>690</v>
      </c>
      <c r="I82" s="279" t="s">
        <v>691</v>
      </c>
      <c r="J82" s="279"/>
      <c r="K82" s="293"/>
    </row>
    <row r="83" s="1" customFormat="1" ht="15" customHeight="1">
      <c r="B83" s="304"/>
      <c r="C83" s="305" t="s">
        <v>692</v>
      </c>
      <c r="D83" s="305"/>
      <c r="E83" s="305"/>
      <c r="F83" s="306" t="s">
        <v>687</v>
      </c>
      <c r="G83" s="305"/>
      <c r="H83" s="305" t="s">
        <v>693</v>
      </c>
      <c r="I83" s="305" t="s">
        <v>683</v>
      </c>
      <c r="J83" s="305">
        <v>15</v>
      </c>
      <c r="K83" s="293"/>
    </row>
    <row r="84" s="1" customFormat="1" ht="15" customHeight="1">
      <c r="B84" s="304"/>
      <c r="C84" s="305" t="s">
        <v>694</v>
      </c>
      <c r="D84" s="305"/>
      <c r="E84" s="305"/>
      <c r="F84" s="306" t="s">
        <v>687</v>
      </c>
      <c r="G84" s="305"/>
      <c r="H84" s="305" t="s">
        <v>695</v>
      </c>
      <c r="I84" s="305" t="s">
        <v>683</v>
      </c>
      <c r="J84" s="305">
        <v>15</v>
      </c>
      <c r="K84" s="293"/>
    </row>
    <row r="85" s="1" customFormat="1" ht="15" customHeight="1">
      <c r="B85" s="304"/>
      <c r="C85" s="305" t="s">
        <v>696</v>
      </c>
      <c r="D85" s="305"/>
      <c r="E85" s="305"/>
      <c r="F85" s="306" t="s">
        <v>687</v>
      </c>
      <c r="G85" s="305"/>
      <c r="H85" s="305" t="s">
        <v>697</v>
      </c>
      <c r="I85" s="305" t="s">
        <v>683</v>
      </c>
      <c r="J85" s="305">
        <v>20</v>
      </c>
      <c r="K85" s="293"/>
    </row>
    <row r="86" s="1" customFormat="1" ht="15" customHeight="1">
      <c r="B86" s="304"/>
      <c r="C86" s="305" t="s">
        <v>698</v>
      </c>
      <c r="D86" s="305"/>
      <c r="E86" s="305"/>
      <c r="F86" s="306" t="s">
        <v>687</v>
      </c>
      <c r="G86" s="305"/>
      <c r="H86" s="305" t="s">
        <v>699</v>
      </c>
      <c r="I86" s="305" t="s">
        <v>683</v>
      </c>
      <c r="J86" s="305">
        <v>20</v>
      </c>
      <c r="K86" s="293"/>
    </row>
    <row r="87" s="1" customFormat="1" ht="15" customHeight="1">
      <c r="B87" s="304"/>
      <c r="C87" s="279" t="s">
        <v>700</v>
      </c>
      <c r="D87" s="279"/>
      <c r="E87" s="279"/>
      <c r="F87" s="302" t="s">
        <v>687</v>
      </c>
      <c r="G87" s="303"/>
      <c r="H87" s="279" t="s">
        <v>701</v>
      </c>
      <c r="I87" s="279" t="s">
        <v>683</v>
      </c>
      <c r="J87" s="279">
        <v>50</v>
      </c>
      <c r="K87" s="293"/>
    </row>
    <row r="88" s="1" customFormat="1" ht="15" customHeight="1">
      <c r="B88" s="304"/>
      <c r="C88" s="279" t="s">
        <v>702</v>
      </c>
      <c r="D88" s="279"/>
      <c r="E88" s="279"/>
      <c r="F88" s="302" t="s">
        <v>687</v>
      </c>
      <c r="G88" s="303"/>
      <c r="H88" s="279" t="s">
        <v>703</v>
      </c>
      <c r="I88" s="279" t="s">
        <v>683</v>
      </c>
      <c r="J88" s="279">
        <v>20</v>
      </c>
      <c r="K88" s="293"/>
    </row>
    <row r="89" s="1" customFormat="1" ht="15" customHeight="1">
      <c r="B89" s="304"/>
      <c r="C89" s="279" t="s">
        <v>704</v>
      </c>
      <c r="D89" s="279"/>
      <c r="E89" s="279"/>
      <c r="F89" s="302" t="s">
        <v>687</v>
      </c>
      <c r="G89" s="303"/>
      <c r="H89" s="279" t="s">
        <v>705</v>
      </c>
      <c r="I89" s="279" t="s">
        <v>683</v>
      </c>
      <c r="J89" s="279">
        <v>20</v>
      </c>
      <c r="K89" s="293"/>
    </row>
    <row r="90" s="1" customFormat="1" ht="15" customHeight="1">
      <c r="B90" s="304"/>
      <c r="C90" s="279" t="s">
        <v>706</v>
      </c>
      <c r="D90" s="279"/>
      <c r="E90" s="279"/>
      <c r="F90" s="302" t="s">
        <v>687</v>
      </c>
      <c r="G90" s="303"/>
      <c r="H90" s="279" t="s">
        <v>707</v>
      </c>
      <c r="I90" s="279" t="s">
        <v>683</v>
      </c>
      <c r="J90" s="279">
        <v>50</v>
      </c>
      <c r="K90" s="293"/>
    </row>
    <row r="91" s="1" customFormat="1" ht="15" customHeight="1">
      <c r="B91" s="304"/>
      <c r="C91" s="279" t="s">
        <v>708</v>
      </c>
      <c r="D91" s="279"/>
      <c r="E91" s="279"/>
      <c r="F91" s="302" t="s">
        <v>687</v>
      </c>
      <c r="G91" s="303"/>
      <c r="H91" s="279" t="s">
        <v>708</v>
      </c>
      <c r="I91" s="279" t="s">
        <v>683</v>
      </c>
      <c r="J91" s="279">
        <v>50</v>
      </c>
      <c r="K91" s="293"/>
    </row>
    <row r="92" s="1" customFormat="1" ht="15" customHeight="1">
      <c r="B92" s="304"/>
      <c r="C92" s="279" t="s">
        <v>709</v>
      </c>
      <c r="D92" s="279"/>
      <c r="E92" s="279"/>
      <c r="F92" s="302" t="s">
        <v>687</v>
      </c>
      <c r="G92" s="303"/>
      <c r="H92" s="279" t="s">
        <v>710</v>
      </c>
      <c r="I92" s="279" t="s">
        <v>683</v>
      </c>
      <c r="J92" s="279">
        <v>255</v>
      </c>
      <c r="K92" s="293"/>
    </row>
    <row r="93" s="1" customFormat="1" ht="15" customHeight="1">
      <c r="B93" s="304"/>
      <c r="C93" s="279" t="s">
        <v>711</v>
      </c>
      <c r="D93" s="279"/>
      <c r="E93" s="279"/>
      <c r="F93" s="302" t="s">
        <v>681</v>
      </c>
      <c r="G93" s="303"/>
      <c r="H93" s="279" t="s">
        <v>712</v>
      </c>
      <c r="I93" s="279" t="s">
        <v>713</v>
      </c>
      <c r="J93" s="279"/>
      <c r="K93" s="293"/>
    </row>
    <row r="94" s="1" customFormat="1" ht="15" customHeight="1">
      <c r="B94" s="304"/>
      <c r="C94" s="279" t="s">
        <v>714</v>
      </c>
      <c r="D94" s="279"/>
      <c r="E94" s="279"/>
      <c r="F94" s="302" t="s">
        <v>681</v>
      </c>
      <c r="G94" s="303"/>
      <c r="H94" s="279" t="s">
        <v>715</v>
      </c>
      <c r="I94" s="279" t="s">
        <v>716</v>
      </c>
      <c r="J94" s="279"/>
      <c r="K94" s="293"/>
    </row>
    <row r="95" s="1" customFormat="1" ht="15" customHeight="1">
      <c r="B95" s="304"/>
      <c r="C95" s="279" t="s">
        <v>717</v>
      </c>
      <c r="D95" s="279"/>
      <c r="E95" s="279"/>
      <c r="F95" s="302" t="s">
        <v>681</v>
      </c>
      <c r="G95" s="303"/>
      <c r="H95" s="279" t="s">
        <v>717</v>
      </c>
      <c r="I95" s="279" t="s">
        <v>716</v>
      </c>
      <c r="J95" s="279"/>
      <c r="K95" s="293"/>
    </row>
    <row r="96" s="1" customFormat="1" ht="15" customHeight="1">
      <c r="B96" s="304"/>
      <c r="C96" s="279" t="s">
        <v>39</v>
      </c>
      <c r="D96" s="279"/>
      <c r="E96" s="279"/>
      <c r="F96" s="302" t="s">
        <v>681</v>
      </c>
      <c r="G96" s="303"/>
      <c r="H96" s="279" t="s">
        <v>718</v>
      </c>
      <c r="I96" s="279" t="s">
        <v>716</v>
      </c>
      <c r="J96" s="279"/>
      <c r="K96" s="293"/>
    </row>
    <row r="97" s="1" customFormat="1" ht="15" customHeight="1">
      <c r="B97" s="304"/>
      <c r="C97" s="279" t="s">
        <v>49</v>
      </c>
      <c r="D97" s="279"/>
      <c r="E97" s="279"/>
      <c r="F97" s="302" t="s">
        <v>681</v>
      </c>
      <c r="G97" s="303"/>
      <c r="H97" s="279" t="s">
        <v>719</v>
      </c>
      <c r="I97" s="279" t="s">
        <v>716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720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675</v>
      </c>
      <c r="D103" s="294"/>
      <c r="E103" s="294"/>
      <c r="F103" s="294" t="s">
        <v>676</v>
      </c>
      <c r="G103" s="295"/>
      <c r="H103" s="294" t="s">
        <v>55</v>
      </c>
      <c r="I103" s="294" t="s">
        <v>58</v>
      </c>
      <c r="J103" s="294" t="s">
        <v>677</v>
      </c>
      <c r="K103" s="293"/>
    </row>
    <row r="104" s="1" customFormat="1" ht="17.25" customHeight="1">
      <c r="B104" s="291"/>
      <c r="C104" s="296" t="s">
        <v>678</v>
      </c>
      <c r="D104" s="296"/>
      <c r="E104" s="296"/>
      <c r="F104" s="297" t="s">
        <v>679</v>
      </c>
      <c r="G104" s="298"/>
      <c r="H104" s="296"/>
      <c r="I104" s="296"/>
      <c r="J104" s="296" t="s">
        <v>680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54</v>
      </c>
      <c r="D106" s="301"/>
      <c r="E106" s="301"/>
      <c r="F106" s="302" t="s">
        <v>681</v>
      </c>
      <c r="G106" s="279"/>
      <c r="H106" s="279" t="s">
        <v>721</v>
      </c>
      <c r="I106" s="279" t="s">
        <v>683</v>
      </c>
      <c r="J106" s="279">
        <v>20</v>
      </c>
      <c r="K106" s="293"/>
    </row>
    <row r="107" s="1" customFormat="1" ht="15" customHeight="1">
      <c r="B107" s="291"/>
      <c r="C107" s="279" t="s">
        <v>684</v>
      </c>
      <c r="D107" s="279"/>
      <c r="E107" s="279"/>
      <c r="F107" s="302" t="s">
        <v>681</v>
      </c>
      <c r="G107" s="279"/>
      <c r="H107" s="279" t="s">
        <v>721</v>
      </c>
      <c r="I107" s="279" t="s">
        <v>683</v>
      </c>
      <c r="J107" s="279">
        <v>120</v>
      </c>
      <c r="K107" s="293"/>
    </row>
    <row r="108" s="1" customFormat="1" ht="15" customHeight="1">
      <c r="B108" s="304"/>
      <c r="C108" s="279" t="s">
        <v>686</v>
      </c>
      <c r="D108" s="279"/>
      <c r="E108" s="279"/>
      <c r="F108" s="302" t="s">
        <v>687</v>
      </c>
      <c r="G108" s="279"/>
      <c r="H108" s="279" t="s">
        <v>721</v>
      </c>
      <c r="I108" s="279" t="s">
        <v>683</v>
      </c>
      <c r="J108" s="279">
        <v>50</v>
      </c>
      <c r="K108" s="293"/>
    </row>
    <row r="109" s="1" customFormat="1" ht="15" customHeight="1">
      <c r="B109" s="304"/>
      <c r="C109" s="279" t="s">
        <v>689</v>
      </c>
      <c r="D109" s="279"/>
      <c r="E109" s="279"/>
      <c r="F109" s="302" t="s">
        <v>681</v>
      </c>
      <c r="G109" s="279"/>
      <c r="H109" s="279" t="s">
        <v>721</v>
      </c>
      <c r="I109" s="279" t="s">
        <v>691</v>
      </c>
      <c r="J109" s="279"/>
      <c r="K109" s="293"/>
    </row>
    <row r="110" s="1" customFormat="1" ht="15" customHeight="1">
      <c r="B110" s="304"/>
      <c r="C110" s="279" t="s">
        <v>700</v>
      </c>
      <c r="D110" s="279"/>
      <c r="E110" s="279"/>
      <c r="F110" s="302" t="s">
        <v>687</v>
      </c>
      <c r="G110" s="279"/>
      <c r="H110" s="279" t="s">
        <v>721</v>
      </c>
      <c r="I110" s="279" t="s">
        <v>683</v>
      </c>
      <c r="J110" s="279">
        <v>50</v>
      </c>
      <c r="K110" s="293"/>
    </row>
    <row r="111" s="1" customFormat="1" ht="15" customHeight="1">
      <c r="B111" s="304"/>
      <c r="C111" s="279" t="s">
        <v>708</v>
      </c>
      <c r="D111" s="279"/>
      <c r="E111" s="279"/>
      <c r="F111" s="302" t="s">
        <v>687</v>
      </c>
      <c r="G111" s="279"/>
      <c r="H111" s="279" t="s">
        <v>721</v>
      </c>
      <c r="I111" s="279" t="s">
        <v>683</v>
      </c>
      <c r="J111" s="279">
        <v>50</v>
      </c>
      <c r="K111" s="293"/>
    </row>
    <row r="112" s="1" customFormat="1" ht="15" customHeight="1">
      <c r="B112" s="304"/>
      <c r="C112" s="279" t="s">
        <v>706</v>
      </c>
      <c r="D112" s="279"/>
      <c r="E112" s="279"/>
      <c r="F112" s="302" t="s">
        <v>687</v>
      </c>
      <c r="G112" s="279"/>
      <c r="H112" s="279" t="s">
        <v>721</v>
      </c>
      <c r="I112" s="279" t="s">
        <v>683</v>
      </c>
      <c r="J112" s="279">
        <v>50</v>
      </c>
      <c r="K112" s="293"/>
    </row>
    <row r="113" s="1" customFormat="1" ht="15" customHeight="1">
      <c r="B113" s="304"/>
      <c r="C113" s="279" t="s">
        <v>54</v>
      </c>
      <c r="D113" s="279"/>
      <c r="E113" s="279"/>
      <c r="F113" s="302" t="s">
        <v>681</v>
      </c>
      <c r="G113" s="279"/>
      <c r="H113" s="279" t="s">
        <v>722</v>
      </c>
      <c r="I113" s="279" t="s">
        <v>683</v>
      </c>
      <c r="J113" s="279">
        <v>20</v>
      </c>
      <c r="K113" s="293"/>
    </row>
    <row r="114" s="1" customFormat="1" ht="15" customHeight="1">
      <c r="B114" s="304"/>
      <c r="C114" s="279" t="s">
        <v>723</v>
      </c>
      <c r="D114" s="279"/>
      <c r="E114" s="279"/>
      <c r="F114" s="302" t="s">
        <v>681</v>
      </c>
      <c r="G114" s="279"/>
      <c r="H114" s="279" t="s">
        <v>724</v>
      </c>
      <c r="I114" s="279" t="s">
        <v>683</v>
      </c>
      <c r="J114" s="279">
        <v>120</v>
      </c>
      <c r="K114" s="293"/>
    </row>
    <row r="115" s="1" customFormat="1" ht="15" customHeight="1">
      <c r="B115" s="304"/>
      <c r="C115" s="279" t="s">
        <v>39</v>
      </c>
      <c r="D115" s="279"/>
      <c r="E115" s="279"/>
      <c r="F115" s="302" t="s">
        <v>681</v>
      </c>
      <c r="G115" s="279"/>
      <c r="H115" s="279" t="s">
        <v>725</v>
      </c>
      <c r="I115" s="279" t="s">
        <v>716</v>
      </c>
      <c r="J115" s="279"/>
      <c r="K115" s="293"/>
    </row>
    <row r="116" s="1" customFormat="1" ht="15" customHeight="1">
      <c r="B116" s="304"/>
      <c r="C116" s="279" t="s">
        <v>49</v>
      </c>
      <c r="D116" s="279"/>
      <c r="E116" s="279"/>
      <c r="F116" s="302" t="s">
        <v>681</v>
      </c>
      <c r="G116" s="279"/>
      <c r="H116" s="279" t="s">
        <v>726</v>
      </c>
      <c r="I116" s="279" t="s">
        <v>716</v>
      </c>
      <c r="J116" s="279"/>
      <c r="K116" s="293"/>
    </row>
    <row r="117" s="1" customFormat="1" ht="15" customHeight="1">
      <c r="B117" s="304"/>
      <c r="C117" s="279" t="s">
        <v>58</v>
      </c>
      <c r="D117" s="279"/>
      <c r="E117" s="279"/>
      <c r="F117" s="302" t="s">
        <v>681</v>
      </c>
      <c r="G117" s="279"/>
      <c r="H117" s="279" t="s">
        <v>727</v>
      </c>
      <c r="I117" s="279" t="s">
        <v>728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729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675</v>
      </c>
      <c r="D123" s="294"/>
      <c r="E123" s="294"/>
      <c r="F123" s="294" t="s">
        <v>676</v>
      </c>
      <c r="G123" s="295"/>
      <c r="H123" s="294" t="s">
        <v>55</v>
      </c>
      <c r="I123" s="294" t="s">
        <v>58</v>
      </c>
      <c r="J123" s="294" t="s">
        <v>677</v>
      </c>
      <c r="K123" s="323"/>
    </row>
    <row r="124" s="1" customFormat="1" ht="17.25" customHeight="1">
      <c r="B124" s="322"/>
      <c r="C124" s="296" t="s">
        <v>678</v>
      </c>
      <c r="D124" s="296"/>
      <c r="E124" s="296"/>
      <c r="F124" s="297" t="s">
        <v>679</v>
      </c>
      <c r="G124" s="298"/>
      <c r="H124" s="296"/>
      <c r="I124" s="296"/>
      <c r="J124" s="296" t="s">
        <v>680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684</v>
      </c>
      <c r="D126" s="301"/>
      <c r="E126" s="301"/>
      <c r="F126" s="302" t="s">
        <v>681</v>
      </c>
      <c r="G126" s="279"/>
      <c r="H126" s="279" t="s">
        <v>721</v>
      </c>
      <c r="I126" s="279" t="s">
        <v>683</v>
      </c>
      <c r="J126" s="279">
        <v>120</v>
      </c>
      <c r="K126" s="327"/>
    </row>
    <row r="127" s="1" customFormat="1" ht="15" customHeight="1">
      <c r="B127" s="324"/>
      <c r="C127" s="279" t="s">
        <v>730</v>
      </c>
      <c r="D127" s="279"/>
      <c r="E127" s="279"/>
      <c r="F127" s="302" t="s">
        <v>681</v>
      </c>
      <c r="G127" s="279"/>
      <c r="H127" s="279" t="s">
        <v>731</v>
      </c>
      <c r="I127" s="279" t="s">
        <v>683</v>
      </c>
      <c r="J127" s="279" t="s">
        <v>732</v>
      </c>
      <c r="K127" s="327"/>
    </row>
    <row r="128" s="1" customFormat="1" ht="15" customHeight="1">
      <c r="B128" s="324"/>
      <c r="C128" s="279" t="s">
        <v>629</v>
      </c>
      <c r="D128" s="279"/>
      <c r="E128" s="279"/>
      <c r="F128" s="302" t="s">
        <v>681</v>
      </c>
      <c r="G128" s="279"/>
      <c r="H128" s="279" t="s">
        <v>733</v>
      </c>
      <c r="I128" s="279" t="s">
        <v>683</v>
      </c>
      <c r="J128" s="279" t="s">
        <v>732</v>
      </c>
      <c r="K128" s="327"/>
    </row>
    <row r="129" s="1" customFormat="1" ht="15" customHeight="1">
      <c r="B129" s="324"/>
      <c r="C129" s="279" t="s">
        <v>692</v>
      </c>
      <c r="D129" s="279"/>
      <c r="E129" s="279"/>
      <c r="F129" s="302" t="s">
        <v>687</v>
      </c>
      <c r="G129" s="279"/>
      <c r="H129" s="279" t="s">
        <v>693</v>
      </c>
      <c r="I129" s="279" t="s">
        <v>683</v>
      </c>
      <c r="J129" s="279">
        <v>15</v>
      </c>
      <c r="K129" s="327"/>
    </row>
    <row r="130" s="1" customFormat="1" ht="15" customHeight="1">
      <c r="B130" s="324"/>
      <c r="C130" s="305" t="s">
        <v>694</v>
      </c>
      <c r="D130" s="305"/>
      <c r="E130" s="305"/>
      <c r="F130" s="306" t="s">
        <v>687</v>
      </c>
      <c r="G130" s="305"/>
      <c r="H130" s="305" t="s">
        <v>695</v>
      </c>
      <c r="I130" s="305" t="s">
        <v>683</v>
      </c>
      <c r="J130" s="305">
        <v>15</v>
      </c>
      <c r="K130" s="327"/>
    </row>
    <row r="131" s="1" customFormat="1" ht="15" customHeight="1">
      <c r="B131" s="324"/>
      <c r="C131" s="305" t="s">
        <v>696</v>
      </c>
      <c r="D131" s="305"/>
      <c r="E131" s="305"/>
      <c r="F131" s="306" t="s">
        <v>687</v>
      </c>
      <c r="G131" s="305"/>
      <c r="H131" s="305" t="s">
        <v>697</v>
      </c>
      <c r="I131" s="305" t="s">
        <v>683</v>
      </c>
      <c r="J131" s="305">
        <v>20</v>
      </c>
      <c r="K131" s="327"/>
    </row>
    <row r="132" s="1" customFormat="1" ht="15" customHeight="1">
      <c r="B132" s="324"/>
      <c r="C132" s="305" t="s">
        <v>698</v>
      </c>
      <c r="D132" s="305"/>
      <c r="E132" s="305"/>
      <c r="F132" s="306" t="s">
        <v>687</v>
      </c>
      <c r="G132" s="305"/>
      <c r="H132" s="305" t="s">
        <v>699</v>
      </c>
      <c r="I132" s="305" t="s">
        <v>683</v>
      </c>
      <c r="J132" s="305">
        <v>20</v>
      </c>
      <c r="K132" s="327"/>
    </row>
    <row r="133" s="1" customFormat="1" ht="15" customHeight="1">
      <c r="B133" s="324"/>
      <c r="C133" s="279" t="s">
        <v>686</v>
      </c>
      <c r="D133" s="279"/>
      <c r="E133" s="279"/>
      <c r="F133" s="302" t="s">
        <v>687</v>
      </c>
      <c r="G133" s="279"/>
      <c r="H133" s="279" t="s">
        <v>721</v>
      </c>
      <c r="I133" s="279" t="s">
        <v>683</v>
      </c>
      <c r="J133" s="279">
        <v>50</v>
      </c>
      <c r="K133" s="327"/>
    </row>
    <row r="134" s="1" customFormat="1" ht="15" customHeight="1">
      <c r="B134" s="324"/>
      <c r="C134" s="279" t="s">
        <v>700</v>
      </c>
      <c r="D134" s="279"/>
      <c r="E134" s="279"/>
      <c r="F134" s="302" t="s">
        <v>687</v>
      </c>
      <c r="G134" s="279"/>
      <c r="H134" s="279" t="s">
        <v>721</v>
      </c>
      <c r="I134" s="279" t="s">
        <v>683</v>
      </c>
      <c r="J134" s="279">
        <v>50</v>
      </c>
      <c r="K134" s="327"/>
    </row>
    <row r="135" s="1" customFormat="1" ht="15" customHeight="1">
      <c r="B135" s="324"/>
      <c r="C135" s="279" t="s">
        <v>706</v>
      </c>
      <c r="D135" s="279"/>
      <c r="E135" s="279"/>
      <c r="F135" s="302" t="s">
        <v>687</v>
      </c>
      <c r="G135" s="279"/>
      <c r="H135" s="279" t="s">
        <v>721</v>
      </c>
      <c r="I135" s="279" t="s">
        <v>683</v>
      </c>
      <c r="J135" s="279">
        <v>50</v>
      </c>
      <c r="K135" s="327"/>
    </row>
    <row r="136" s="1" customFormat="1" ht="15" customHeight="1">
      <c r="B136" s="324"/>
      <c r="C136" s="279" t="s">
        <v>708</v>
      </c>
      <c r="D136" s="279"/>
      <c r="E136" s="279"/>
      <c r="F136" s="302" t="s">
        <v>687</v>
      </c>
      <c r="G136" s="279"/>
      <c r="H136" s="279" t="s">
        <v>721</v>
      </c>
      <c r="I136" s="279" t="s">
        <v>683</v>
      </c>
      <c r="J136" s="279">
        <v>50</v>
      </c>
      <c r="K136" s="327"/>
    </row>
    <row r="137" s="1" customFormat="1" ht="15" customHeight="1">
      <c r="B137" s="324"/>
      <c r="C137" s="279" t="s">
        <v>709</v>
      </c>
      <c r="D137" s="279"/>
      <c r="E137" s="279"/>
      <c r="F137" s="302" t="s">
        <v>687</v>
      </c>
      <c r="G137" s="279"/>
      <c r="H137" s="279" t="s">
        <v>734</v>
      </c>
      <c r="I137" s="279" t="s">
        <v>683</v>
      </c>
      <c r="J137" s="279">
        <v>255</v>
      </c>
      <c r="K137" s="327"/>
    </row>
    <row r="138" s="1" customFormat="1" ht="15" customHeight="1">
      <c r="B138" s="324"/>
      <c r="C138" s="279" t="s">
        <v>711</v>
      </c>
      <c r="D138" s="279"/>
      <c r="E138" s="279"/>
      <c r="F138" s="302" t="s">
        <v>681</v>
      </c>
      <c r="G138" s="279"/>
      <c r="H138" s="279" t="s">
        <v>735</v>
      </c>
      <c r="I138" s="279" t="s">
        <v>713</v>
      </c>
      <c r="J138" s="279"/>
      <c r="K138" s="327"/>
    </row>
    <row r="139" s="1" customFormat="1" ht="15" customHeight="1">
      <c r="B139" s="324"/>
      <c r="C139" s="279" t="s">
        <v>714</v>
      </c>
      <c r="D139" s="279"/>
      <c r="E139" s="279"/>
      <c r="F139" s="302" t="s">
        <v>681</v>
      </c>
      <c r="G139" s="279"/>
      <c r="H139" s="279" t="s">
        <v>736</v>
      </c>
      <c r="I139" s="279" t="s">
        <v>716</v>
      </c>
      <c r="J139" s="279"/>
      <c r="K139" s="327"/>
    </row>
    <row r="140" s="1" customFormat="1" ht="15" customHeight="1">
      <c r="B140" s="324"/>
      <c r="C140" s="279" t="s">
        <v>717</v>
      </c>
      <c r="D140" s="279"/>
      <c r="E140" s="279"/>
      <c r="F140" s="302" t="s">
        <v>681</v>
      </c>
      <c r="G140" s="279"/>
      <c r="H140" s="279" t="s">
        <v>717</v>
      </c>
      <c r="I140" s="279" t="s">
        <v>716</v>
      </c>
      <c r="J140" s="279"/>
      <c r="K140" s="327"/>
    </row>
    <row r="141" s="1" customFormat="1" ht="15" customHeight="1">
      <c r="B141" s="324"/>
      <c r="C141" s="279" t="s">
        <v>39</v>
      </c>
      <c r="D141" s="279"/>
      <c r="E141" s="279"/>
      <c r="F141" s="302" t="s">
        <v>681</v>
      </c>
      <c r="G141" s="279"/>
      <c r="H141" s="279" t="s">
        <v>737</v>
      </c>
      <c r="I141" s="279" t="s">
        <v>716</v>
      </c>
      <c r="J141" s="279"/>
      <c r="K141" s="327"/>
    </row>
    <row r="142" s="1" customFormat="1" ht="15" customHeight="1">
      <c r="B142" s="324"/>
      <c r="C142" s="279" t="s">
        <v>738</v>
      </c>
      <c r="D142" s="279"/>
      <c r="E142" s="279"/>
      <c r="F142" s="302" t="s">
        <v>681</v>
      </c>
      <c r="G142" s="279"/>
      <c r="H142" s="279" t="s">
        <v>739</v>
      </c>
      <c r="I142" s="279" t="s">
        <v>716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740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675</v>
      </c>
      <c r="D148" s="294"/>
      <c r="E148" s="294"/>
      <c r="F148" s="294" t="s">
        <v>676</v>
      </c>
      <c r="G148" s="295"/>
      <c r="H148" s="294" t="s">
        <v>55</v>
      </c>
      <c r="I148" s="294" t="s">
        <v>58</v>
      </c>
      <c r="J148" s="294" t="s">
        <v>677</v>
      </c>
      <c r="K148" s="293"/>
    </row>
    <row r="149" s="1" customFormat="1" ht="17.25" customHeight="1">
      <c r="B149" s="291"/>
      <c r="C149" s="296" t="s">
        <v>678</v>
      </c>
      <c r="D149" s="296"/>
      <c r="E149" s="296"/>
      <c r="F149" s="297" t="s">
        <v>679</v>
      </c>
      <c r="G149" s="298"/>
      <c r="H149" s="296"/>
      <c r="I149" s="296"/>
      <c r="J149" s="296" t="s">
        <v>680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684</v>
      </c>
      <c r="D151" s="279"/>
      <c r="E151" s="279"/>
      <c r="F151" s="332" t="s">
        <v>681</v>
      </c>
      <c r="G151" s="279"/>
      <c r="H151" s="331" t="s">
        <v>721</v>
      </c>
      <c r="I151" s="331" t="s">
        <v>683</v>
      </c>
      <c r="J151" s="331">
        <v>120</v>
      </c>
      <c r="K151" s="327"/>
    </row>
    <row r="152" s="1" customFormat="1" ht="15" customHeight="1">
      <c r="B152" s="304"/>
      <c r="C152" s="331" t="s">
        <v>730</v>
      </c>
      <c r="D152" s="279"/>
      <c r="E152" s="279"/>
      <c r="F152" s="332" t="s">
        <v>681</v>
      </c>
      <c r="G152" s="279"/>
      <c r="H152" s="331" t="s">
        <v>741</v>
      </c>
      <c r="I152" s="331" t="s">
        <v>683</v>
      </c>
      <c r="J152" s="331" t="s">
        <v>732</v>
      </c>
      <c r="K152" s="327"/>
    </row>
    <row r="153" s="1" customFormat="1" ht="15" customHeight="1">
      <c r="B153" s="304"/>
      <c r="C153" s="331" t="s">
        <v>629</v>
      </c>
      <c r="D153" s="279"/>
      <c r="E153" s="279"/>
      <c r="F153" s="332" t="s">
        <v>681</v>
      </c>
      <c r="G153" s="279"/>
      <c r="H153" s="331" t="s">
        <v>742</v>
      </c>
      <c r="I153" s="331" t="s">
        <v>683</v>
      </c>
      <c r="J153" s="331" t="s">
        <v>732</v>
      </c>
      <c r="K153" s="327"/>
    </row>
    <row r="154" s="1" customFormat="1" ht="15" customHeight="1">
      <c r="B154" s="304"/>
      <c r="C154" s="331" t="s">
        <v>686</v>
      </c>
      <c r="D154" s="279"/>
      <c r="E154" s="279"/>
      <c r="F154" s="332" t="s">
        <v>687</v>
      </c>
      <c r="G154" s="279"/>
      <c r="H154" s="331" t="s">
        <v>721</v>
      </c>
      <c r="I154" s="331" t="s">
        <v>683</v>
      </c>
      <c r="J154" s="331">
        <v>50</v>
      </c>
      <c r="K154" s="327"/>
    </row>
    <row r="155" s="1" customFormat="1" ht="15" customHeight="1">
      <c r="B155" s="304"/>
      <c r="C155" s="331" t="s">
        <v>689</v>
      </c>
      <c r="D155" s="279"/>
      <c r="E155" s="279"/>
      <c r="F155" s="332" t="s">
        <v>681</v>
      </c>
      <c r="G155" s="279"/>
      <c r="H155" s="331" t="s">
        <v>721</v>
      </c>
      <c r="I155" s="331" t="s">
        <v>691</v>
      </c>
      <c r="J155" s="331"/>
      <c r="K155" s="327"/>
    </row>
    <row r="156" s="1" customFormat="1" ht="15" customHeight="1">
      <c r="B156" s="304"/>
      <c r="C156" s="331" t="s">
        <v>700</v>
      </c>
      <c r="D156" s="279"/>
      <c r="E156" s="279"/>
      <c r="F156" s="332" t="s">
        <v>687</v>
      </c>
      <c r="G156" s="279"/>
      <c r="H156" s="331" t="s">
        <v>721</v>
      </c>
      <c r="I156" s="331" t="s">
        <v>683</v>
      </c>
      <c r="J156" s="331">
        <v>50</v>
      </c>
      <c r="K156" s="327"/>
    </row>
    <row r="157" s="1" customFormat="1" ht="15" customHeight="1">
      <c r="B157" s="304"/>
      <c r="C157" s="331" t="s">
        <v>708</v>
      </c>
      <c r="D157" s="279"/>
      <c r="E157" s="279"/>
      <c r="F157" s="332" t="s">
        <v>687</v>
      </c>
      <c r="G157" s="279"/>
      <c r="H157" s="331" t="s">
        <v>721</v>
      </c>
      <c r="I157" s="331" t="s">
        <v>683</v>
      </c>
      <c r="J157" s="331">
        <v>50</v>
      </c>
      <c r="K157" s="327"/>
    </row>
    <row r="158" s="1" customFormat="1" ht="15" customHeight="1">
      <c r="B158" s="304"/>
      <c r="C158" s="331" t="s">
        <v>706</v>
      </c>
      <c r="D158" s="279"/>
      <c r="E158" s="279"/>
      <c r="F158" s="332" t="s">
        <v>687</v>
      </c>
      <c r="G158" s="279"/>
      <c r="H158" s="331" t="s">
        <v>721</v>
      </c>
      <c r="I158" s="331" t="s">
        <v>683</v>
      </c>
      <c r="J158" s="331">
        <v>50</v>
      </c>
      <c r="K158" s="327"/>
    </row>
    <row r="159" s="1" customFormat="1" ht="15" customHeight="1">
      <c r="B159" s="304"/>
      <c r="C159" s="331" t="s">
        <v>91</v>
      </c>
      <c r="D159" s="279"/>
      <c r="E159" s="279"/>
      <c r="F159" s="332" t="s">
        <v>681</v>
      </c>
      <c r="G159" s="279"/>
      <c r="H159" s="331" t="s">
        <v>743</v>
      </c>
      <c r="I159" s="331" t="s">
        <v>683</v>
      </c>
      <c r="J159" s="331" t="s">
        <v>744</v>
      </c>
      <c r="K159" s="327"/>
    </row>
    <row r="160" s="1" customFormat="1" ht="15" customHeight="1">
      <c r="B160" s="304"/>
      <c r="C160" s="331" t="s">
        <v>745</v>
      </c>
      <c r="D160" s="279"/>
      <c r="E160" s="279"/>
      <c r="F160" s="332" t="s">
        <v>681</v>
      </c>
      <c r="G160" s="279"/>
      <c r="H160" s="331" t="s">
        <v>746</v>
      </c>
      <c r="I160" s="331" t="s">
        <v>716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747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675</v>
      </c>
      <c r="D166" s="294"/>
      <c r="E166" s="294"/>
      <c r="F166" s="294" t="s">
        <v>676</v>
      </c>
      <c r="G166" s="336"/>
      <c r="H166" s="337" t="s">
        <v>55</v>
      </c>
      <c r="I166" s="337" t="s">
        <v>58</v>
      </c>
      <c r="J166" s="294" t="s">
        <v>677</v>
      </c>
      <c r="K166" s="271"/>
    </row>
    <row r="167" s="1" customFormat="1" ht="17.25" customHeight="1">
      <c r="B167" s="272"/>
      <c r="C167" s="296" t="s">
        <v>678</v>
      </c>
      <c r="D167" s="296"/>
      <c r="E167" s="296"/>
      <c r="F167" s="297" t="s">
        <v>679</v>
      </c>
      <c r="G167" s="338"/>
      <c r="H167" s="339"/>
      <c r="I167" s="339"/>
      <c r="J167" s="296" t="s">
        <v>680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684</v>
      </c>
      <c r="D169" s="279"/>
      <c r="E169" s="279"/>
      <c r="F169" s="302" t="s">
        <v>681</v>
      </c>
      <c r="G169" s="279"/>
      <c r="H169" s="279" t="s">
        <v>721</v>
      </c>
      <c r="I169" s="279" t="s">
        <v>683</v>
      </c>
      <c r="J169" s="279">
        <v>120</v>
      </c>
      <c r="K169" s="327"/>
    </row>
    <row r="170" s="1" customFormat="1" ht="15" customHeight="1">
      <c r="B170" s="304"/>
      <c r="C170" s="279" t="s">
        <v>730</v>
      </c>
      <c r="D170" s="279"/>
      <c r="E170" s="279"/>
      <c r="F170" s="302" t="s">
        <v>681</v>
      </c>
      <c r="G170" s="279"/>
      <c r="H170" s="279" t="s">
        <v>731</v>
      </c>
      <c r="I170" s="279" t="s">
        <v>683</v>
      </c>
      <c r="J170" s="279" t="s">
        <v>732</v>
      </c>
      <c r="K170" s="327"/>
    </row>
    <row r="171" s="1" customFormat="1" ht="15" customHeight="1">
      <c r="B171" s="304"/>
      <c r="C171" s="279" t="s">
        <v>629</v>
      </c>
      <c r="D171" s="279"/>
      <c r="E171" s="279"/>
      <c r="F171" s="302" t="s">
        <v>681</v>
      </c>
      <c r="G171" s="279"/>
      <c r="H171" s="279" t="s">
        <v>748</v>
      </c>
      <c r="I171" s="279" t="s">
        <v>683</v>
      </c>
      <c r="J171" s="279" t="s">
        <v>732</v>
      </c>
      <c r="K171" s="327"/>
    </row>
    <row r="172" s="1" customFormat="1" ht="15" customHeight="1">
      <c r="B172" s="304"/>
      <c r="C172" s="279" t="s">
        <v>686</v>
      </c>
      <c r="D172" s="279"/>
      <c r="E172" s="279"/>
      <c r="F172" s="302" t="s">
        <v>687</v>
      </c>
      <c r="G172" s="279"/>
      <c r="H172" s="279" t="s">
        <v>748</v>
      </c>
      <c r="I172" s="279" t="s">
        <v>683</v>
      </c>
      <c r="J172" s="279">
        <v>50</v>
      </c>
      <c r="K172" s="327"/>
    </row>
    <row r="173" s="1" customFormat="1" ht="15" customHeight="1">
      <c r="B173" s="304"/>
      <c r="C173" s="279" t="s">
        <v>689</v>
      </c>
      <c r="D173" s="279"/>
      <c r="E173" s="279"/>
      <c r="F173" s="302" t="s">
        <v>681</v>
      </c>
      <c r="G173" s="279"/>
      <c r="H173" s="279" t="s">
        <v>748</v>
      </c>
      <c r="I173" s="279" t="s">
        <v>691</v>
      </c>
      <c r="J173" s="279"/>
      <c r="K173" s="327"/>
    </row>
    <row r="174" s="1" customFormat="1" ht="15" customHeight="1">
      <c r="B174" s="304"/>
      <c r="C174" s="279" t="s">
        <v>700</v>
      </c>
      <c r="D174" s="279"/>
      <c r="E174" s="279"/>
      <c r="F174" s="302" t="s">
        <v>687</v>
      </c>
      <c r="G174" s="279"/>
      <c r="H174" s="279" t="s">
        <v>748</v>
      </c>
      <c r="I174" s="279" t="s">
        <v>683</v>
      </c>
      <c r="J174" s="279">
        <v>50</v>
      </c>
      <c r="K174" s="327"/>
    </row>
    <row r="175" s="1" customFormat="1" ht="15" customHeight="1">
      <c r="B175" s="304"/>
      <c r="C175" s="279" t="s">
        <v>708</v>
      </c>
      <c r="D175" s="279"/>
      <c r="E175" s="279"/>
      <c r="F175" s="302" t="s">
        <v>687</v>
      </c>
      <c r="G175" s="279"/>
      <c r="H175" s="279" t="s">
        <v>748</v>
      </c>
      <c r="I175" s="279" t="s">
        <v>683</v>
      </c>
      <c r="J175" s="279">
        <v>50</v>
      </c>
      <c r="K175" s="327"/>
    </row>
    <row r="176" s="1" customFormat="1" ht="15" customHeight="1">
      <c r="B176" s="304"/>
      <c r="C176" s="279" t="s">
        <v>706</v>
      </c>
      <c r="D176" s="279"/>
      <c r="E176" s="279"/>
      <c r="F176" s="302" t="s">
        <v>687</v>
      </c>
      <c r="G176" s="279"/>
      <c r="H176" s="279" t="s">
        <v>748</v>
      </c>
      <c r="I176" s="279" t="s">
        <v>683</v>
      </c>
      <c r="J176" s="279">
        <v>50</v>
      </c>
      <c r="K176" s="327"/>
    </row>
    <row r="177" s="1" customFormat="1" ht="15" customHeight="1">
      <c r="B177" s="304"/>
      <c r="C177" s="279" t="s">
        <v>100</v>
      </c>
      <c r="D177" s="279"/>
      <c r="E177" s="279"/>
      <c r="F177" s="302" t="s">
        <v>681</v>
      </c>
      <c r="G177" s="279"/>
      <c r="H177" s="279" t="s">
        <v>749</v>
      </c>
      <c r="I177" s="279" t="s">
        <v>750</v>
      </c>
      <c r="J177" s="279"/>
      <c r="K177" s="327"/>
    </row>
    <row r="178" s="1" customFormat="1" ht="15" customHeight="1">
      <c r="B178" s="304"/>
      <c r="C178" s="279" t="s">
        <v>58</v>
      </c>
      <c r="D178" s="279"/>
      <c r="E178" s="279"/>
      <c r="F178" s="302" t="s">
        <v>681</v>
      </c>
      <c r="G178" s="279"/>
      <c r="H178" s="279" t="s">
        <v>751</v>
      </c>
      <c r="I178" s="279" t="s">
        <v>752</v>
      </c>
      <c r="J178" s="279">
        <v>1</v>
      </c>
      <c r="K178" s="327"/>
    </row>
    <row r="179" s="1" customFormat="1" ht="15" customHeight="1">
      <c r="B179" s="304"/>
      <c r="C179" s="279" t="s">
        <v>54</v>
      </c>
      <c r="D179" s="279"/>
      <c r="E179" s="279"/>
      <c r="F179" s="302" t="s">
        <v>681</v>
      </c>
      <c r="G179" s="279"/>
      <c r="H179" s="279" t="s">
        <v>753</v>
      </c>
      <c r="I179" s="279" t="s">
        <v>683</v>
      </c>
      <c r="J179" s="279">
        <v>20</v>
      </c>
      <c r="K179" s="327"/>
    </row>
    <row r="180" s="1" customFormat="1" ht="15" customHeight="1">
      <c r="B180" s="304"/>
      <c r="C180" s="279" t="s">
        <v>55</v>
      </c>
      <c r="D180" s="279"/>
      <c r="E180" s="279"/>
      <c r="F180" s="302" t="s">
        <v>681</v>
      </c>
      <c r="G180" s="279"/>
      <c r="H180" s="279" t="s">
        <v>754</v>
      </c>
      <c r="I180" s="279" t="s">
        <v>683</v>
      </c>
      <c r="J180" s="279">
        <v>255</v>
      </c>
      <c r="K180" s="327"/>
    </row>
    <row r="181" s="1" customFormat="1" ht="15" customHeight="1">
      <c r="B181" s="304"/>
      <c r="C181" s="279" t="s">
        <v>101</v>
      </c>
      <c r="D181" s="279"/>
      <c r="E181" s="279"/>
      <c r="F181" s="302" t="s">
        <v>681</v>
      </c>
      <c r="G181" s="279"/>
      <c r="H181" s="279" t="s">
        <v>645</v>
      </c>
      <c r="I181" s="279" t="s">
        <v>683</v>
      </c>
      <c r="J181" s="279">
        <v>10</v>
      </c>
      <c r="K181" s="327"/>
    </row>
    <row r="182" s="1" customFormat="1" ht="15" customHeight="1">
      <c r="B182" s="304"/>
      <c r="C182" s="279" t="s">
        <v>102</v>
      </c>
      <c r="D182" s="279"/>
      <c r="E182" s="279"/>
      <c r="F182" s="302" t="s">
        <v>681</v>
      </c>
      <c r="G182" s="279"/>
      <c r="H182" s="279" t="s">
        <v>755</v>
      </c>
      <c r="I182" s="279" t="s">
        <v>716</v>
      </c>
      <c r="J182" s="279"/>
      <c r="K182" s="327"/>
    </row>
    <row r="183" s="1" customFormat="1" ht="15" customHeight="1">
      <c r="B183" s="304"/>
      <c r="C183" s="279" t="s">
        <v>756</v>
      </c>
      <c r="D183" s="279"/>
      <c r="E183" s="279"/>
      <c r="F183" s="302" t="s">
        <v>681</v>
      </c>
      <c r="G183" s="279"/>
      <c r="H183" s="279" t="s">
        <v>757</v>
      </c>
      <c r="I183" s="279" t="s">
        <v>716</v>
      </c>
      <c r="J183" s="279"/>
      <c r="K183" s="327"/>
    </row>
    <row r="184" s="1" customFormat="1" ht="15" customHeight="1">
      <c r="B184" s="304"/>
      <c r="C184" s="279" t="s">
        <v>745</v>
      </c>
      <c r="D184" s="279"/>
      <c r="E184" s="279"/>
      <c r="F184" s="302" t="s">
        <v>681</v>
      </c>
      <c r="G184" s="279"/>
      <c r="H184" s="279" t="s">
        <v>758</v>
      </c>
      <c r="I184" s="279" t="s">
        <v>716</v>
      </c>
      <c r="J184" s="279"/>
      <c r="K184" s="327"/>
    </row>
    <row r="185" s="1" customFormat="1" ht="15" customHeight="1">
      <c r="B185" s="304"/>
      <c r="C185" s="279" t="s">
        <v>104</v>
      </c>
      <c r="D185" s="279"/>
      <c r="E185" s="279"/>
      <c r="F185" s="302" t="s">
        <v>687</v>
      </c>
      <c r="G185" s="279"/>
      <c r="H185" s="279" t="s">
        <v>759</v>
      </c>
      <c r="I185" s="279" t="s">
        <v>683</v>
      </c>
      <c r="J185" s="279">
        <v>50</v>
      </c>
      <c r="K185" s="327"/>
    </row>
    <row r="186" s="1" customFormat="1" ht="15" customHeight="1">
      <c r="B186" s="304"/>
      <c r="C186" s="279" t="s">
        <v>760</v>
      </c>
      <c r="D186" s="279"/>
      <c r="E186" s="279"/>
      <c r="F186" s="302" t="s">
        <v>687</v>
      </c>
      <c r="G186" s="279"/>
      <c r="H186" s="279" t="s">
        <v>761</v>
      </c>
      <c r="I186" s="279" t="s">
        <v>762</v>
      </c>
      <c r="J186" s="279"/>
      <c r="K186" s="327"/>
    </row>
    <row r="187" s="1" customFormat="1" ht="15" customHeight="1">
      <c r="B187" s="304"/>
      <c r="C187" s="279" t="s">
        <v>763</v>
      </c>
      <c r="D187" s="279"/>
      <c r="E187" s="279"/>
      <c r="F187" s="302" t="s">
        <v>687</v>
      </c>
      <c r="G187" s="279"/>
      <c r="H187" s="279" t="s">
        <v>764</v>
      </c>
      <c r="I187" s="279" t="s">
        <v>762</v>
      </c>
      <c r="J187" s="279"/>
      <c r="K187" s="327"/>
    </row>
    <row r="188" s="1" customFormat="1" ht="15" customHeight="1">
      <c r="B188" s="304"/>
      <c r="C188" s="279" t="s">
        <v>765</v>
      </c>
      <c r="D188" s="279"/>
      <c r="E188" s="279"/>
      <c r="F188" s="302" t="s">
        <v>687</v>
      </c>
      <c r="G188" s="279"/>
      <c r="H188" s="279" t="s">
        <v>766</v>
      </c>
      <c r="I188" s="279" t="s">
        <v>762</v>
      </c>
      <c r="J188" s="279"/>
      <c r="K188" s="327"/>
    </row>
    <row r="189" s="1" customFormat="1" ht="15" customHeight="1">
      <c r="B189" s="304"/>
      <c r="C189" s="340" t="s">
        <v>767</v>
      </c>
      <c r="D189" s="279"/>
      <c r="E189" s="279"/>
      <c r="F189" s="302" t="s">
        <v>687</v>
      </c>
      <c r="G189" s="279"/>
      <c r="H189" s="279" t="s">
        <v>768</v>
      </c>
      <c r="I189" s="279" t="s">
        <v>769</v>
      </c>
      <c r="J189" s="341" t="s">
        <v>770</v>
      </c>
      <c r="K189" s="327"/>
    </row>
    <row r="190" s="16" customFormat="1" ht="15" customHeight="1">
      <c r="B190" s="342"/>
      <c r="C190" s="343" t="s">
        <v>771</v>
      </c>
      <c r="D190" s="344"/>
      <c r="E190" s="344"/>
      <c r="F190" s="345" t="s">
        <v>687</v>
      </c>
      <c r="G190" s="344"/>
      <c r="H190" s="344" t="s">
        <v>772</v>
      </c>
      <c r="I190" s="344" t="s">
        <v>769</v>
      </c>
      <c r="J190" s="346" t="s">
        <v>770</v>
      </c>
      <c r="K190" s="347"/>
    </row>
    <row r="191" s="1" customFormat="1" ht="15" customHeight="1">
      <c r="B191" s="304"/>
      <c r="C191" s="340" t="s">
        <v>43</v>
      </c>
      <c r="D191" s="279"/>
      <c r="E191" s="279"/>
      <c r="F191" s="302" t="s">
        <v>681</v>
      </c>
      <c r="G191" s="279"/>
      <c r="H191" s="276" t="s">
        <v>773</v>
      </c>
      <c r="I191" s="279" t="s">
        <v>774</v>
      </c>
      <c r="J191" s="279"/>
      <c r="K191" s="327"/>
    </row>
    <row r="192" s="1" customFormat="1" ht="15" customHeight="1">
      <c r="B192" s="304"/>
      <c r="C192" s="340" t="s">
        <v>775</v>
      </c>
      <c r="D192" s="279"/>
      <c r="E192" s="279"/>
      <c r="F192" s="302" t="s">
        <v>681</v>
      </c>
      <c r="G192" s="279"/>
      <c r="H192" s="279" t="s">
        <v>776</v>
      </c>
      <c r="I192" s="279" t="s">
        <v>716</v>
      </c>
      <c r="J192" s="279"/>
      <c r="K192" s="327"/>
    </row>
    <row r="193" s="1" customFormat="1" ht="15" customHeight="1">
      <c r="B193" s="304"/>
      <c r="C193" s="340" t="s">
        <v>777</v>
      </c>
      <c r="D193" s="279"/>
      <c r="E193" s="279"/>
      <c r="F193" s="302" t="s">
        <v>681</v>
      </c>
      <c r="G193" s="279"/>
      <c r="H193" s="279" t="s">
        <v>778</v>
      </c>
      <c r="I193" s="279" t="s">
        <v>716</v>
      </c>
      <c r="J193" s="279"/>
      <c r="K193" s="327"/>
    </row>
    <row r="194" s="1" customFormat="1" ht="15" customHeight="1">
      <c r="B194" s="304"/>
      <c r="C194" s="340" t="s">
        <v>779</v>
      </c>
      <c r="D194" s="279"/>
      <c r="E194" s="279"/>
      <c r="F194" s="302" t="s">
        <v>687</v>
      </c>
      <c r="G194" s="279"/>
      <c r="H194" s="279" t="s">
        <v>780</v>
      </c>
      <c r="I194" s="279" t="s">
        <v>716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781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782</v>
      </c>
      <c r="D201" s="349"/>
      <c r="E201" s="349"/>
      <c r="F201" s="349" t="s">
        <v>783</v>
      </c>
      <c r="G201" s="350"/>
      <c r="H201" s="349" t="s">
        <v>784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774</v>
      </c>
      <c r="D203" s="279"/>
      <c r="E203" s="279"/>
      <c r="F203" s="302" t="s">
        <v>44</v>
      </c>
      <c r="G203" s="279"/>
      <c r="H203" s="279" t="s">
        <v>785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786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48</v>
      </c>
      <c r="G205" s="279"/>
      <c r="H205" s="279" t="s">
        <v>787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788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47</v>
      </c>
      <c r="G207" s="279"/>
      <c r="H207" s="279" t="s">
        <v>789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728</v>
      </c>
      <c r="D209" s="279"/>
      <c r="E209" s="279"/>
      <c r="F209" s="302" t="s">
        <v>80</v>
      </c>
      <c r="G209" s="279"/>
      <c r="H209" s="279" t="s">
        <v>790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623</v>
      </c>
      <c r="G210" s="279"/>
      <c r="H210" s="279" t="s">
        <v>624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621</v>
      </c>
      <c r="G211" s="279"/>
      <c r="H211" s="279" t="s">
        <v>791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625</v>
      </c>
      <c r="G212" s="340"/>
      <c r="H212" s="331" t="s">
        <v>626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627</v>
      </c>
      <c r="G213" s="340"/>
      <c r="H213" s="331" t="s">
        <v>792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752</v>
      </c>
      <c r="D215" s="279"/>
      <c r="E215" s="279"/>
      <c r="F215" s="302">
        <v>1</v>
      </c>
      <c r="G215" s="340"/>
      <c r="H215" s="331" t="s">
        <v>793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794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795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796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Ruzicka</dc:creator>
  <cp:lastModifiedBy>Ruzicka</cp:lastModifiedBy>
  <dcterms:created xsi:type="dcterms:W3CDTF">2024-11-27T07:17:45Z</dcterms:created>
  <dcterms:modified xsi:type="dcterms:W3CDTF">2024-11-27T07:17:46Z</dcterms:modified>
</cp:coreProperties>
</file>