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T:\31-100 Prodin\VÝROBA\2022\066_Klášterec n.O,\4_PD\2_Texty\2. část\PDPS\Rozpočty\SOUTĚŽ\09_04_25\"/>
    </mc:Choice>
  </mc:AlternateContent>
  <bookViews>
    <workbookView xWindow="0" yWindow="0" windowWidth="0" windowHeight="0"/>
  </bookViews>
  <sheets>
    <sheet name="Rekapitulace" sheetId="14" r:id="rId1"/>
    <sheet name="SO 000" sheetId="2" r:id="rId2"/>
    <sheet name="SO 102" sheetId="3" r:id="rId3"/>
    <sheet name="SO 110" sheetId="4" r:id="rId4"/>
    <sheet name="SO 111" sheetId="5" r:id="rId5"/>
    <sheet name="SO 112" sheetId="6" r:id="rId6"/>
    <sheet name="SO 181" sheetId="7" r:id="rId7"/>
    <sheet name="SO 191" sheetId="8" r:id="rId8"/>
    <sheet name="SO 254" sheetId="9" r:id="rId9"/>
    <sheet name="SO 255" sheetId="10" r:id="rId10"/>
    <sheet name="SO 256" sheetId="11" r:id="rId11"/>
    <sheet name="SO 401" sheetId="12" r:id="rId12"/>
    <sheet name="SO 801" sheetId="13" r:id="rId13"/>
  </sheets>
  <calcPr/>
</workbook>
</file>

<file path=xl/calcChain.xml><?xml version="1.0" encoding="utf-8"?>
<calcChain xmlns="http://schemas.openxmlformats.org/spreadsheetml/2006/main">
  <c i="14" l="1" r="E21"/>
  <c r="D21"/>
  <c r="C21"/>
  <c r="E20"/>
  <c r="D20"/>
  <c r="C20"/>
  <c r="E19"/>
  <c r="D19"/>
  <c r="C19"/>
  <c r="E18"/>
  <c r="D18"/>
  <c r="C18"/>
  <c r="E17"/>
  <c r="D17"/>
  <c r="C17"/>
  <c r="E16"/>
  <c r="D16"/>
  <c r="C16"/>
  <c r="E15"/>
  <c r="D15"/>
  <c r="C15"/>
  <c r="E14"/>
  <c r="D14"/>
  <c r="C14"/>
  <c r="E13"/>
  <c r="D13"/>
  <c r="C13"/>
  <c r="E12"/>
  <c r="D12"/>
  <c r="C12"/>
  <c r="E11"/>
  <c r="D11"/>
  <c r="C11"/>
  <c r="E10"/>
  <c r="D10"/>
  <c r="C10"/>
  <c r="C7"/>
  <c r="C6"/>
  <c i="13" r="I3"/>
  <c r="I13"/>
  <c r="O86"/>
  <c r="I86"/>
  <c r="O82"/>
  <c r="I82"/>
  <c r="O78"/>
  <c r="I78"/>
  <c r="O74"/>
  <c r="I74"/>
  <c r="O70"/>
  <c r="I70"/>
  <c r="O66"/>
  <c r="I66"/>
  <c r="O62"/>
  <c r="I62"/>
  <c r="O58"/>
  <c r="I58"/>
  <c r="O54"/>
  <c r="I54"/>
  <c r="O50"/>
  <c r="I50"/>
  <c r="O46"/>
  <c r="I46"/>
  <c r="O42"/>
  <c r="I42"/>
  <c r="O38"/>
  <c r="I38"/>
  <c r="O34"/>
  <c r="I34"/>
  <c r="O30"/>
  <c r="I30"/>
  <c r="O26"/>
  <c r="I26"/>
  <c r="O22"/>
  <c r="I22"/>
  <c r="O18"/>
  <c r="I18"/>
  <c r="O14"/>
  <c r="I14"/>
  <c r="I8"/>
  <c r="O9"/>
  <c r="I9"/>
  <c i="12" r="I3"/>
  <c r="I8"/>
  <c r="O9"/>
  <c r="I9"/>
  <c i="11" r="I3"/>
  <c r="I192"/>
  <c r="O221"/>
  <c r="I221"/>
  <c r="O217"/>
  <c r="I217"/>
  <c r="O213"/>
  <c r="I213"/>
  <c r="O209"/>
  <c r="I209"/>
  <c r="O205"/>
  <c r="I205"/>
  <c r="O201"/>
  <c r="I201"/>
  <c r="O197"/>
  <c r="I197"/>
  <c r="O193"/>
  <c r="I193"/>
  <c r="I183"/>
  <c r="O188"/>
  <c r="I188"/>
  <c r="O184"/>
  <c r="I184"/>
  <c r="I166"/>
  <c r="O179"/>
  <c r="I179"/>
  <c r="O175"/>
  <c r="I175"/>
  <c r="O171"/>
  <c r="I171"/>
  <c r="O167"/>
  <c r="I167"/>
  <c r="I161"/>
  <c r="O162"/>
  <c r="I162"/>
  <c r="I140"/>
  <c r="O157"/>
  <c r="I157"/>
  <c r="O153"/>
  <c r="I153"/>
  <c r="O149"/>
  <c r="I149"/>
  <c r="O145"/>
  <c r="I145"/>
  <c r="O141"/>
  <c r="I141"/>
  <c r="I123"/>
  <c r="O136"/>
  <c r="I136"/>
  <c r="O132"/>
  <c r="I132"/>
  <c r="O128"/>
  <c r="I128"/>
  <c r="O124"/>
  <c r="I124"/>
  <c r="I74"/>
  <c r="O119"/>
  <c r="I119"/>
  <c r="O115"/>
  <c r="I115"/>
  <c r="O111"/>
  <c r="I111"/>
  <c r="O107"/>
  <c r="I107"/>
  <c r="O103"/>
  <c r="I103"/>
  <c r="O99"/>
  <c r="I99"/>
  <c r="O95"/>
  <c r="I95"/>
  <c r="O91"/>
  <c r="I91"/>
  <c r="O87"/>
  <c r="I87"/>
  <c r="O83"/>
  <c r="I83"/>
  <c r="O79"/>
  <c r="I79"/>
  <c r="O75"/>
  <c r="I75"/>
  <c r="I29"/>
  <c r="O70"/>
  <c r="I70"/>
  <c r="O66"/>
  <c r="I66"/>
  <c r="O62"/>
  <c r="I62"/>
  <c r="O58"/>
  <c r="I58"/>
  <c r="O54"/>
  <c r="I54"/>
  <c r="O50"/>
  <c r="I50"/>
  <c r="O46"/>
  <c r="I46"/>
  <c r="O42"/>
  <c r="I42"/>
  <c r="O38"/>
  <c r="I38"/>
  <c r="O34"/>
  <c r="I34"/>
  <c r="O30"/>
  <c r="I30"/>
  <c r="I8"/>
  <c r="O25"/>
  <c r="I25"/>
  <c r="O21"/>
  <c r="I21"/>
  <c r="O17"/>
  <c r="I17"/>
  <c r="O13"/>
  <c r="I13"/>
  <c r="O9"/>
  <c r="I9"/>
  <c i="10" r="I3"/>
  <c r="I139"/>
  <c r="O180"/>
  <c r="I180"/>
  <c r="O176"/>
  <c r="I176"/>
  <c r="O172"/>
  <c r="I172"/>
  <c r="O168"/>
  <c r="I168"/>
  <c r="O164"/>
  <c r="I164"/>
  <c r="O160"/>
  <c r="I160"/>
  <c r="O156"/>
  <c r="I156"/>
  <c r="O152"/>
  <c r="I152"/>
  <c r="O148"/>
  <c r="I148"/>
  <c r="O144"/>
  <c r="I144"/>
  <c r="O140"/>
  <c r="I140"/>
  <c r="I122"/>
  <c r="O135"/>
  <c r="I135"/>
  <c r="O131"/>
  <c r="I131"/>
  <c r="O127"/>
  <c r="I127"/>
  <c r="O123"/>
  <c r="I123"/>
  <c r="I117"/>
  <c r="O118"/>
  <c r="I118"/>
  <c r="I100"/>
  <c r="O113"/>
  <c r="I113"/>
  <c r="O109"/>
  <c r="I109"/>
  <c r="O105"/>
  <c r="I105"/>
  <c r="O101"/>
  <c r="I101"/>
  <c r="I83"/>
  <c r="O96"/>
  <c r="I96"/>
  <c r="O92"/>
  <c r="I92"/>
  <c r="O88"/>
  <c r="I88"/>
  <c r="O84"/>
  <c r="I84"/>
  <c r="I46"/>
  <c r="O79"/>
  <c r="I79"/>
  <c r="O75"/>
  <c r="I75"/>
  <c r="O71"/>
  <c r="I71"/>
  <c r="O67"/>
  <c r="I67"/>
  <c r="O63"/>
  <c r="I63"/>
  <c r="O59"/>
  <c r="I59"/>
  <c r="O55"/>
  <c r="I55"/>
  <c r="O51"/>
  <c r="I51"/>
  <c r="O47"/>
  <c r="I47"/>
  <c r="I29"/>
  <c r="O42"/>
  <c r="I42"/>
  <c r="O38"/>
  <c r="I38"/>
  <c r="O34"/>
  <c r="I34"/>
  <c r="O30"/>
  <c r="I30"/>
  <c r="I8"/>
  <c r="O25"/>
  <c r="I25"/>
  <c r="O21"/>
  <c r="I21"/>
  <c r="O17"/>
  <c r="I17"/>
  <c r="O13"/>
  <c r="I13"/>
  <c r="O9"/>
  <c r="I9"/>
  <c i="9" r="I3"/>
  <c r="I164"/>
  <c r="O177"/>
  <c r="I177"/>
  <c r="O173"/>
  <c r="I173"/>
  <c r="O169"/>
  <c r="I169"/>
  <c r="O165"/>
  <c r="I165"/>
  <c r="I155"/>
  <c r="O160"/>
  <c r="I160"/>
  <c r="O156"/>
  <c r="I156"/>
  <c r="I142"/>
  <c r="O151"/>
  <c r="I151"/>
  <c r="O147"/>
  <c r="I147"/>
  <c r="O143"/>
  <c r="I143"/>
  <c r="I137"/>
  <c r="O138"/>
  <c r="I138"/>
  <c r="I124"/>
  <c r="O133"/>
  <c r="I133"/>
  <c r="O129"/>
  <c r="I129"/>
  <c r="O125"/>
  <c r="I125"/>
  <c r="I107"/>
  <c r="O120"/>
  <c r="I120"/>
  <c r="O116"/>
  <c r="I116"/>
  <c r="O112"/>
  <c r="I112"/>
  <c r="O108"/>
  <c r="I108"/>
  <c r="I82"/>
  <c r="O103"/>
  <c r="I103"/>
  <c r="O99"/>
  <c r="I99"/>
  <c r="O95"/>
  <c r="I95"/>
  <c r="O91"/>
  <c r="I91"/>
  <c r="O87"/>
  <c r="I87"/>
  <c r="O83"/>
  <c r="I83"/>
  <c r="I33"/>
  <c r="O78"/>
  <c r="I78"/>
  <c r="O74"/>
  <c r="I74"/>
  <c r="O70"/>
  <c r="I70"/>
  <c r="O66"/>
  <c r="I66"/>
  <c r="O62"/>
  <c r="I62"/>
  <c r="O58"/>
  <c r="I58"/>
  <c r="O54"/>
  <c r="I54"/>
  <c r="O50"/>
  <c r="I50"/>
  <c r="O46"/>
  <c r="I46"/>
  <c r="O42"/>
  <c r="I42"/>
  <c r="O38"/>
  <c r="I38"/>
  <c r="O34"/>
  <c r="I34"/>
  <c r="I8"/>
  <c r="O29"/>
  <c r="I29"/>
  <c r="O25"/>
  <c r="I25"/>
  <c r="O21"/>
  <c r="I21"/>
  <c r="O17"/>
  <c r="I17"/>
  <c r="O13"/>
  <c r="I13"/>
  <c r="O9"/>
  <c r="I9"/>
  <c i="8" r="I3"/>
  <c r="I8"/>
  <c r="O45"/>
  <c r="I45"/>
  <c r="O41"/>
  <c r="I41"/>
  <c r="O37"/>
  <c r="I37"/>
  <c r="O33"/>
  <c r="I33"/>
  <c r="O29"/>
  <c r="I29"/>
  <c r="O25"/>
  <c r="I25"/>
  <c r="O21"/>
  <c r="I21"/>
  <c r="O17"/>
  <c r="I17"/>
  <c r="O13"/>
  <c r="I13"/>
  <c r="O9"/>
  <c r="I9"/>
  <c i="7" r="I3"/>
  <c r="I25"/>
  <c r="O46"/>
  <c r="I46"/>
  <c r="O42"/>
  <c r="I42"/>
  <c r="O38"/>
  <c r="I38"/>
  <c r="O34"/>
  <c r="I34"/>
  <c r="O30"/>
  <c r="I30"/>
  <c r="O26"/>
  <c r="I26"/>
  <c r="I8"/>
  <c r="O21"/>
  <c r="I21"/>
  <c r="O17"/>
  <c r="I17"/>
  <c r="O13"/>
  <c r="I13"/>
  <c r="O9"/>
  <c r="I9"/>
  <c i="6" r="I3"/>
  <c r="I95"/>
  <c r="O96"/>
  <c r="I96"/>
  <c r="I66"/>
  <c r="O91"/>
  <c r="I91"/>
  <c r="O87"/>
  <c r="I87"/>
  <c r="O83"/>
  <c r="I83"/>
  <c r="O79"/>
  <c r="I79"/>
  <c r="O75"/>
  <c r="I75"/>
  <c r="O71"/>
  <c r="I71"/>
  <c r="O67"/>
  <c r="I67"/>
  <c r="I21"/>
  <c r="O62"/>
  <c r="I62"/>
  <c r="O58"/>
  <c r="I58"/>
  <c r="O54"/>
  <c r="I54"/>
  <c r="O50"/>
  <c r="I50"/>
  <c r="O46"/>
  <c r="I46"/>
  <c r="O42"/>
  <c r="I42"/>
  <c r="O38"/>
  <c r="I38"/>
  <c r="O34"/>
  <c r="I34"/>
  <c r="O30"/>
  <c r="I30"/>
  <c r="O26"/>
  <c r="I26"/>
  <c r="O22"/>
  <c r="I22"/>
  <c r="I8"/>
  <c r="O17"/>
  <c r="I17"/>
  <c r="O13"/>
  <c r="I13"/>
  <c r="O9"/>
  <c r="I9"/>
  <c i="5" r="I3"/>
  <c r="I38"/>
  <c r="O47"/>
  <c r="I47"/>
  <c r="O43"/>
  <c r="I43"/>
  <c r="O39"/>
  <c r="I39"/>
  <c r="I21"/>
  <c r="O34"/>
  <c r="I34"/>
  <c r="O30"/>
  <c r="I30"/>
  <c r="O26"/>
  <c r="I26"/>
  <c r="O22"/>
  <c r="I22"/>
  <c r="I8"/>
  <c r="O17"/>
  <c r="I17"/>
  <c r="O13"/>
  <c r="I13"/>
  <c r="O9"/>
  <c r="I9"/>
  <c i="4" r="I3"/>
  <c r="I95"/>
  <c r="O108"/>
  <c r="I108"/>
  <c r="O104"/>
  <c r="I104"/>
  <c r="O100"/>
  <c r="I100"/>
  <c r="O96"/>
  <c r="I96"/>
  <c r="I86"/>
  <c r="O91"/>
  <c r="I91"/>
  <c r="O87"/>
  <c r="I87"/>
  <c r="I81"/>
  <c r="O82"/>
  <c r="I82"/>
  <c r="I68"/>
  <c r="O77"/>
  <c r="I77"/>
  <c r="O73"/>
  <c r="I73"/>
  <c r="O69"/>
  <c r="I69"/>
  <c r="I63"/>
  <c r="O64"/>
  <c r="I64"/>
  <c r="I58"/>
  <c r="O59"/>
  <c r="I59"/>
  <c r="I21"/>
  <c r="O54"/>
  <c r="I54"/>
  <c r="O50"/>
  <c r="I50"/>
  <c r="O46"/>
  <c r="I46"/>
  <c r="O42"/>
  <c r="I42"/>
  <c r="O38"/>
  <c r="I38"/>
  <c r="O34"/>
  <c r="I34"/>
  <c r="O30"/>
  <c r="I30"/>
  <c r="O26"/>
  <c r="I26"/>
  <c r="O22"/>
  <c r="I22"/>
  <c r="I8"/>
  <c r="O17"/>
  <c r="I17"/>
  <c r="O13"/>
  <c r="I13"/>
  <c r="O9"/>
  <c r="I9"/>
  <c i="3" r="I3"/>
  <c r="I320"/>
  <c r="O397"/>
  <c r="I397"/>
  <c r="O393"/>
  <c r="I393"/>
  <c r="O389"/>
  <c r="I389"/>
  <c r="O385"/>
  <c r="I385"/>
  <c r="O381"/>
  <c r="I381"/>
  <c r="O377"/>
  <c r="I377"/>
  <c r="O373"/>
  <c r="I373"/>
  <c r="O369"/>
  <c r="I369"/>
  <c r="O365"/>
  <c r="I365"/>
  <c r="O361"/>
  <c r="I361"/>
  <c r="O357"/>
  <c r="I357"/>
  <c r="O353"/>
  <c r="I353"/>
  <c r="O349"/>
  <c r="I349"/>
  <c r="O345"/>
  <c r="I345"/>
  <c r="O341"/>
  <c r="I341"/>
  <c r="O337"/>
  <c r="I337"/>
  <c r="O333"/>
  <c r="I333"/>
  <c r="O329"/>
  <c r="I329"/>
  <c r="O325"/>
  <c r="I325"/>
  <c r="O321"/>
  <c r="I321"/>
  <c r="I263"/>
  <c r="O316"/>
  <c r="I316"/>
  <c r="O312"/>
  <c r="I312"/>
  <c r="O308"/>
  <c r="I308"/>
  <c r="O304"/>
  <c r="I304"/>
  <c r="O300"/>
  <c r="I300"/>
  <c r="O296"/>
  <c r="I296"/>
  <c r="O292"/>
  <c r="I292"/>
  <c r="O288"/>
  <c r="I288"/>
  <c r="O284"/>
  <c r="I284"/>
  <c r="O280"/>
  <c r="I280"/>
  <c r="O276"/>
  <c r="I276"/>
  <c r="O272"/>
  <c r="I272"/>
  <c r="O268"/>
  <c r="I268"/>
  <c r="O264"/>
  <c r="I264"/>
  <c r="I258"/>
  <c r="O259"/>
  <c r="I259"/>
  <c r="I253"/>
  <c r="O254"/>
  <c r="I254"/>
  <c r="I200"/>
  <c r="O249"/>
  <c r="I249"/>
  <c r="O245"/>
  <c r="I245"/>
  <c r="O241"/>
  <c r="I241"/>
  <c r="O237"/>
  <c r="I237"/>
  <c r="O233"/>
  <c r="I233"/>
  <c r="O229"/>
  <c r="I229"/>
  <c r="O225"/>
  <c r="I225"/>
  <c r="O221"/>
  <c r="I221"/>
  <c r="O217"/>
  <c r="I217"/>
  <c r="O213"/>
  <c r="I213"/>
  <c r="O209"/>
  <c r="I209"/>
  <c r="O205"/>
  <c r="I205"/>
  <c r="O201"/>
  <c r="I201"/>
  <c r="I171"/>
  <c r="O196"/>
  <c r="I196"/>
  <c r="O192"/>
  <c r="I192"/>
  <c r="O188"/>
  <c r="I188"/>
  <c r="O184"/>
  <c r="I184"/>
  <c r="O180"/>
  <c r="I180"/>
  <c r="O176"/>
  <c r="I176"/>
  <c r="O172"/>
  <c r="I172"/>
  <c r="I150"/>
  <c r="O167"/>
  <c r="I167"/>
  <c r="O163"/>
  <c r="I163"/>
  <c r="O159"/>
  <c r="I159"/>
  <c r="O155"/>
  <c r="I155"/>
  <c r="O151"/>
  <c r="I151"/>
  <c r="I21"/>
  <c r="O146"/>
  <c r="I146"/>
  <c r="O142"/>
  <c r="I142"/>
  <c r="O138"/>
  <c r="I138"/>
  <c r="O134"/>
  <c r="I134"/>
  <c r="O130"/>
  <c r="I130"/>
  <c r="O126"/>
  <c r="I126"/>
  <c r="O122"/>
  <c r="I122"/>
  <c r="O118"/>
  <c r="I118"/>
  <c r="O114"/>
  <c r="I114"/>
  <c r="O110"/>
  <c r="I110"/>
  <c r="O106"/>
  <c r="I106"/>
  <c r="O102"/>
  <c r="I102"/>
  <c r="O98"/>
  <c r="I98"/>
  <c r="O94"/>
  <c r="I94"/>
  <c r="O90"/>
  <c r="I90"/>
  <c r="O86"/>
  <c r="I86"/>
  <c r="O82"/>
  <c r="I82"/>
  <c r="O78"/>
  <c r="I78"/>
  <c r="O74"/>
  <c r="I74"/>
  <c r="O70"/>
  <c r="I70"/>
  <c r="O66"/>
  <c r="I66"/>
  <c r="O62"/>
  <c r="I62"/>
  <c r="O58"/>
  <c r="I58"/>
  <c r="O54"/>
  <c r="I54"/>
  <c r="O50"/>
  <c r="I50"/>
  <c r="O46"/>
  <c r="I46"/>
  <c r="O42"/>
  <c r="I42"/>
  <c r="O38"/>
  <c r="I38"/>
  <c r="O34"/>
  <c r="I34"/>
  <c r="O30"/>
  <c r="I30"/>
  <c r="O26"/>
  <c r="I26"/>
  <c r="O22"/>
  <c r="I22"/>
  <c r="I8"/>
  <c r="O17"/>
  <c r="I17"/>
  <c r="O13"/>
  <c r="I13"/>
  <c r="O9"/>
  <c r="I9"/>
  <c i="2" r="I3"/>
  <c r="I8"/>
  <c r="O49"/>
  <c r="I49"/>
  <c r="O45"/>
  <c r="I45"/>
  <c r="O41"/>
  <c r="I41"/>
  <c r="O37"/>
  <c r="I37"/>
  <c r="O33"/>
  <c r="I33"/>
  <c r="O29"/>
  <c r="I29"/>
  <c r="O25"/>
  <c r="I25"/>
  <c r="O21"/>
  <c r="I21"/>
  <c r="O17"/>
  <c r="I17"/>
  <c r="O13"/>
  <c r="I13"/>
  <c r="O9"/>
  <c r="I9"/>
</calcChain>
</file>

<file path=xl/sharedStrings.xml><?xml version="1.0" encoding="utf-8"?>
<sst xmlns="http://schemas.openxmlformats.org/spreadsheetml/2006/main">
  <si>
    <t>EstiCon</t>
  </si>
  <si>
    <t xml:space="preserve">Firma: </t>
  </si>
  <si>
    <t>Rekapitulace ceny</t>
  </si>
  <si>
    <t>Stavba: 003 - SILNICE III/31218 KLÁŠTEREC NAD ORLICÍ 2.ČÁST</t>
  </si>
  <si>
    <t>Celková cena bez DPH:</t>
  </si>
  <si>
    <t>Celková cena s DPH:</t>
  </si>
  <si>
    <t>Objekt</t>
  </si>
  <si>
    <t>Popis</t>
  </si>
  <si>
    <t>Cena bez DPH</t>
  </si>
  <si>
    <t>DPH</t>
  </si>
  <si>
    <t>Cena s DPH</t>
  </si>
  <si>
    <t>SO 000</t>
  </si>
  <si>
    <t>Všeobecné a ostatní náklady</t>
  </si>
  <si>
    <t>SO 102</t>
  </si>
  <si>
    <t>Silnice III/31218 - 2. část</t>
  </si>
  <si>
    <t>SO 110</t>
  </si>
  <si>
    <t>Chodník – přechod „u mostu“</t>
  </si>
  <si>
    <t>SO 111</t>
  </si>
  <si>
    <t>Chodník podél kamenné zdi</t>
  </si>
  <si>
    <t>SO 112</t>
  </si>
  <si>
    <t>Chodník – přechod u ZŠ</t>
  </si>
  <si>
    <t>SO 181</t>
  </si>
  <si>
    <t>Přechodné dopravní značení během výstavby a DIO</t>
  </si>
  <si>
    <t>SO 191</t>
  </si>
  <si>
    <t>Trvalé dopravní značení</t>
  </si>
  <si>
    <t>SO 254</t>
  </si>
  <si>
    <t>Zárubní zeď v km 1,820 – 1,942</t>
  </si>
  <si>
    <t>SO 255</t>
  </si>
  <si>
    <t>Opěrná zeď v km 2,096 – 2,160</t>
  </si>
  <si>
    <t>SO 256</t>
  </si>
  <si>
    <t>Opěrná zeď v km 2,164 60 – 2,237 60</t>
  </si>
  <si>
    <t>SO 401</t>
  </si>
  <si>
    <t>Veřejné osvětlení</t>
  </si>
  <si>
    <t>SO 801</t>
  </si>
  <si>
    <t>Kácení dřevin a náhradní výsadba</t>
  </si>
  <si>
    <t>Soupis prací objektu</t>
  </si>
  <si>
    <t>S</t>
  </si>
  <si>
    <t>Stavba:</t>
  </si>
  <si>
    <t>003</t>
  </si>
  <si>
    <t>SILNICE III/31218 KLÁŠTEREC NAD ORLICÍ 2.ČÁST</t>
  </si>
  <si>
    <t>O</t>
  </si>
  <si>
    <t>Rozpočet:</t>
  </si>
  <si>
    <t>Typ</t>
  </si>
  <si>
    <t>Poř. číslo</t>
  </si>
  <si>
    <t>Kód položky</t>
  </si>
  <si>
    <t>Varianta</t>
  </si>
  <si>
    <t>Název Položky</t>
  </si>
  <si>
    <t>MJ</t>
  </si>
  <si>
    <t>Množství</t>
  </si>
  <si>
    <t>Cena</t>
  </si>
  <si>
    <t>Cenová soustava</t>
  </si>
  <si>
    <t>Jednotková</t>
  </si>
  <si>
    <t>Celkem</t>
  </si>
  <si>
    <t>SD</t>
  </si>
  <si>
    <t>0</t>
  </si>
  <si>
    <t>Všeobecné konstrukce a práce</t>
  </si>
  <si>
    <t>P</t>
  </si>
  <si>
    <t>02510</t>
  </si>
  <si>
    <t/>
  </si>
  <si>
    <t>ZKOUŠENÍ MATERIÁLŮ ZKUŠEBNOU ZHOTOVITELE</t>
  </si>
  <si>
    <t>KPL</t>
  </si>
  <si>
    <t>PP</t>
  </si>
  <si>
    <t>Provedení průkazních zkoušek pro dávkování asfaltového pojiva a cementu pro technologii recyklace za studena.
Provedení výluhových zkoušek v souladu s Vyhláškou č. 283/2023 Sb.</t>
  </si>
  <si>
    <t>VV</t>
  </si>
  <si>
    <t>Průkazní zkoušky 1 = 1,000 [A]</t>
  </si>
  <si>
    <t>TS</t>
  </si>
  <si>
    <t>Položka zahrnuje:
- veškeré náklady spojené s objednatelem požadovanými zkouškami
Položka nezahrnuje:
- x</t>
  </si>
  <si>
    <t>02620</t>
  </si>
  <si>
    <t>ZKOUŠENÍ KONSTRUKCÍ A PRACÍ NEZÁVISLOU ZKUŠEBNOU</t>
  </si>
  <si>
    <t>Zahrnuje veškeré náklady spojené s objednatelem požadovanými zkouškami. Předpokládané zkoušky (statika, lehká dynamická deska, jádrové vývrty apod.). Dle určení TDI. Čerpání se souhlasem TDI.</t>
  </si>
  <si>
    <t>Předpokládaný počet 12 = 12,000 [A]_x000d_
 Celkové množství 12.000000 = 12,000 [B]</t>
  </si>
  <si>
    <t>zahrnuje veškeré náklady spojené s objednatelem požadovanými zkouškami</t>
  </si>
  <si>
    <t>02730</t>
  </si>
  <si>
    <t>POMOC PRÁCE ZŘÍZ NEBO ZAJIŠŤ OCHRANU INŽENÝRSKÝCH SÍTÍ</t>
  </si>
  <si>
    <t>Zajištění/ochránění inženýrských sítí během realizace stavby dle požadavků správců. Fyzická ochrana vedení inž sítí. Jedná se zejména o příčné křížení inženýrských sítí s dotčenou komunikace v řešené trase (např. sdělovací vedení, silové vedení, apod.) zejména před prováděním recyklace za studena. 
Nutné vytyčení všech podzemních sítí v celé stavbě s protokolárním zápisem příslušných správců. Přesnou polohu podzemních vedení ověřit ručně kopanými sondami.
Kopané sondy na ověření průběhu podzemních sítí, v počtu cca15 ks.
O velikosti 1 x 1 x 2,0 m, kopáno ručně. Zejména v místě křižení nově navržené přípojky kanalizace DN200 se stávajícími sítěmi a nasondování stávajících kabelů v místě příčných a podélných přechodů před zahájením recyklace za studena.</t>
  </si>
  <si>
    <t>1 = 1,000 [A]</t>
  </si>
  <si>
    <t>Položka zahrnuje:
- veškeré náklady spojené s ochranou inženýrských sítí
Položka nezahrnuje:
- x</t>
  </si>
  <si>
    <t>02780</t>
  </si>
  <si>
    <t>POMOC PRÁCE ZŘÍZ NEBO ZAJIŠŤ ZEMNÍKY A SKLÁDKY</t>
  </si>
  <si>
    <t>Veškeré poplatky spojené s nutným zřízením mezideponie pro dočasné uskladnění vyzískaného frézingu a PM pro zpětné uložení do recyklace za studena po provedení sanací podkladních vrstev. Umístění mezideponie bude plně v souladu s Vyhláškou 283/2023 Sb. 
Položka zahrnuje nájemné, dočasné uložení a uvedení pozemku do původního stavu.</t>
  </si>
  <si>
    <t>Zřízení mezideponie 1 = 1,000 [A]</t>
  </si>
  <si>
    <t>Položka zahrnuje:
- veškeré náklady spojené s objednatelem požadovanými zařízeními
Položka nezahrnuje:
- poplatky za získanou nebo uloženou zeminu</t>
  </si>
  <si>
    <t>02911</t>
  </si>
  <si>
    <t>OSTATNÍ POŽADAVKY - GEODETICKÉ ZAMĚŘENÍ</t>
  </si>
  <si>
    <t>HM</t>
  </si>
  <si>
    <t>Geodetické práce před výstavbou - vytyčení stavby 11,4 = 11,400 [A]_x000d_
 Geodetické práce během výstavby 11,4 = 11,400 [B]_x000d_
 Geodetické práce po výstavbě - zaměření skutečného provedení 11,4 = 11,400 [C]_x000d_
 Celkové množství 34.200000 = 34,200 [D]</t>
  </si>
  <si>
    <t>zahrnuje veškeré náklady spojené s objednatelem požadovanými pracemi</t>
  </si>
  <si>
    <t>02943</t>
  </si>
  <si>
    <t>OSTATNÍ POŽADAVKY - VYPRACOVÁNÍ RDS</t>
  </si>
  <si>
    <t>Vypracování dokumentace RDS dle požadavků zhotovitele stavby.</t>
  </si>
  <si>
    <t>Položka zahrnuje:
- veškeré náklady spojené s objednatelem požadovanými pracemi
Položka nezahrnuje:
- x</t>
  </si>
  <si>
    <t>02944</t>
  </si>
  <si>
    <t>OSTAT POŽADAVKY - DOKUMENTACE SKUTEČ PROVEDENÍ V DIGIT FORMĚ</t>
  </si>
  <si>
    <t>Vypracování dokumentace skutečného provedení stavby (DSPS) a to v následujícím rozsahu:
Dokumentace skutečného provedení se předává v tištěné podobě (2 paré) a v digitální přes cloudové úložiště nebo na datovém nosiči dle platných směrnic.</t>
  </si>
  <si>
    <t>Dokumentace skutečného provedení stavby (DSPS) 1 = 1,000 [A]</t>
  </si>
  <si>
    <t>02945</t>
  </si>
  <si>
    <t>OSTAT POŽADAVKY - GEOMETRICKÝ PLÁN</t>
  </si>
  <si>
    <t>Vyhotovení geometrického plánu dle požadavku investora stavby.</t>
  </si>
  <si>
    <t>22 = 22,000 [A]</t>
  </si>
  <si>
    <t xml:space="preserve">Položka zahrnuje:       
- přípravu podkladů, vyhotovení žádosti pro vklad na katastrální úřad
- polní práce spojené s vyhotovením geometrického plánu
- výpočetní a grafické kancelářské práce
- úřední ověření výsledného elaborátu
- schválení návrhu vkladu do katastru nemovitostí příslušným katastrálním úřadem
Položka nezahrnuje:
- x</t>
  </si>
  <si>
    <t>02946</t>
  </si>
  <si>
    <t>OSTAT POŽADAVKY - FOTODOKUMENTACE</t>
  </si>
  <si>
    <t>Zajištění video a fotodokumentace všech objízdných tras v rámci stavby a přilehlých nemovitostí v těsné blízko stavby, které by mohly být stavbou dotčeny. Dále bude pořizována průběžná fotodokumentace stavby, která bude odevzdána digitálně investorovi stavby.</t>
  </si>
  <si>
    <t>Před stavbou 1 = 1,000 [A]_x000d_
 Po stavbě 1 = 1,000 [B]_x000d_
 Celkové množství 2.000000 = 2,000 [C]</t>
  </si>
  <si>
    <t>položka zahrnuje:
- fotodokumentaci zadavatelem požadovaného děje a konstrukcí v požadovaných časových intervalech
- zadavatelem specifikované výstupy (fotografie v papírovém a digitálním formátu) v požadovaném počtu</t>
  </si>
  <si>
    <t>02991</t>
  </si>
  <si>
    <t>OSTATNÍ POŽADAVKY - INFORMAČNÍ TABULE</t>
  </si>
  <si>
    <t>KUS</t>
  </si>
  <si>
    <t>Náklady na zřízení a udržování informačních tabulí s údaji o stavbě s textem dle vzoru objednatele. Po ukončení stavby jejich odstranění.</t>
  </si>
  <si>
    <t>Dle popisu 2 = 2,000 [A]</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</si>
  <si>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</si>
  <si>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03100</t>
  </si>
  <si>
    <t>ZAŘÍZENÍ STAVENIŠTĚ - ZŘÍZENÍ, PROVOZ, DEMONTÁŽ</t>
  </si>
  <si>
    <t>Položka zahrnuje:
 objednatelem povolené náklady na pořízení (event. pronájem), provozování, udržování a likvidaci zhotovitelova zařízení
Položka nezahrnuje:
- x</t>
  </si>
  <si>
    <t>014111</t>
  </si>
  <si>
    <t>POPLATKY ZA SKLÁDKU TYP S-IO (INERTNÍ ODPAD)</t>
  </si>
  <si>
    <t>M3</t>
  </si>
  <si>
    <t>Zemina, štěrk
Všechny položky zahrnují dopravu na skládku.</t>
  </si>
  <si>
    <t>z pol. č. 11332.1 252,123 = 252,123 [A]_x000d_
 z pol. č. 11332.2 788,378 = 788,378 [B]_x000d_
 z pol. č. 11332.3 304,768 = 304,768 [J]_x000d_
 z pol. č. 11332.4 30,415 = 30,415 [I]_x000d_
 z pol. č. 12373 608,761 = 608,761 [C]_x000d_
 z pol. č. 12673 105,70 = 105,700 [E]_x000d_
 z pol. č. 12924 726,216*0,2 = 145,243 [F]_x000d_
 z pol. č. 12933 170*0,5 = 85,000 [G]_x000d_
 z pol. č. 13173 72,075 = 72,075 [D]_x000d_
 z pol. č. 13273.1 813,024 = 813,024 [H]_x000d_
 z pol. č. 13273.2 48,208 = 48,208 [K]_x000d_
 Celkové množství 3253.695000 = 3253,695 [L]</t>
  </si>
  <si>
    <t>zahrnuje veškeré poplatky provozovateli skládky související s uložením odpadu na skládce.</t>
  </si>
  <si>
    <t>014121</t>
  </si>
  <si>
    <t>POPLATKY ZA SKLÁDKU TYP S-OO (OSTATNÍ ODPAD)</t>
  </si>
  <si>
    <t>Betony, obruby
Všechny položky zahrnutí dopravu na skládku.</t>
  </si>
  <si>
    <t>z pol. č. 11352 137*0,25*0,35 = 11,988 [A]_x000d_
 z pol. č. 966357 0,3*91,50 = 27,450 [B]_x000d_
 z pol. č. 969245 0,12*49 = 5,880 [C]_x000d_
 Celkové množství 45.318000 = 45,318 [D]</t>
  </si>
  <si>
    <t>Položka zahrnuje:
- veškeré poplatky provozovateli skládky související s uložením odpadu na skládce.
Položka nezahrnuje:
- x</t>
  </si>
  <si>
    <t>014211</t>
  </si>
  <si>
    <t>POPLATKY ZA ZEMNÍK - ORNICE</t>
  </si>
  <si>
    <t>Nákup ornice. Doplnění orniční vrstvy pro ohumusování svahů po reprofilaci příkopů, v místě svahů násypů po sanaci krajů a ostatních ploch.</t>
  </si>
  <si>
    <t>Hydroosev po reprofilace příkopů 2,2*70*0,15 = 23,100 [A]_x000d_
 Hydroosev podél trasy 0,8*1103*0,15 = 132,360 [B]_x000d_
 Hydrosev 787*0,15 = 118,050 [C]_x000d_
 Celkové množství 273.510000 = 273,510 [D]</t>
  </si>
  <si>
    <t>Položka zahrnuje:
- veškeré poplatky majiteli zemníku související s nákupem zeminy (nikoliv s otvírkou zemníku)
Položka nezahrnuje:
- x</t>
  </si>
  <si>
    <t>1</t>
  </si>
  <si>
    <t>Zemní práce</t>
  </si>
  <si>
    <t>11315</t>
  </si>
  <si>
    <t>ODSTRANĚNÍ KRYTU ZPEVNĚNÝCH PLOCH Z BETONU</t>
  </si>
  <si>
    <t>Odměřeno planimetricky v programu AutoCad ze situační výkresů stavby a vzorových příčných řezů
Včetně dopravy a uložení na skládku. Včetně poplatku za skládku vzhledem k malému množství. 
Betonová plocha v místě firmy ŽIVA.</t>
  </si>
  <si>
    <t>Odstranění betonu v tl. 200mm 6*0,15 = 0,900 [A]_x000d_
 Celkové množství 0.900000 = 0,900 [B]</t>
  </si>
  <si>
    <t xml:space="preserve">Položka zahrnuje: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 jednotkové ceny bourání – tento fakt musí být uveden v doplňujícím textu k položce).</t>
  </si>
  <si>
    <t>11318</t>
  </si>
  <si>
    <t>ODSTRANĚNÍ KRYTU ZPEVNĚNÝCH PLOCH Z DLAŽDIC</t>
  </si>
  <si>
    <t>Odměřeno planimetricky v programu AutoCad ze situační výkresů stavby a vzorových příčných řezů
Včetně dopravy a uložení na skládku. Včetně poplatku za skládku vzhledem k malému množství.</t>
  </si>
  <si>
    <t>Odstranění stávající dlažby v místě zálivu BUS 8*0,08 = 0,640 [A]_x000d_
 Celkové množství 0.640000 = 0,640 [B]</t>
  </si>
  <si>
    <t>11332</t>
  </si>
  <si>
    <t>ODSTRANĚNÍ PODKLADŮ ZPEVNĚNÝCH PLOCH Z KAMENIVA NESTMELENÉHO</t>
  </si>
  <si>
    <t>Odměřeno planimetricky v programu AutoCad ze situační výkresů stavby a vzorových příčných řezů
Včetně dopravy a uložení na skládku.</t>
  </si>
  <si>
    <t>"Odstranění ŠD v místech sanace krajů vozovky (uvažováno na 70% délky krajů) "_x000d_
 Sanace podél obrub, v místě křižovatek, zdí 0,7*(158,4+22+36,7+38,5+21+34,6+23,7+153,8+42,5+8,1)*1,25*0,075 = 35,392 [A]_x000d_
 Sanace podél krajnic š. 0,5m a žlabů 0,7*(227,1+311,6+123,5+49,8+112,5+115,5+138,6+7,6+133)*1,25*0,075 = 80,010 [B]_x000d_
 Sanace podél krajnic se svodidlem 0,7*(112,2+95,8+34,2+55,6+74,8)*1,25*0,075 = 24,452 [C]_x000d_
 Sanace v místě rozšíření kom v km 1,830 – 1,930 LS 0,7*100,4*1,25*0,075 = 6,589 [D]_x000d_
 Sanace v místě rozšíření v km 2,440 – 2,495 LS 0,7*55,7*1,25*0,075 = 3,655 [E]_x000d_
 Odstranění ŠD v místě sjezdů a ÚK (plná konstrukce vozovky) v tl. 350 mm (62+170+17+16)*1,1*0,35 = 102,025 [G]_x000d_
 Celkové množství 252.123000 = 252,123 [H]</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</si>
  <si>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</si>
  <si>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2</t>
  </si>
  <si>
    <t>Odměřeno planimetricky v programu AutoCad ze situační výkresů stavby a vzorových příčných řezů
Odstranění ŠD v tl. 250mm
Včetně dopravy a uložení na skládku.</t>
  </si>
  <si>
    <t>"Odstranění ŠD v místech pro sanaci podkladní vrstvy krajů vozovky (uvažováno na 70% délky krajů) "_x000d_
 Sanace podél obrub, v místě křižovatek, zdí 0,7*(158,4+22+36,7+38,5+21+34,6+23,7+153,8+42,5+8,1)*1,50*0,25 = 141,566 [A]_x000d_
 Sanace podél krajnic š. 0,5m a žlabů 0,7*(227,1+311,6+123,5+49,8+112,5+115,5+138,6+7,6+133)*1,95*0,25 = 416,052 [B]_x000d_
 Sanace podél krajnic se svodidlem 0,7*(112,2*2,90+95,8*2,40+34,2*2,90+55,6*2,40+74,8*2,40)*0,25 = 169,302 [C]_x000d_
 Sanace v místě rozšíření kom v km 1,830 – 1,930 LS 0,7*100,4*2,00*0,25 = 35,140 [D]_x000d_
 Sanace v místě rozšíření v km 2,440 – 2,495 LS 0,7*55,7*2,70*0,25 = 26,318 [E]_x000d_
 Celkové množství 788.378000 = 788,378 [G]</t>
  </si>
  <si>
    <t xml:space="preserve">Položka zahrnuje: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t>
  </si>
  <si>
    <t>3</t>
  </si>
  <si>
    <t>Odměřeno planimetricky v programu AutoCad ze situační výkresů stavby a vzorových příčných řezů
Odstranění ŠD+ŠT pro sanaci aktivní zóny zemní pláně v tl. 100mm.
Čerpání se souhlasem TDI na základě provedených zkoušek.
Včetně dopravy a uložení na skládku.</t>
  </si>
  <si>
    <t>"Odstranění ŠD + ŠT v místech pro sanaci aktivní zóny ZP (uvažováno na 70% délky krajů) "_x000d_
 Sanace podél obrub, v místě křižovatek, zdí 0,7*(158,4+22+36,7+38,5+21+34,6+23,7+153,8+42,5+8,1)*1,35*0,10 = 50,964 [A]_x000d_
 Sanace podél krajnic š. 0,5m a žlabů 0,7*(227,1+311,6+123,5+49,8+112,5+115,5+138,6+7,6+133)*1,85*0,10 = 157,886 [B]_x000d_
 Sanace podél krajnic se svodidlem 0,7*(112,2*3,10+95,8*2,60+34,2*3,10+55,6*2,70+74,8*2,60)*0,10 = 73,326 [C]_x000d_
 Sanace v místě rozšíření kom v km 1,830 – 1,930 LS 0,7*100,4*1,80*0,10 = 12,650 [D]_x000d_
 Sanace v místě rozšíření v km 2,440 – 2,495 LS 0,7*55,7*2,55*0,10 = 9,942 [E]_x000d_
 Celkové množství 304.768000 = 304,768 [G]</t>
  </si>
  <si>
    <t>4</t>
  </si>
  <si>
    <t>v místě zálivu BUS 77*0,395 = 30,415 [A]_x000d_
 Celkové množství 30.415000 = 30,415 [B]</t>
  </si>
  <si>
    <t>11333</t>
  </si>
  <si>
    <t>ODSTRANĚNÍ PODKLADU ZPEVNĚNÝCH PLOCH S ASFALT POJIVEM</t>
  </si>
  <si>
    <t>Odměřeno planimetricky v programu AutoCad ze situačních výkresů stavby a vzorových příčných řezů
Odvoz a uložení na mezideponii a zpětné využití pro recyklaci za studena.</t>
  </si>
  <si>
    <t>"Odstranění PM v místech sanace krajů vozovky (uvažováno na 70% délky krajů) "_x000d_
 Sanace podél obrub, v místě křižovatek, zdí 0,7*(158,4+22+36,7+38,5+21+34,6+23,7+153,8+42,5+8,1)*1,25*0,08 = 37,751 [A]_x000d_
 Sanace podél krajnic š. 0,5m a žlabů 0,7*(227,1+311,6+123,5+49,8+112,5+115,5+138,6+7,6+133)*1,25*0,08 = 85,344 [B]_x000d_
 Sanace podél krajnic se svodidlem 0,7*(112,2+95,8+34,2+55,6+74,8)*1,25*0,08 = 26,082 [C]_x000d_
 Sanace v místě rozšíření kom v km 1,830 – 1,930 LS 0,7*100,4*1,25*0,08 = 7,028 [D]_x000d_
 Sanace v místě rozšíření v km 2,440 – 2,495 LS 0,7*55,7*1,25*0,08 = 3,899 [E]_x000d_
 v místě rýhy pro novou přípojku dešťové kan. od UV5 a UV6 73,3*1,1*0,10 = 8,063 [F]_x000d_
 v místě příčných propustků propustků 5*4,60*6,25*0,08+3*5,35*0,08 = 12,784 [G]_x000d_
 Celkové množství 180.951000 = 180,951 [I]</t>
  </si>
  <si>
    <t>11352</t>
  </si>
  <si>
    <t>ODSTRANĚNÍ CHODNÍKOVÝCH A SILNIČNÍCH OBRUBNÍKŮ BETONOVÝCH</t>
  </si>
  <si>
    <t>M</t>
  </si>
  <si>
    <t>Odměřeno planimetricky v programu AutoCad ze situační výkresů stavby a vzorových příčných řezů
Odstranění stávajících betonových obrub podél komunikace
Včetně odvozu a uložení za skládku</t>
  </si>
  <si>
    <t>vytrhání obrub vč. likvidace 7+17,5+31+4+77,5 = 137,000 [A]_x000d_
 Celkové množství 137.000000 = 137,000 [B]</t>
  </si>
  <si>
    <t>11354</t>
  </si>
  <si>
    <t>ODSTRANĚNÍ OBRUB Z KRAJNÍKŮ</t>
  </si>
  <si>
    <t>Odměřeno planimetricky v programu AutoCad ze situační výkresů stavby a vzorových příčných řezů
Odstranění stávajících žulových obrub podél komunikace
Včetně odvozu a uložení. Odvoz na cestmistrovství.</t>
  </si>
  <si>
    <t>vytrhání obrub vč. likvidace 22+21,9 = 43,900 [A]</t>
  </si>
  <si>
    <t>11360</t>
  </si>
  <si>
    <t>ROZRYTÍ VOZOVKY</t>
  </si>
  <si>
    <t>M2</t>
  </si>
  <si>
    <t>Odměřeno planimetricky v programu AutoCad ze situační výkresů stavby a vzorových příčných řezů
Rozrušení stávajících asfaltových vrstev před provedením recyklace (středu vozovky). Reprofilace do požadavaných sklonů a nivelety.</t>
  </si>
  <si>
    <t>Rozrušení stávajících asfaltových vrstev před provedením recyklace (středu vozovky) (6,22-3)*1143,19 = 3681,072 [A]_x000d_
 Celkové množství 3681.072000 = 3681,072 [B]</t>
  </si>
  <si>
    <t>Položka zahrnuje:
- potřebné mechanizmy a odklizení přebytečného materiálu
Položka nezahrnuje:
- x</t>
  </si>
  <si>
    <t>11372</t>
  </si>
  <si>
    <t>FRÉZOVÁNÍ ZPEVNĚNÝCH PLOCH ASFALTOVÝCH</t>
  </si>
  <si>
    <t>Odměřeno planimetricky v programu AutoCad ze situační výkresů stavby a vzorových příčných řezů
Odvoz a uložení na mezideponii a zpětné využití pro recykli zaca studena a zhotovení nezpevněných krajnic a sjezdů z R-mat. Přebytek materiálu bude odvezen na cestmistrovství.</t>
  </si>
  <si>
    <t>"Celoplošné frézování vozovky v tl. 120 mm "_x000d_
 km 1,423 85 – km 2,567 04 = dl. 1143,19m 6,25*1143,19*0,12 = 857,393 [A]_x000d_
 Frézování v místě napojení křižovatek, sjezdů a ÚK v tl. 110mm (6+234+222+120+51+30+38+86+11+12+37+25)*0,11 = 95,920 [B]_x000d_
 Frézování v místě sjezdů a ÚK (plná konstrukce vozovky) v tl. 110mm (62+170+17+16)*0,11 = 29,150 [C]_x000d_
 Frézování v místě rýhy pro novou přípojku dešťové kan. od UV5 a UV6 72*0,15 = 10,800 [D]_x000d_
 Frézování v místě zálivu BUS 53*0,145 = 7,685 [E]_x000d_
 "Frézování zbytkové části HAV v místě propustků "_x000d_
 příčné propustky 5*4,60*6,25*0,025+3*5,35*0,025 = 3,995 [F]_x000d_
 Celkové množství 1004.943000 = 1004,943 [I]</t>
  </si>
  <si>
    <t>Odměřeno planimetricky v programu AutoCad ze situační výkresů stavby a vzorových příčných řezů
Frézování stávajícího asfaltu v místech sanace krajů vozovky
Odvoz a uložení na mezideponii a zpětné využití pro recyklaci za studena.</t>
  </si>
  <si>
    <t>"Frézování v místech sanace krajů vozovky (uvažováno na 70% délky krajů) "_x000d_
 Sanace podél obrub, v místě křižovatek, zdí 0,7*(158,4+22+36,7+38,5+21+34,6+23,7+153,8+42,5+8,1)*1,25*0,025 = 11,797 [A]_x000d_
 Sanace podél krajnic š. 0,5m a žlabů 0,7*(227,1+311,6+123,5+49,8+112,5+115,5+138,6+7,6+133)*1,25*0,025 = 26,670 [B]_x000d_
 Sanace podél krajnic se svodidlem 0,7*(112,2+95,8+34,2+55,6+74,8)*1,25*0,025 = 8,151 [C]_x000d_
 Sanace v místě rozšíření kom v km 1,830 – 1,930 LS 0,7*100,4*1,25*0,025 = 2,196 [D]_x000d_
 Sanace v místě rozšíření v km 2,440 – 2,495 LS 0,7*55,7*1,25*0,025 = 1,218 [E]_x000d_
 Celkové množství 50.032000 = 50,032 [G]</t>
  </si>
  <si>
    <t>113765</t>
  </si>
  <si>
    <t>FRÉZOVÁNÍ DRÁŽKY PRŮŘEZU DO 600MM2 V ASFALTOVÉ VOZOVCE</t>
  </si>
  <si>
    <t>Odměřeno planimetricky v programu AutoCad ze situační výkresů stavby a vzorových příčných řezů
Proříznutí spáry při napojení</t>
  </si>
  <si>
    <t>Napojení na stáv. stav (ZÚ, KÚ, křižovatky, ÚK, sjezdy) 5+4,7+7,1+13,3+4,9+2,9+7,1+7,9+5+4,2+3,7+21,7+126,2+97+7+7,2+13,4+124,9+16,4 = 479,600 [A]_x000d_
 Celkové množství 479.600000 = 479,600 [B]</t>
  </si>
  <si>
    <t>Položka zahrnuje:
- veškerou manipulaci s vybouranou sutí a s vybouranými hmotami vč. uložení na skládku.
Položka nezahrnuje:
- x</t>
  </si>
  <si>
    <t>12373</t>
  </si>
  <si>
    <t>ODKOP PRO SPOD STAVBU SILNIC A ŽELEZNIC TŘ. I</t>
  </si>
  <si>
    <t>Odměřeno planimetricky v programu AutoCad ze situační výkresů stavby a vzorových příčných řezů
Odkop pro sanaci aktivní zóny zemní pláně v tl. 200mm.
Čerpání se souhlasem TDI na základě provedených zkoušek.</t>
  </si>
  <si>
    <t>"Odstranění zeminy v místech pro sanaci aktivní zóny ZP - uvažováno 70% délky "_x000d_
 Sanace podél obrub, v místě křižovatek, zdí 0,7*(158,4+22+36,7+38,5+21+34,6+23,7+153,8+42,5+8,1)*1,35*0,20 = 101,928 [A]_x000d_
 Sanace podél krajnic š. 0,5m a žlabů 0,7*(227,1+311,6+123,5+49,8+112,5+115,5+138,6+7,6+133)*1,85*0,20 = 315,773 [B]_x000d_
 Sanace podél krajnic se svodidlem 0,7*(112,2*3,10+95,8*2,60+34,2*3,10+55,6*2,60+74,8*2,60)*0,20 = 145,874 [C]_x000d_
 Sanace v místě rozšíření kom v km 1,830 – 1,930 LS 0,7*100,4*1,80*0,20 = 25,301 [D]_x000d_
 Sanace v místě rozšíření v km 2,440 – 2,495 LS 0,7*55,7*2,55*0,20 = 19,885 [E]_x000d_
 Celkové množství 608.761000 = 608,761 [G]</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</si>
  <si>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</si>
  <si>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12573</t>
  </si>
  <si>
    <t>VYKOPÁVKY ZE ZEMNÍKŮ A SKLÁDEK TŘ. I</t>
  </si>
  <si>
    <t>Odměřeno planimetricky v programu AutoCad ze situační výkresů stavby a vzorových příčných řezů
Vykopávky z mezideponie stavby pro uložení materiálu do recyklace za studena (PM, HAV). Včetně uložení natěženého materiálu do kraje vozovky a urovnání do potřebného sklonu. 
Přebytečný frézing z mezideponie bude odvezen a uložen na cestmistrovství.</t>
  </si>
  <si>
    <t>z pol. 11333 180,951 = 180,951 [A]_x000d_
 z pol. 11372.1 1004,943 = 1004,943 [B]_x000d_
 z pol. 11372.2 50,032 = 50,032 [C]_x000d_
 Celkové množství 1235.926000 = 1235,926 [D]</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</si>
  <si>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pažení záporového 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</si>
  <si>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12673</t>
  </si>
  <si>
    <t>ZŘÍZENÍ STUPŇŮ V PODLOŽÍ NÁSYPŮ TŘ. I</t>
  </si>
  <si>
    <t>Odměřeno planimetricky v programu AutoCad ze situační výkresů stavby a vzorových příčných řezů
Schodovité napojení na stávající těleso násypu v místě rozšíření násypu oproti stávajícímu stavu.
v km 1,815 00 - km 1,885 00 PS</t>
  </si>
  <si>
    <t>Výkop pro schodovité napojení násypu 1,51*70 = 105,700 [A]_x000d_
 Celkové množství 105.700000 = 105,700 [B]</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</si>
  <si>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pažení záporového a štětových stěn)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 vykazují se v položce č.0141**</t>
  </si>
  <si>
    <t>12924</t>
  </si>
  <si>
    <t>ČIŠTĚNÍ KRAJNIC OD NÁNOSU TL. DO 200MM</t>
  </si>
  <si>
    <t>Odměřeno planimetricky v programu AutoCad ze situační výkresů stavby a vzorových příčných řezů
Včetně dopravy a uložení na skládku.
Odstranění stávajících krajnic v tl. 200mm</t>
  </si>
  <si>
    <t>Odstranění stávajících nezpevněných krajnic (7,4+243,7+320,4+107+115,5+379,9+65,7+1,431+211,4)*0,5 = 726,216 [A]_x000d_
 Celkové množství 726.216000 = 726,216 [B]</t>
  </si>
  <si>
    <t xml:space="preserve">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</si>
  <si>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12933</t>
  </si>
  <si>
    <t>ČIŠTĚNÍ PŘÍKOPŮ OD NÁNOSU PŘES 0,50M3/M</t>
  </si>
  <si>
    <t>Reprofilace stávajících příkopů, objem nánosů 0,50m3/bm 39+131 = 170,000 [A]_x000d_
 Celkové množství 170.000000 = 170,000 [B]</t>
  </si>
  <si>
    <t xml:space="preserve">Položka zahrnuje:
- vodorovnou a svislou dopravu, přemístění, přeložení, manipulace s materiálem a uložení na skládku.
Položka nezahrnuje:
-  poplatek za skládku, který se vykazuje v položce 0141** (s výjimkou malého množství  materiálu, kde je možné poplatek zahrnout do jednotkové ceny položky – tento fakt musí být uveden v doplňujícím textu k položce)</t>
  </si>
  <si>
    <t>13173</t>
  </si>
  <si>
    <t>HLOUBENÍ JAM ZAPAŽ I NEPAŽ TŘ. I</t>
  </si>
  <si>
    <t>Odměřeno planimetricky v programu AutoCad ze situační výkresů stavby a vzorových příčných řezů
Hloubení jam pro uliční vpusti prefabrikované DN 500, kanalizační šachty prefabrikované DN 1000 a pro horské vpusti.</t>
  </si>
  <si>
    <t>pro uliční vpusti 12*1,0*1,0*1,3 = 15,600 [A]_x000d_
 pro kanalizační šachty 6*1,8*1,8*2 = 38,880 [B]_x000d_
 pro horské vpusti u příčných propustků 3*2,3*1,7*1,5 = 17,595 [C]_x000d_
 Celkové množství 72.075000 = 72,075 [D]</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</si>
  <si>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 vykazují se v položce č.0141**</t>
  </si>
  <si>
    <t>13273</t>
  </si>
  <si>
    <t>HLOUBENÍ RÝH ŠÍŘ DO 2M PAŽ I NEPAŽ TŘ. I</t>
  </si>
  <si>
    <t>"Příčné propustky - výkopy pro troubu propustků "_x000d_
 příčný propustek v km 1,606 57 (4,2*11,00)-(3,14*0,45*0,45/4*11) = 44,451 [A]_x000d_
 příčný propustek v km 1,685 90 (5,8*14,00)-(3,14*0,45*0,45/4*14) = 78,975 [B]_x000d_
 příčný propustek v km 1,858 05 (4,2*8,50)-(3,14*0,25*0,25/4*8,50) = 35,283 [C]_x000d_
 příčný propustek v km 2,155 43 (5,8*7,25)-(3,14*0,45*0,45/4*7,25) = 40,898 [D]_x000d_
 podélný propustek v km 2,314 65 4,2*3 = 12,600 [E]_x000d_
 příčný propustek v km 2,372 00 4,2*9,50 = 39,900 [F]_x000d_
 příčný propustek v km 2,556 00 (4,2*17,00)-(3,14*0,45*0,45/4*17) = 68,698 [G]_x000d_
 příčný propustek v km 2,565 56 (5,8*11,50)-(3,14*0,45*0,45/4*11,5) = 64,872 [H]_x000d_
 "Příčné propustky - výkopy pro stabilizační a zaj. prahy propustků "_x000d_
 příčný propustek v km 1,685 90 (0,4*1,1*1,9)+(0,3*0,6*1,7) = 1,142 [I]_x000d_
 příčný propustek v km 1,858 05 (0,4*1,1*1,7)*2+(0,3*0,6*1,7) = 1,802 [J]_x000d_
 příčný propustek v km 2,314 65 (0,4*1,1*1,7)+(0,3*0,6*1,7) = 1,054 [K]_x000d_
 příčný propustek v km 2,372 00 (0,4*1,1*1,7) = 0,748 [L]_x000d_
 příčný propustek v km 2,556 00 (0,4*1,1*1,7)*2 = 1,496 [M]_x000d_
 příčný propustek v km 2,565 56 (0,4*1,1*1,9)*2 = 1,672 [N]_x000d_
 "Přípojky UV "_x000d_
 přípojka od UV11 v km 1,843 59 (0,4*1,0*1,0) = 0,400 [O]_x000d_
 pro novou přípojku dešťové kan. od UV5 a UV6 73,3*1,1*0,20+73,3*0,9*1,05 = 85,395 [P]_x000d_
 pro ostatní přípojky od UV (6+7+7+3+2+2+8+8,5)*1*1,4 = 60,900 [Q]_x000d_
 výkopy pro chráničky inženýrských sítí (12+8+11+11+10+9+32+9+12+7+35+36+2)*0,3*1 = 58,200 [R]_x000d_
 výkop pro žlaby vč. obrub (0,75*0,3)*(914,50+39) = 214,538 [S]_x000d_
 Celkové množství 813.024000 = 813,024 [W]</t>
  </si>
  <si>
    <t>Odměřeno planimetricky v programu AutoCad ze situační výkresů stavby a vzorových příčných řezů.
Neznámý průběh trasy kanalizace. V případě špatného stavu dojde k výměně trouby. Uvažovaná délka je 49m. Před realizací bude provedena kamerová zkouška (viz. pol. 89980). V případě, že se jedná o slevou větev bude kanalizace odstraněna. Čerpání se souhlasem TDI.</t>
  </si>
  <si>
    <t>Výkop rýhy kanalizace (1,2*0,9*49)-(3,14*0,35*0,35/4*49) = 48,208 [A]_x000d_
 Celkové množství 48.208000 = 48,208 [B]</t>
  </si>
  <si>
    <t>17120</t>
  </si>
  <si>
    <t>ULOŽENÍ SYPANINY DO NÁSYPŮ A NA SKLÁDKY BEZ ZHUTNĚNÍ</t>
  </si>
  <si>
    <t>Odměřeno planimetricky v programu AutoCad ze situační výkresů stavby a vzorových příčných řezů
Uložení odpadu na skládce zhotovitele.</t>
  </si>
  <si>
    <t>pol. č. 12373 608,761 = 608,761 [A]_x000d_
 pol. č. 12673 105,70 = 105,700 [C]_x000d_
 pol. č. 13173 72,075 = 72,075 [D]_x000d_
 pol. č. 13273.1 813,024 = 813,024 [E]_x000d_
 pol. č. 13273.2 48,208 = 48,208 [B]_x000d_
 Celkové množství 1647.768000 = 1647,768 [F]</t>
  </si>
  <si>
    <t xml:space="preserve">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</si>
  <si>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17180</t>
  </si>
  <si>
    <t>ULOŽENÍ SYPANINY DO NÁSYPŮ Z NAKUPOVANÝCH MATERIÁLŮ</t>
  </si>
  <si>
    <t>Odměřeno planimetricky v programu AutoCad ze situační výkresů stavby a vzorových příčných řezů
Schodovité napojení na stávající těleso násypu v místě rozšíření násypu oproti stávajícímu stavu v km 1,815 00 - km 1,885 00 PS
Těleso násypu z vhodného materiálu dle ČSN 73 6133. Zhotovitel v jednotkové ceně zohlednění možnost využití vyzískaného materiálu z odkopů (např. z sanací). V případě prokázání vhodnosti zeminy do násypů dle výše uvedené normy lze materiál použít do tělesa.</t>
  </si>
  <si>
    <t>Rozšíření tělesa násypu 1,7*70 = 119,000 [A]_x000d_
 Celkové množství 119.000000 = 119,000 [B]</t>
  </si>
  <si>
    <t xml:space="preserve">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</si>
  <si>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17380</t>
  </si>
  <si>
    <t>ZEMNÍ KRAJNICE A DOSYPÁVKY Z NAKUPOVANÝCH MATERIÁLŮ</t>
  </si>
  <si>
    <t>Odměřeno planimetricky v programu AutoCad ze situační výkresů stavby a vzorových příčných řezů
Únosný podklad pod krajnice – nenamrzavý materiál – zhutněno</t>
  </si>
  <si>
    <t>"V místě krajnic š. 0,50m (bez svodidla) "_x000d_
 Únosný nenamrzavý materiál pod krajnice (0,25*0,15)*(1219,2-108-121-226-313-121+100,4+55,7) = 18,236 [A]_x000d_
 "V místě krajnic š. 1,00 - 1,50m (se svodidlem) "_x000d_
 Únosný nenamrzavý materiál pod krajnice (1,2*0,1)*(112,2)+(0,9*0,1)*(95,8+34,2+55,6+74,8) = 36,900 [B]_x000d_
 Celkové množství 55.136000 = 55,136 [E]</t>
  </si>
  <si>
    <t xml:space="preserve">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</si>
  <si>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17481</t>
  </si>
  <si>
    <t>ZÁSYP JAM A RÝH Z NAKUPOVANÝCH MATERIÁLŮ</t>
  </si>
  <si>
    <t>Odměřeno planimetricky v programu AutoCad ze situační výkresů stavby a vzorových příčných řezů
Štěrkopískový hutněný zásyp ŠP 0-22 pro zásyp prvků (příčné propustky, šachty, uliční a horské vpusti)</t>
  </si>
  <si>
    <t>"Příčné propustky "_x000d_
 příčný propustek v km 1,606 57 1,8*11 = 19,800 [A]_x000d_
 příčný propustek v km 1,685 90 2,4*16 = 38,400 [B]_x000d_
 příčný propustek v km 1,858 05 1,8*8,5 = 15,300 [C]_x000d_
 příčný propustek v km 2,155 43 2,4*7,2 = 17,280 [D]_x000d_
 příčný propustek v km 2,314 65 1,8*3 = 5,400 [E]_x000d_
 příčný propustek v km 2,372 00 1,8*9,5 = 17,100 [F]_x000d_
 příčný propustek v km 2,556 00 1,8*17 = 30,600 [G]_x000d_
 příčný propustek v km 2,565 56 2,4*11,5 = 27,600 [H]_x000d_
 pro zásyp kolem šachet (6*1,8*1,8*2)-(3,14*1,05*1,05/4*2*6) = 28,494 [I]_x000d_
 pro zásyp UV (12*1,0*1,0*1,3)-(3,14*0,5*0,5/4*1,3*12) = 12,539 [J]_x000d_
 pro zásyp horských vpustí (3*2,3*1,7*1,5)-(1,5*0,9*1,5*3) = 11,520 [K]_x000d_
 Celkové množství 224.033000 = 224,033 [M]</t>
  </si>
  <si>
    <t xml:space="preserve">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</si>
  <si>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Odměřeno planimetricky v programu AutoCad ze situační výkresů stavby a vzorových příčných řezů
Štěrkopískový hutněný zásyp ŠP 0-22 pro zásyp kanalizačních šachet
Neznámý průběh trasy kanalizace. V případě špatného stavu dojde k výměně trouby. Uvažovaná délka je 49m. Před realizací bude provedena kamerová zkouška (viz. pol. 89980). V případě, že se jedná o slevou větev bude kanalizace odstraněna. Čerpání se souhlasem TDI.
Zásyp o obsyp rýhy trubního vedení z ŠP 0/22</t>
  </si>
  <si>
    <t>Zásyp kanalizačních šachet (2*1,8*1,8*1,6)-(3,14*1,05*1,05/4*1,6*2) = 7,599 [A]_x000d_
 Celkové množství 7.599000 = 7,599 [B]</t>
  </si>
  <si>
    <t>17581</t>
  </si>
  <si>
    <t>OBSYP POTRUBÍ A OBJEKTŮ Z NAKUPOVANÝCH MATERIÁLŮ</t>
  </si>
  <si>
    <t>Odměřeno planimetricky v programu AutoCad ze situační výkresů stavby a vzorových příčných řezů
Zásyp o obsyp trubního vedení z ŠP 0/22</t>
  </si>
  <si>
    <t>Obsyp a podsyp nové přípojky dešťové kan. od UV5 a UV6 (0,9*1,06*72)-(3,14*0,25*0,25/4*72) = 65,156 [A]_x000d_
 Obsyp a podsyp nových připojek od UV (52,5*1*1,2)-(3,14*0,20*0,20/4*35) = 61,901 [B]_x000d_
 obsyp chrániček inženýrských sítí (12+8+11+11+10+9+32+9+12+7+35+36+2)*0,4*0,71 = 55,096 [C]_x000d_
 Celkové množství 182.153000 = 182,153 [D]</t>
  </si>
  <si>
    <t xml:space="preserve">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 
Způsob měření:
- zemina vytlačená potrubím o DN 180mm se od kubatury obsypů neodečítá</t>
  </si>
  <si>
    <t>Odměřeno planimetricky v programu AutoCad ze situační výkresů stavby a vzorových příčných řezů.
Neznámý průběh trasy kanalizace. V případě špatného stavu dojde k výměně trouby. Uvažovaná délka je 49m. Před realizací bude provedena kamerová zkouška (viz. pol. 89980). V případě, že se jedná o slevou větev bude kanalizace odstraněna. Čerpání se souhlasem TDI.
Zásyp o obsyp rýhy trubního vedení z ŠP 0/22</t>
  </si>
  <si>
    <t>Zásyp o obsyp rýhy trubního vedení z ŠP 0/22 (1,2*0,9*49)-(3,14*0,35*0,35/4*49) = 48,208 [A]_x000d_
 Celkové množství 48.208000 = 48,208 [B]</t>
  </si>
  <si>
    <t>18110</t>
  </si>
  <si>
    <t>ÚPRAVA PLÁNĚ SE ZHUTNĚNÍM V HORNINĚ TŘ. I</t>
  </si>
  <si>
    <t>Odměřeno planimetricky v programu AutoCad ze situační výkresů stavby a vzorových příčných řezů</t>
  </si>
  <si>
    <t>"zemní pláň případně parapláň komunikace "_x000d_
 Sanace podél obrub, v místě křižovatek, zdí 0,7*(158,4+22+36,7+38,5+21+34,6+23,7+153,8+42,5+8,1)*1,35 = 509,639 [A]_x000d_
 Sanace podél krajnic š. 0,5m a žlabů 0,7*(227,1+311,6+123,5+49,8+112,5+115,5+138,6+7,6+133)*1,80 = 1536,192 [B]_x000d_
 Sanace podél krajnic se svodidlem 0,7*(112,2*3,20+95,8*2,70+34,2*3,20+55,6*2,70+74,8*2,70) = 755,454 [C]_x000d_
 Sanace v místě rozšíření kom v km 1,830 – 1,930 LS 0,7*100,4*1,80 = 126,504 [D]_x000d_
 Sanace v místě rozšíření v km 2,440 – 2,495 LS 0,7*55,7*2,55 = 99,425 [E]_x000d_
 "pro příčné propustky "_x000d_
 příčný propustek v km 1,606 57 1,1*11 = 12,100 [G]_x000d_
 příčný propustek v km 1,685 90 1,3*16 = 20,800 [H]_x000d_
 příčný propustek v km. 1,858 05 1,1*8,5 = 9,350 [F]_x000d_
 příčný propustek v km. 2,155 43 1,3*7,2 = 9,360 [J]_x000d_
 příčný propustek v km 2,314 65 1,1*3 = 3,300 [K]_x000d_
 příčný propustek v km 2,372 00 1,1*9,5 = 10,450 [L]_x000d_
 příčný propustek v km 2,556 00 1,1*17 = 18,700 [M]_x000d_
 příčný propustek v km 2,565 56 1,3*11,5 = 14,950 [N]_x000d_
 přípojky od UV 1*(35+89,50) = 124,500 [I]_x000d_
 Celkové množství 3250.724000 = 3250,724 [Q]</t>
  </si>
  <si>
    <t>Položka zahrnuje:
- úpravu pláně včetně vyrovnání výškových rozdílů. Míru zhutnění určuje projekt.
Položka nezahrnuje:
- x</t>
  </si>
  <si>
    <t>18222</t>
  </si>
  <si>
    <t>ROZPROSTŘENÍ ORNICE VE SVAHU V TL DO 0,15M</t>
  </si>
  <si>
    <t xml:space="preserve">Ohumusování v tl. 150mm po reprofilaci příkopů 2,2*70 = 154,000 [A]_x000d_
 Ohumusování v tl.  150mm podél trasy 0,8*1103 = 882,400 [B]_x000d_
 Ohumusování v tl. 150 mm ostatní 787 = 787,000 [C]_x000d_
 Celkové množství 1823.400000 = 1823,400 [D]</t>
  </si>
  <si>
    <t>Položka zahrnuje:
- nutné přemístění ornice z dočasných skládek vzdálených do 50m
- rozprostření ornice v předepsané tloušťce ve svahu přes 1:5
Položka nezahrnuje:
- x</t>
  </si>
  <si>
    <t>18242</t>
  </si>
  <si>
    <t>ZALOŽENÍ TRÁVNÍKU HYDROOSEVEM NA ORNICI</t>
  </si>
  <si>
    <t>Hydroosev po reprofilace příkopů 2,2*70 = 154,000 [A]_x000d_
 Hydroosev podél trasy 0,8*1103 = 882,400 [B]_x000d_
 Hydrosev 787 = 787,000 [C]_x000d_
 Celkové množství 1823.400000 = 1823,400 [D]</t>
  </si>
  <si>
    <t>Položka zahrnuje:
- dodání předepsané travní směsi, hydroosev na ornici, zalévání, první pokosení, to vše bez ohledu na sklon terénu
Položka nezahrnuje:
- x</t>
  </si>
  <si>
    <t>18247</t>
  </si>
  <si>
    <t>OŠETŘOVÁNÍ TRÁVNÍKU</t>
  </si>
  <si>
    <t>Položka zahrnuje:
- pokosení se shrabáním, naložení shrabků na dopravní prostředek, s odvozem a se složením, to vše bez ohledu na sklon terénu
- nutné zalití a hnojení
Položka nezahrnuje:
- x</t>
  </si>
  <si>
    <t>Základy</t>
  </si>
  <si>
    <t>212635</t>
  </si>
  <si>
    <t>TRATIVODY KOMPL Z TRUB Z PLAST HM DN DO 150MM, RÝHA TŘ I</t>
  </si>
  <si>
    <t>Odměřeno planimetricky v programu AutoCad ze situační výkresů stavby a vzorových příčných řezů
Kompletní položka pro provedení trativodu - potrubí DN 150 SN 8 s horní perforací, obsyp ŠD 16/32. Výkop rýhy šířky 400 mm - včetně odvozu a skládkovného, hloubka
150 mm pod úroveň pláně. Včetně navrtávky do UV/kanalizace.</t>
  </si>
  <si>
    <t>délka trativodu v km 1,480 50 - 1,550 50 70 = 70,000 [A]_x000d_
 Celkové množství 70.000000 = 70,000 [B]</t>
  </si>
  <si>
    <t>Položka zahrnuje:
 - platí pro kompletní konstrukce trativodů: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Položka nezahrnuje:
- opláštění z geotextilie, fólie</t>
  </si>
  <si>
    <t>21452</t>
  </si>
  <si>
    <t>SANAČNÍ VRSTVY Z KAMENIVA DRCENÉHO</t>
  </si>
  <si>
    <t>Odměřeno planimetricky v programu AutoCad ze situační výkresů stavby a vzorových příčných řezů
Sanace aktivní zóny zemní pláně v tl. 300mm ŠDb fr. 0/125 včetně zhutnění 
Čerpání se souhlasem TDI na základě provedených zkoušek.
Uvažováno na 70% délky krajů.</t>
  </si>
  <si>
    <t>"Sanace aktivní zóny zemní pláně (uvažováno na 70% délky krajů) "_x000d_
 Sanace podél obrub, v místě křižovatek, zdí 0,7*(158,4+22+36,7+38,5+21+34,6+23,7+153,8+42,5+8,1)*1,35*0,30 = 152,892 [A]_x000d_
 Sanace podél krajnic š. 0,5m a žlabů 0,7*(227,1+311,6+123,5+49,8+112,5+115,5+138,6+7,6+133)*1,80*0,30 = 460,858 [B]_x000d_
 Sanace podél krajnic se svodidlem 0,7*(112,2*3,20+95,8*2,70+34,2*3,20+55,6*2,70+74,8*2,70)*0,30 = 226,636 [C]_x000d_
 Sanace v místě rozšíření kom v km 1,830 – 1,930 LS 0,7*100,4*1,80*0,30 = 37,951 [D]_x000d_
 Sanace v místě rozšíření v km 2,440 – 2,495 LS 0,7*55,7*2,55*0,30 = 29,827 [E]_x000d_
 Celkové množství 908.164000 = 908,164 [G]</t>
  </si>
  <si>
    <t>Položka zahrnuje:
- dodávku předepsaného kameniva
- mimostaveništní a vnitrostaveništní dopravu a jeho uložení
- není-li v zadávací dokumentaci uvedeno jinak, jedná se o nakupovaný materiál
Položka nezahrnuje:
- x</t>
  </si>
  <si>
    <t>289973</t>
  </si>
  <si>
    <t>OPLÁŠTĚNÍ (ZPEVNĚNÍ) Z GEOSÍTÍ A GEOROHOŽÍ</t>
  </si>
  <si>
    <t>Odměřeno planimetricky v programu AutoCad ze situační výkresů stavby a vzorových příčných řezů
Kokosová rohož protierozní 700 g/m2 na zpevnění svahu v km 1,732 46 - km 1,793 27 LS v šířce 2,0m včetně ukotvení do stávajícího svahu</t>
  </si>
  <si>
    <t>Kokosová rohož 61*2 = 122,000 [A]</t>
  </si>
  <si>
    <t>Položka zahrnuje:
- dodávku předepsané geosítě nebi georohože
- úpravu, očištění a ochranu podkladu
- přichycení k podkladu, případně zatížení
- úpravy spojů a zajištění okrajů
- úpravy pro odvodnění
- nutné přesahy
- mimostaveništní a vnitrostaveništní dopravu
Položka nezahrnuje:
- x 
Způsob měření:
- přesahy se nezapočítávají do výměry</t>
  </si>
  <si>
    <t>Odměřeno planimetricky v programu AutoCad ze situační výkresů stavby a vzorových příčných řezů
Dlouho životná polyesterová geomříž na zpevnění svahu v km 1,815 00 - km 1,885 00 PS. Včetně kotvení.</t>
  </si>
  <si>
    <t>Polyesterová geomříž 154 = 154,000 [A]</t>
  </si>
  <si>
    <t>28997C</t>
  </si>
  <si>
    <t>OPLÁŠTĚNÍ (ZPEVNĚNÍ) Z GEOTEXTILIE DO 300G/M2</t>
  </si>
  <si>
    <t>Odměřeno planimetricky v programu AutoCad ze situační výkresů stavby a vzorových příčných řezů
Opláštění trativodu DN 150 geotextilii do 300g/m2</t>
  </si>
  <si>
    <t>Plocha opláštění 1,5*70 = 105,000 [A]_x000d_
 Celkové množství 105.000000 = 105,000 [B]</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</si>
  <si>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
Položka nezahrnuje:
- x 
Způsob měření:
- přesahy se nezapočítávají do výměry</t>
  </si>
  <si>
    <t>Vodorovné konstrukce</t>
  </si>
  <si>
    <t>451315</t>
  </si>
  <si>
    <t>PODKLADNÍ A VÝPLŇOVÉ VRSTVY Z PROSTÉHO BETONU C30/37</t>
  </si>
  <si>
    <t>Odměřeno planimetricky v programu AutoCad ze situační výkresů stavby a vzorových příčných řezů
Lože pod dlažbu beton C 30/37 XF3 v min. tl. 100 mm pro odláždění</t>
  </si>
  <si>
    <t>"Příčné propustky "_x000d_
 opevnění nátoku příčného propustku v km 1,685 90 ((2,6*2,5) -(3,14*0,68*0,68/4))*0,1 = 0,614 [D]_x000d_
 opevnění koryta příčného propustku v v km 1,685 90 4,5*0,1 = 0,450 [M]_x000d_
 opernění výtoku příčného propustku v km 1,858 05 ((2,7*1,7) -(3,14*0,48*0,48/4))*0,1 = 0,441 [A]_x000d_
 opevnění nátoku podélného propustku v km 2,314 65 ((1,5*1,5) -(3,14*0,48*0,48/4))*0,1 = 0,207 [B]_x000d_
 opevnění výtoku příčného propustku v km 2,372 00 ((2,4*1,7) -(3,14*0,48*0,48/4))*0,1 = 0,390 [C]_x000d_
 opevnění nátoku a výtoku příčného propustu v km 2,556 00 ((1,5*2) -(3,14*0,48*0,48/4))*0,1*2 = 0,564 [E]_x000d_
 opevnění nátoku a výtoku příčného propustku v km 2,565 56 ((1,5*2) -(3,14*0,48*0,48/4))*0,1*2 = 0,564 [F]_x000d_
 opevnění koryta u příčného propustku v km 2,565 56 (2*2)*0,1*2 = 0,800 [H]_x000d_
 "Připojky UV "_x000d_
 opevnění výtoku z uličních vpustí v místě svahu ((1,0*1,0) -(3,14*0,28*0,28/4))*0,1*1 = 0,094 [O]_x000d_
 opevnění svahu v místě horských vpustí (1,5*1,25*2)*0,1 = 0,375 [G]_x000d_
 Celkové množství 4.499000 = 4,499 [K]</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</si>
  <si>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nátěrů zabraňujících soudržnosti betonu a bednění,
- podpěrné  konstr. (skruže) a lešení všech druhů pro bednění,  vč. ochranných a bezpečnostních opatření a základů těchto konstrukcí a lešení,
- vytvoření kotevních čel, kapes, nálitků a sedel, zřízení  všech  požadovaných  otvorů,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</si>
  <si>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45157</t>
  </si>
  <si>
    <t>PODKLADNÍ A VÝPLŇOVÉ VRSTVY Z KAMENIVA TĚŽENÉHO</t>
  </si>
  <si>
    <t>Odměřeno planimetricky v programu AutoCad ze situační výkresů stavby a vzorových příčných řezů
Štěrkopískové lože pod troubu a stabilizační prahy. ŠP 0/22</t>
  </si>
  <si>
    <t>"Příčné propustky - pod troubu propustku "_x000d_
 příčný propustek v km 1,606 57 1,1*11*0,2 = 2,420 [A]_x000d_
 příčný propustek v km 1,685 90 1,3*16*0,2 = 4,160 [C]_x000d_
 příčný propustek v km. 1,858 05 1,1*8,5*0,2 = 1,870 [D]_x000d_
 příčný propustek v km. 2,155 43 1,3*7,2*0,2 = 1,872 [F]_x000d_
 podélný propustek v km 2,314 65 1,1*3*0,2 = 0,660 [G]_x000d_
 příčný propustek v km 2,372 00 1,1*9,5*0,2 = 2,090 [I]_x000d_
 příčný propustek v km 2,556 00 1,1*17*0,2 = 3,740 [K]_x000d_
 příčný propustek v km 2,565 56 1,3*11,50*0,2 = 2,990 [M]_x000d_
 "Příčné propustky - pod stabilizační prahy příčných propustků "_x000d_
 příčný propustek v km 1,685 90 (0,4*0,2*1,9) = 0,152 [B]_x000d_
 příčný propustek v km. 1,858 05 (0,4*0,2*1,7)*2 = 0,272 [E]_x000d_
 příčný propustek v km 2,314 65 (0,4*0,2*1,7) = 0,136 [H]_x000d_
 příčný propustek v km 2,372 00 (0,4*0,2*1,7) = 0,136 [J]_x000d_
 příčný propustek v km 2,556 00 (0,4*0,2*1,7)*2 = 0,272 [L]_x000d_
 příčný propustek v km 2,565 56 (0,4*0,2*1,9)*2 = 0,304 [N]_x000d_
 Celkové množství 21.074000 = 21,074 [Q]</t>
  </si>
  <si>
    <t>45852</t>
  </si>
  <si>
    <t>VÝPLŇ ZA OPĚRAMI A ZDMI Z KAMENIVA DRCENÉHO</t>
  </si>
  <si>
    <t>Odměřeno planimetricky v programu AutoCad ze situační výkresů stavby a vzorových příčných řezů
Prostor mezi obrubou a zdí SO 254 bude vyplněn z DDK 8/16.</t>
  </si>
  <si>
    <t>DDK 8/16 45*0,3 = 13,500 [A]</t>
  </si>
  <si>
    <t>46251</t>
  </si>
  <si>
    <t>ZÁHOZ Z LOMOVÉHO KAMENE</t>
  </si>
  <si>
    <t>Odměřeno planimetricky v programu AutoCad ze situační výkresů stavby a vzorových příčných řezů
Těžký kamenný zához na sucho. Kameny do hmotnosti 200 kg.</t>
  </si>
  <si>
    <t>"Těžký kamenný zához. "_x000d_
 příčný propustek v km 1,858 05 1,7*1,0*0,5 = 0,850 [A]_x000d_
 příčný propustek v km 2,155 43 1,7*1,5*0,5 = 1,275 [B]_x000d_
 příčný propustek v km 2,372 00 1,7*1,0*0,5 = 0,850 [C]_x000d_
 Celkové množství 2.975000 = 2,975 [E]</t>
  </si>
  <si>
    <t xml:space="preserve">Položka zahrnuje:
- dodávku a zához lomového kamene předepsané frakce
-  včetně mimostaveništní a vnitrostaveništní dopravy
- není-li v zadávací dokumentaci uvedeno jinak, jedná se o nakupovaný materiál
Položka nezahrnuje:
- x</t>
  </si>
  <si>
    <t>465512</t>
  </si>
  <si>
    <t>DLAŽBY Z LOMOVÉHO KAMENE NA MC</t>
  </si>
  <si>
    <t>Odměřeno planimetricky v programu AutoCad ze situační výkresů stavby a vzorových příčných řezů
Opevnění čel podélného propustku lomovým kamenem tl. 200 mm do betonu min. tl. 100 mm</t>
  </si>
  <si>
    <t>"Příčné propustky "_x000d_
 opevnění nátoku příčného propustku v km 1,685 90 ((2,6*2,5) -(3,14*0,68*0,68/4))*0,2 = 1,227 [A]_x000d_
 opevnění koryta příčného propustku v v km 1,685 90 4,5*0,2 = 0,900 [B]_x000d_
 opernění výtoku příčného propustku v km 1,858 05 ((2,7*1,7) -(3,14*0,48*0,48/4))*0,2 = 0,882 [C]_x000d_
 opevnění nátoku podélného propustku v km 2,314 65 ((1,5*1,5) -(3,14*0,48*0,48/4))*0,2 = 0,414 [D]_x000d_
 opevnění výtoku příčného propustku v km 2,372 00 ((2,4*1,7) -(3,14*0,48*0,48/4))*0,2 = 0,780 [E]_x000d_
 opevnění nátoku a výtoku příčného propustu v km 2,556 00 ((1,5*2) -(3,14*0,48*0,48/4))*0,2*2 = 0 [i]_x000d_
 opevnění nátoku a výtoku příčného propustku v km 2,565 56 ((1,5*2) -(3,14*0,48*0,48/4))*0,2*2 = 1,128 [j]_x000d_
 opevnění koryta u příčného propustku v km 2,565 56 (2*2)*0,2*2 = 1,600 [k]_x000d_
 "Připojky UV "_x000d_
 opevnění výtoku z uličních vpustí v místě svahu ((1,0*1,0) -(3,14*0,28*0,28/4))*0,2*1 = 0,188 [z]_x000d_
 opevnění svahu v místě horských vpustí (1,5*1,25*2)*0,2 = 0,750 [F]_x000d_
 Celkové množství 8.997000 = 0 [I]</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</si>
  <si>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Položka nezahrnuje:
- podklad pod dlažbu, vykazuje se samostatně položkami SD 45</t>
  </si>
  <si>
    <t>467212</t>
  </si>
  <si>
    <t>STUPNĚ A PRAHY VOD KORYT ZDĚNÉ Z LOM KAM NA MC</t>
  </si>
  <si>
    <t>"Příčné propustky "_x000d_
 příčný propustek v km 1,685 90 0,3*0,6*1,7 = 0,306 [B]_x000d_
 příčný propustek v km 1,858 05 0,3*0,6*1,7 = 0,306 [C]_x000d_
 příčný propustek v km 2,372 00 0,3*0,6*1,7 = 0,306 [F]_x000d_
 příčný propustek v km 2,556 00 0,3*0,6*1,7*2 = 0,612 [G]_x000d_
 příčný propustek v km 2,565 56 0,3*0,6*1,7*2 = 0,612 [R]_x000d_
 Celkové množství 2.142000 = 2,142 [D]</t>
  </si>
  <si>
    <t>Položka zahrnuje:
- nutné zemní práce (hloubení rýh apod.)
- dodávku a zdění lomového kamene předepsané frakce na maltu cementovou předepsané kvality do předepsaného tvaru
- včetně mimostaveništní a vnitrostaveništní dopravy
Položka nezahrnuje:
- x</t>
  </si>
  <si>
    <t>467315</t>
  </si>
  <si>
    <t>STUPNĚ A PRAHY VODNÍCH KORYT Z PROSTÉHO BETONU C30/37</t>
  </si>
  <si>
    <t>Odměřeno planimetricky v programu AutoCad ze situační výkresů stavby a vzorových příčných řezů
Stupně a prahy podélného propustku z prostého betonu C 30/37 XF3</t>
  </si>
  <si>
    <t>"Příčné propustky "_x000d_
 příčný propustek v km 1,685 90 (0,4*1,1*1,9)*2 = 1,672 [B]_x000d_
 příčný propustek v km 1,858 05 (0,4*1,1*1,7)*2 = 1,496 [H]_x000d_
 podélný propustek v km 2,314 65 (0,4*1,1*1,5) = 0,660 [A]_x000d_
 příčný propustek v km 2,372 00 (0,4*1,1*1,7) = 0,748 [C]_x000d_
 příčný propustek v km 2,556 00 (0,4*1,1*1,7)*2 = 1,496 [D]_x000d_
 příčný propustek v km 2,565 56 (0,4*1,1*1,9)*2 = 1,672 [E]_x000d_
 "Připojky UV "_x000d_
 zajišťovací prah v místě vyústění přípojek UV (0,4*1,0*1,0)*1 = 0,400 [F]_x000d_
 Celkové množství 8.144000 = 8,144 [J]</t>
  </si>
  <si>
    <t xml:space="preserve">Položka zahrnuje:
- nutné zemní práce (hloubení rýh apod.)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Položka nezahrnuje:
- x</t>
  </si>
  <si>
    <t>5</t>
  </si>
  <si>
    <t>Komunikace</t>
  </si>
  <si>
    <t>56140G</t>
  </si>
  <si>
    <t xml:space="preserve">SMĚSI Z KAMENIVA STMELENÉ CEMENTEM  SC C 8/10</t>
  </si>
  <si>
    <t>Odměřeno planimetricky v programu AutoCad ze situační výkresů stavby a vzorových příčných řezů
Směs stmelená cementem SC C 8/10 v tl. 150mm dle ČSN EN 14-227 (ČSN 736124-1)</t>
  </si>
  <si>
    <t>Autobusový záliv 80*0,15 = 12,000 [A]_x000d_
 Přípojka od UV5 a UV6 1,1*0,13*72 = 10,296 [B]_x000d_
 Celkové množství 22.296000 = 22,296 [C]</t>
  </si>
  <si>
    <t>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Položka nezahrnuje:
- postřiky, nátěry</t>
  </si>
  <si>
    <t>56330</t>
  </si>
  <si>
    <t>VOZOVKOVÉ VRSTVY ZE ŠTĚRKODRTI</t>
  </si>
  <si>
    <t>Odměřeno planimetricky v programu AutoCad ze situační výkresů stavby a vzorových příčných řezů
Doplnění štěrkodrti (uvažováno fr. 0/32) do recyklace za studena v místech rozšíření vozovky oproti stávajícímu stavu. 
Doplnění štěrkodrti do recyklované vrstvy pro přípdnoau úpravu křivky zrnitosti. Doplnění do sanace krajů. Uvažováno 0,2m3/bm
Konstrukční vrstva ŠDa 0/32 v místě sjezdů a účelových komunikací s plnou konstrukcí vozovky v tl. 150mm
Konstrukční vrstvy ŠDa 0/32 v místě příčných propustků.
ŠDa fr. 0/32 dle ČSN EN 13 285</t>
  </si>
  <si>
    <t>Doplnění ŠD 0/32 do recyklace v místě rozšíření kom v km 1,830 – 1,930 LS 0,45*100*0,18 = 8,100 [A]_x000d_
 Doplnění ŠD 0/32 do recyklace v místě rozšíření v km 2,440 – 2,495 LS 0,75*55*0,18 = 7,425 [B]_x000d_
 Doplnění ŠD do recyklace za studena - úprava křivky zrnitosti 0,2*1143,19 = 228,638 [C]_x000d_
 Sjezdy a účelové komunikace (plná konstrukce vozovky) - ŠD 0/32 (6+234+222+120+51+30+38+86+11+12+37+25)*1,10*0,15 = 143,880 [D]_x000d_
 "Příčné propustky "_x000d_
 příčný propustek v km 1,606 57 0,6*11 = 6,600 [E]_x000d_
 příčný propustek v km 1,685 90 1,0*16 = 16,000 [F]_x000d_
 příčný propustek v km 1,858 05 0,6*8,5 = 5,100 [G]_x000d_
 příčný propustek v km. 2,155 43 1,0*7,2 = 7,200 [H]_x000d_
 příčný propustek v km 2,372 00 0,6*9,5 = 5,700 [I]_x000d_
 příčný propustek v km 2,556 00 0,6*17 = 10,200 [J]_x000d_
 příčný propustek v km 2,565 56 1,0*11,5 = 11,500 [K]_x000d_
 Celkové množství 450.343000 = 450,343 [M]</t>
  </si>
  <si>
    <t>- dodání kameniva předepsané kvality a zrnitosti
- rozprostření a zhutnění vrstvy v předepsané tloušťce
- zřízení vrstvy bez rozlišení šířky, pokládání vrstvy po etapách
- nezahrnuje postřiky, nátěry</t>
  </si>
  <si>
    <t>Odměřeno planimetricky v programu AutoCad ze situační výkresů stavby a vzorových příčných řezů
Konstrukční vrstva pro sanaci podkladní vrstvy vozovky ŠDa fr. 0/63 v tl. 250 mm dle ČSN EN 13 285 ( 736155) v místě sanace krajů vozovky</t>
  </si>
  <si>
    <t>"Sanace podkladní vrstvy - ŠD 0/63 v tl. 250mm (uvažováno na 70% délky krajů) "_x000d_
 Sanace podél obrub, v místě křižovatek, zdí 0,7*(158,4+22+36,7+38,5+21+34,6+23,7+153,8+42,5+8,1)*1,50*0,25 = 141,566 [A]_x000d_
 Sanace podél krajnic š. 0,5m a žlabů 0,7*(227,1+311,6+123,5+49,8+112,5+115,5+138,6+7,6+133)*1,95*0,25 = 416,052 [B]_x000d_
 Sanace podél krajnic se svodidlem 0,7*(112,2*2,90+95,8*2,40+34,2*2,90+55,6*2,40+74,8*2,40)*0,25 = 169,302 [C]_x000d_
 Sanace v místě rozšíření kom v km 1,830 – 1,930 LS 0,7*100,4*2,00*0,25 = 35,140 [D]_x000d_
 Sanace v místě rozšíření v km 2,440 – 2,495 LS 0,7*55,7*2,70*0,25 = 26,318 [E]_x000d_
 Celkové množství 788.378000 = 788,378 [G]</t>
  </si>
  <si>
    <t>Odměřeno planimetricky v programu AutoCad ze situační výkresů stavby a vzorových příčných řezů
Konstrukční vrstva v místě autobusového zálivu ŠDa fr. 0/63 v tl. 250 mm dle ČSN EN 13 285 ( 736155) 
Konstrukční vrstva v místě sjezdů a účelových komunikací
Konstrukční vrstva po prevedení přípojek od UV</t>
  </si>
  <si>
    <t>Autobusový záliv - ŠD 0/63 82*0,25 = 20,500 [A]_x000d_
 Sjezdy a účelové komunikace (plná konstrukce vozovky) - ŠD 0/63 (6+234+222+120+51+30+38+86+11+12+37+25)*1,10*0,20 = 191,840 [B]_x000d_
 Přípojka od UV5 a UV6 1,1*0,20*72 = 15,840 [C]_x000d_
 Přípojky od UV 1,0*0,20*52,5 = 10,500 [D]_x000d_
 Celkové množství 238.680000 = 238,680 [E]</t>
  </si>
  <si>
    <t>Položka zahrnuje:
- dodání kameniva předepsané kvality a zrnitosti
- rozprostření a zhutnění vrstvy v předepsané tloušťce
- zřízení vrstvy bez rozlišení šířky, pokládání vrstvy po etapách
Položka nezahrnuje:
- postřiky, nátěry</t>
  </si>
  <si>
    <t>56360</t>
  </si>
  <si>
    <t>VOZOVKOVÉ VRSTVY Z RECYKLOVANÉHO MATERIÁLU</t>
  </si>
  <si>
    <t>Odměřeno planimetricky v programu AutoCad ze situační výkresů stavby a vzorových příčných řezů
Zpevnění stávajících hospodářských sjezdů z R-mat v tl. 200 mm
Zpevnění plochy nástupiště BUS po provedení obrub prům. v tl. 200 mm
Zpevnění manipulační plochy v km 2,305 v tl. 200 mm
Včetně naložení na mezideponii a rozprostření v místě sjezdu (využit výzisk na stavbě).</t>
  </si>
  <si>
    <t>Zpevnění hospodářských sjezdů a účelových komunikací 245*0,2 = 49,000 [A]_x000d_
 Zpevnění nástupiště BUS 36*0,2 = 7,200 [B]_x000d_
 Zpevnění plochy v km 2,305 37*0,2 = 7,400 [C]_x000d_
 Celkové množství 63.600000 = 63,600 [D]</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</si>
  <si>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</si>
  <si>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567544</t>
  </si>
  <si>
    <t>VRST PRO OBNOVU A OPR RECYK ZA STUD CEM A ASF EM TL DO 200MM</t>
  </si>
  <si>
    <t>Odměřeno planimetricky v programu AutoCad ze situační výkresů stavby a vzorových příčných řezů
Recyklace za studena na místě s použitím cementu a asfaltového pojiva podle ČSN 736147 
RC CA (na místě) v tl. 180 mm
Předpodkládané orientační množství pojiva je následující: Obsah asfaltového pojiva 2%, obsah cementu 4%. Výsledné množství pojiva bude určeno na základě průkazních zkoušek, které zajistí zhotovitel před realizací technologie včetně přípradných výlukových zkoušek materiálu do recyklace.
Doplnění výzisku R-mat v místě rozšíření vrstvy</t>
  </si>
  <si>
    <t>Komunikace III_31218 6,23*1143,19 = 7122,074 [A]_x000d_
 Komunikace III_3112 268*1,02 = 273,360 [B]_x000d_
 Celkové množství 7395.434000 = 7395,434 [C]</t>
  </si>
  <si>
    <t>Položka zahrnuje:
- dodání materiálů předepsaných pro recyklaci za studena
- provedení recyklace dle předepsaného technologického předpisu, zhutnění vrstvy v předepsané tloušťce
- zřízení vrstvy bez rozlišení šířky, pokládání vrstvy po etapách
- úpravu napojení, ukončení
Položka nezahrnuje:
- postřiky, nátěry</t>
  </si>
  <si>
    <t>56963</t>
  </si>
  <si>
    <t>ZPEVNĚNÍ KRAJNIC Z RECYKLOVANÉHO MATERIÁLU TL DO 150MM</t>
  </si>
  <si>
    <t>Odměřeno planimetricky v programu AutoCad ze situační výkresů stavby a vzorových příčných řezů
Nakupovaný R-mat. Případně zhotovitel dodá vyzískaný materiál, který bude prokazatelně zatřízen dle odpovídajících předpisů jako ZAS T1 nebo ZAS T2 dle PAU.</t>
  </si>
  <si>
    <t>Nezpevněné krajnice z R-mat 59+5+20+38+1+83+56+119+265 = 646,000 [A]_x000d_
 Celkové množství 646.000000 = 646,000 [B]</t>
  </si>
  <si>
    <t>572123</t>
  </si>
  <si>
    <t>INFILTRAČNÍ POSTŘIK Z EMULZE DO 1,0KG/M2</t>
  </si>
  <si>
    <t>Pod ACP - Sjezdy a účelové komunikace (plná konstrukce vozovky) (62+170+17+16)*1,05 = 278,250 [A]_x000d_
 Celkové množství 278.250000 = 278,250 [B]</t>
  </si>
  <si>
    <t>Položka zahrnuje:
- dodání všech předepsaných materiálů pro postřiky v předepsaném množství
- provedení dle předepsaného technologického předpisu
- zřízení vrstvy bez rozlišení šířky, pokládání vrstvy po etapách
- úpravu napojení, ukončení
Položka nezahrnuje:
- x</t>
  </si>
  <si>
    <t>572213</t>
  </si>
  <si>
    <t>SPOJOVACÍ POSTŘIK Z EMULZE DO 0,5KG/M2</t>
  </si>
  <si>
    <t>Odměřeno planimetricky v programu AutoCad ze situační výkresů stavby a vzorových příčných řezů
Spojovací postřik kationaktivní emulzí, po vyštěpení 0,5 kg/m2</t>
  </si>
  <si>
    <t>Pod ACO - Komunikace III_31218 5,77*1143,19 = 6596,206 [A]_x000d_
 Pod ACO - Komunikace III_3112 268 = 268,000 [B]_x000d_
 Pod ACO a ACL- Autobusový záliv 78*2 = 156,000 [C]_x000d_
 Pod ACO - Křižovatky, sjezdy a účelové komunikace (napojení) 6+234+222+120+51+30+38+86+11+12+37+25+6 = 878,000 [D]_x000d_
 Pod ACL - Křižovatky, sjezdy a účelové komunikace (napojení) (6+234+222+120+51+30+38+86+11+12+37+25+6)*1,05 = 921,900 [F]_x000d_
 Pod ACO - Sjezdy a účelové komunikace (plná konstrukce vozovky) 62+170+17+16 = 265,000 [E]_x000d_
 Pod ACO - přípojka od UV5 a UV6 72 = 72,000 [G]_x000d_
 Celkové množství 9157.106000 = 9157,106 [H]</t>
  </si>
  <si>
    <t>574A34</t>
  </si>
  <si>
    <t>ASFALTOVÝ BETON PRO OBRUSNÉ VRSTVY ACO 11+ TL. 40MM</t>
  </si>
  <si>
    <t>Odměřeno planimetricky v programu AutoCad ze situační výkresů stavby a vzorových příčných řezů
Asfaltový beton pro obrusné vrstvy ACO 11+ 50/70 v tl. 40 mm dle ČSN EN 13 108-1 (ČSN 736121).</t>
  </si>
  <si>
    <t>Komunikace III_31218 5,77*1143,19 = 6596,206 [A]_x000d_
 Komunikace III_3112 (křiž.) 268 = 268,000 [B]_x000d_
 Autobusový záliv 78 = 78,000 [C]_x000d_
 Křižovatky, sjezdy a účelové komunikace (napojení) 6+234+222+120+51+30+38+86+11+12+37+25+6 = 878,000 [D]_x000d_
 Sjezdy a účelové komunikace (plná konstrukce vozovky) 62+170+17+16 = 265,000 [E]_x000d_
 přípojka od UV5 a UV6 72 = 72,000 [F]_x000d_
 Celkové množství 8157.206000 = 8157,206 [G]</t>
  </si>
  <si>
    <t>Položka zahrnuje:
-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Položka nezahrnuje:
- postřiky, nátěry
- těsnění podél obrubníků, dilatačních zařízení, odvodňovacích proužků, odvodňovačů, vpustí, šachet a pod.</t>
  </si>
  <si>
    <t>574C46</t>
  </si>
  <si>
    <t>ASFALTOVÝ BETON PRO LOŽNÍ VRSTVY ACL 16+, 16S TL. 50MM</t>
  </si>
  <si>
    <t>Odměřeno planimetricky v programu AutoCad ze situační výkresů stavby a vzorových příčných řezů
Asfaltový beton pro ložné vrstvy ACL 16+ 50/70 v tl. 50 mm dle ČSN EN 13 108-1 (ČSN 736121).</t>
  </si>
  <si>
    <t>Autobusový záliv 78 = 78,000 [A]_x000d_
 Celkové množství 78.000000 = 78,000 [B]</t>
  </si>
  <si>
    <t>574E06</t>
  </si>
  <si>
    <t>ASFALTOVÝ BETON PRO PODKLADNÍ VRSTVY ACP 16+, 16S</t>
  </si>
  <si>
    <t>Odměřeno planimetricky v programu AutoCad ze situační výkresů stavby a vzorových příčných řezů
Asfaltový beton pro podkladní vrstvy ACP 16+ 50/70 v min. tl. 70 mm dle ČSN EN 13 108-1 (ČSN 736121).
Průměrná tl. 80 mm.
*min. tloušťka vrstvy je navržena 70 mm. Je uvažováno s 10 mm na vyrovnání příčných a podélných nerovností
V místě autobusového zálivu v tl. 50 mm
V místech sjezdů a ÚK tl. 70 mm.</t>
  </si>
  <si>
    <t>Komunikace III_31218 5,91*1143,19*0,08 = 540,500 [A]_x000d_
 Komunikace III_3112 (křiž.) 273*0,08 = 21,840 [B]_x000d_
 Autobusový záliv 78*0,05 = 3,900 [C]_x000d_
 Křižovatky, sjezdy a účelové komunikace (napojení) (6+234+222+120+51+30+38+86+11+12+37+25+6)*1,05*0,07 = 64,533 [D]_x000d_
 Sjezdy a účelové komunikace (plná konstrukce vozovky) (62+170+17+16)*1,05*0,07 = 19,478 [E]_x000d_
 Přípojka od UV5 a UV6 72*0,07 = 5,040 [F]_x000d_
 Celkové množství 655.291000 = 655,291 [G]</t>
  </si>
  <si>
    <t>587206</t>
  </si>
  <si>
    <t>PŘEDLÁŽDĚNÍ KRYTU Z BETONOVÝCH DLAŽDIC SE ZÁMKEM</t>
  </si>
  <si>
    <t>Předláždění stávajících zpevněných ploch ze zámkové dlažby 37 = 37,000 [A]</t>
  </si>
  <si>
    <t>Položka zahrnuje:
- pod pojmem *předláždění* se rozumí rozebrání stávající dlažby a pokládka dlažby ze stávajícího dlažebního materiálu (bez dodávky nového)
- nezbytnou manipulaci s tímto materiálem (nakládání, doprava, složení, očištění)
- dodání a rozprostření materiálu pro lože a jeho tloušťku předepsanou dokumentací a pro předepsanou výplň spar
Položka nezahrnuje:
- doplnění plochy s použitím nového materiálu (vykazuje se v položce č.582)</t>
  </si>
  <si>
    <t>6</t>
  </si>
  <si>
    <t>Úpravy povrchů, podlahy, výplně otvorů</t>
  </si>
  <si>
    <t>62745</t>
  </si>
  <si>
    <t>SPÁROVÁNÍ STARÉHO ZDIVA CEMENTOVOU MALTOU</t>
  </si>
  <si>
    <t>Odměřeno planimetricky v programu AutoCad ze situační výkresů stavby a vzorových příčných řezů.
Bezejmenný vodní tok IDVT 10169159. Přespárování stávajícího zděného propustku z kamenných kvádrů v místě výtoku v dl. cca 5,0m.</t>
  </si>
  <si>
    <t>Plocha přespárování (1,3*2+0,8*2)*5 = 21,000 [A]_x000d_
 Celkové množství 21.000000 = 21,000 [B]</t>
  </si>
  <si>
    <t>Položka zahrnuje:
- dodávku veškerého materiálu potřebného pro předepsanou úpravu v předepsané kvalitě
- vyčištění spar (vyškrábání), vypláchnutí spar vodou, očištění povrchu
- spárování
- odklizení suti a přebytečného materiálu
- potřebná lešení
Položka nezahrnuje:
- x</t>
  </si>
  <si>
    <t>7</t>
  </si>
  <si>
    <t>Přidružená stavební výroba</t>
  </si>
  <si>
    <t>702232</t>
  </si>
  <si>
    <t>KABELOVÁ CHRÁNIČKA ZEMNÍ DĚLENÁ DN PŘES 100 DO 200 MM</t>
  </si>
  <si>
    <t>Odměřeno planimetricky v programu AutoCad ze situační výkresů stavby a vzorových příčných řezů.
Chránička pro ochranu stávajících inženýrských sítí v případě dotčení při realizaci stavby.</t>
  </si>
  <si>
    <t>Chránička půlená 12+8+11+11+10+9+32+9+12+7+35+36+2 = 194,000 [A]</t>
  </si>
  <si>
    <t>1. Položka obsahuje:
 – přípravu podkladu pro osazení
2. Položka neobsahuje:
 X
3. Způsob měření:
Měří se metr délkový.</t>
  </si>
  <si>
    <t>8</t>
  </si>
  <si>
    <t>Potrubí</t>
  </si>
  <si>
    <t>87433</t>
  </si>
  <si>
    <t>POTRUBÍ Z TRUB PLASTOVÝCH ODPADNÍCH DN DO 150MM</t>
  </si>
  <si>
    <t>Odměřeno planimetricky v programu AutoCad ze situační výkresů stavby a vzorových příčných řezů
Přípojka od UV PVC SN12 DN 150</t>
  </si>
  <si>
    <t>Celková délka přípojek od UV 6+7+7+3+2+2+8 = 35,000 [A]_x000d_
 Celkové množství 35.000000 = 35,000 [B]</t>
  </si>
  <si>
    <t xml:space="preserve">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tlakové zkoušky ani proplach a dezinfekci</t>
  </si>
  <si>
    <t>87434</t>
  </si>
  <si>
    <t>POTRUBÍ Z TRUB PLASTOVÝCH ODPADNÍCH DN DO 200MM</t>
  </si>
  <si>
    <t>Odměřeno planimetricky v programu AutoCad ze situační výkresů stavby a vzorových příčných řezů
Přípojka od UV PVC SN12 DN 200</t>
  </si>
  <si>
    <t>přípojka od UV4 9 = 9,000 [B]_x000d_
 přípojka od UV5 a UV6 72 = 72,000 [A]_x000d_
 přípojka od UV11 8,5 = 8,500 [C]_x000d_
 Celkové množství 89.500000 = 89,500 [D]</t>
  </si>
  <si>
    <t>87445</t>
  </si>
  <si>
    <t>POTRUBÍ Z TRUB PLASTOVÝCH ODPADNÍCH DN DO 300MM</t>
  </si>
  <si>
    <t>PVC DN 300 SN 12 49 = 49,000 [A]_x000d_
 Celkové množství 49.000000 = 49,000 [B]</t>
  </si>
  <si>
    <t>894146</t>
  </si>
  <si>
    <t>ŠACHTY KANALIZAČNÍ Z BETON DÍLCŮ NA POTRUBÍ DN DO 400MM</t>
  </si>
  <si>
    <t>Odměřeno planimetricky v programu AutoCad ze situační výkresů stavby a vzorových příčných řezů
Prefabrikovaná betonová šachta DN 1000 s litinovým poklopem. (1ks s děrovaným podklopem)</t>
  </si>
  <si>
    <t>Počet šachet 5 = 5,000 [A]_x000d_
 Celkové množství 5.000000 = 5,000 [B]</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</si>
  <si>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
Položka nezahrnuje:
- x</t>
  </si>
  <si>
    <t>Odměřeno planimetricky v programu AutoCad ze situační výkresů stavby a vzorových příčných řezů.
Neznámý průběh trasy kanalizace. V případě špatného stavu dojde k výměně trouby. Uvažovaná délka je 49m. Před realizací bude provedena kamerová zkouška (viz. pol. 89980). V případě, že se jedná o slevou větev bude kanalizace odstraněna. Čerpání se souhlasem TDI.
Prefabrikovaná betonová šachta DN 1000 s litinovým poklopem na trase kanalizace</t>
  </si>
  <si>
    <t>Počet šachet 2 = 2,000 [A]_x000d_
 Celkové množství 2.000000 = 2,000 [B]</t>
  </si>
  <si>
    <t>894158</t>
  </si>
  <si>
    <t>ŠACHTY KANALIZAČNÍ Z BETON DÍLCŮ NA POTRUBÍ DN DO 600MM</t>
  </si>
  <si>
    <t>Odměřeno planimetricky v programu AutoCad ze situační výkresů stavby a vzorových příčných řezů
Prefabrikovaná betonová šachta DN 1200 s litinovým poklopem.</t>
  </si>
  <si>
    <t>příčný propustek 1,585 90 1 = 1,000 [A]_x000d_
 Celkové množství 1.000000 = 1,000 [B]</t>
  </si>
  <si>
    <t>89712</t>
  </si>
  <si>
    <t>VPUSŤ KANALIZAČNÍ ULIČNÍ KOMPLETNÍ Z BETONOVÝCH DÍLCŮ</t>
  </si>
  <si>
    <t>Odměřeno planimetricky v programu AutoCad ze situační výkresů stavby a vzorových příčných řezů
uliční vpusti z prefabrikovaných betonových prvků DN 500, s mříží nosnosti min. D400 rozměru 500x500mm, s pozinkovaným košem pro zachytávání nečistot, kalovým prostorem a zápachovým uzávěrem. Tyto vpusti budou prostřednictvím přípojky vyústěny do násypu tělesa PK.</t>
  </si>
  <si>
    <t>Uliční vpusti 12 = 12,000 [A]_x000d_
 Celkové množství 12.000000 = 12,000 [B]</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</si>
  <si>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
Položka nezahrnuje:
- x</t>
  </si>
  <si>
    <t>89722</t>
  </si>
  <si>
    <t>VPUSŤ KANALIZAČNÍ HORSKÁ KOMPLETNÍ Z BETON DÍLCŮ</t>
  </si>
  <si>
    <t>Odměřeno planimetricky v programu AutoCad ze situační výkresů stavby a vzorových příčných řezů
Prefabrikovaná ŽB horská vpusť s krycí mříží o rozměrech 1,5 x 0,9 x 1,15 (DxŠxV) a bude opatřena ocelovou krycí mříží o rozměrech 1,2 x 0,6 m. Uložení na podladním betonu v tl. 200mm</t>
  </si>
  <si>
    <t>Horská vpusť 3 = 3,000 [A]_x000d_
 Celkové množství 3.000000 = 3,000 [B]</t>
  </si>
  <si>
    <t>899121</t>
  </si>
  <si>
    <t>MŘÍŽE OCELOVÉ SAMOSTATNÉ</t>
  </si>
  <si>
    <t>Odměřeno planimetricky v programu AutoCad ze situační výkresů stavby a vzorových příčných řezů
Osazení mříze v místě nátoku příčného propustku z důvodu zamezení nátoku hrubých splavenin do stávajícího zatrubnění.</t>
  </si>
  <si>
    <t>příčný propustek v km 1,685 90 1 = 1,000 [A]_x000d_
 Celkové množství 1.000000 = 1,000 [B]</t>
  </si>
  <si>
    <t>Položka zahrnuje:
- dodávku a osazení předepsané mříže včetně rámu
Položka nezahrnuje:
- x</t>
  </si>
  <si>
    <t>89921</t>
  </si>
  <si>
    <t>VÝŠKOVÁ ÚPRAVA POKLOPŮ</t>
  </si>
  <si>
    <t>Odměřeno planimetricky v programu AutoCad ze situační výkresů stavby a vzorových příčných řezů
Výšková úprava šachet kanalizace na novou niveletu komunikace.</t>
  </si>
  <si>
    <t>Počet šachet 13 = 13,000 [A]_x000d_
 Celkové množství 13.000000 = 13,000 [B]</t>
  </si>
  <si>
    <t>Položka zahrnuje:
- všechny nutné práce a materiály pro zvýšení nebo snížení zařízení (včetně nutné úpravy stávajícího povrchu vozovky nebo chodníku)
Položka nezahrnuje:
- x</t>
  </si>
  <si>
    <t>89922</t>
  </si>
  <si>
    <t>VÝŠKOVÁ ÚPRAVA MŘÍŽÍ</t>
  </si>
  <si>
    <t>Odměřeno planimetricky v programu AutoCad ze situační výkresů stavby a vzorových příčných řezů
Výšková úprava stávajících uličních vpustí.</t>
  </si>
  <si>
    <t>Počet 2 = 2,000 [A]_x000d_
 Celkové množství 2.000000 = 2,000 [B]</t>
  </si>
  <si>
    <t>89923</t>
  </si>
  <si>
    <t>VÝŠKOVÁ ÚPRAVA KRYCÍCH HRNCŮ</t>
  </si>
  <si>
    <t>Odměřeno planimetricky v programu AutoCad ze situační výkresů stavby a vzorových příčných řezů
Výšková úprava krycích hrnců na stávajícím vodovodu</t>
  </si>
  <si>
    <t>Počet 1 = 1,000 [A]_x000d_
 Celkové množství 1.000000 = 1,000 [B]</t>
  </si>
  <si>
    <t>899523</t>
  </si>
  <si>
    <t>OBETONOVÁNÍ POTRUBÍ Z PROSTÉHO BETONU DO C16/20</t>
  </si>
  <si>
    <t>Odměřeno planimetricky v programu AutoCad ze situační výkresů stavby a vzorových příčných řezů
Obetonování potrubí betonem C 16/20 S1</t>
  </si>
  <si>
    <t>"Přičné propustky - obetonování "_x000d_
 příčný propustek v km 1,606 57 0,56*11 = 6,160 [A]_x000d_
 příčný propustek v km 1,685 90 0,65*16 = 10,400 [B]_x000d_
 příčný propustek v km 1,858 05 0,56*8,5 = 4,760 [C]_x000d_
 příčný propustek v km 2,155 43 0,65*7,2 = 4,680 [D]_x000d_
 příčný propustek v km 2,372 00 0,56*6,5 = 3,640 [E]_x000d_
 příčný propustek v km 2,556 00 0,56*17 = 9,520 [F]_x000d_
 příčný propustek v km 2,565 56 0,65*11,5 = 7,475 [G]_x000d_
 Celkové množství 46.635000 = 46,635 [I]</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</si>
  <si>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</si>
  <si>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89980</t>
  </si>
  <si>
    <t>TELEVIZNÍ PROHLÍDKA POTRUBÍ</t>
  </si>
  <si>
    <t>Odměřeno planimetricky v programu AutoCad ze situační výkresů stavby a vzorových příčných řezů
Kamerová zkouška stávající kanalizace neznámé trasy v km 1,470 - km 1,520</t>
  </si>
  <si>
    <t>Kamerová zkouška 49 = 49,000 [A]_x000d_
 Celkové množství 49.000000 = 49,000 [B]</t>
  </si>
  <si>
    <t>Položka zahrnuje:
- prohlídku potrubí televizní kamerou
- záznam prohlídky na nosičích DVD
- vyhotovení závěrečného písemného protokolu
Položka nezahrnuje:
- x</t>
  </si>
  <si>
    <t>9</t>
  </si>
  <si>
    <t>Ostatní konstrukce a práce</t>
  </si>
  <si>
    <t>9111A3</t>
  </si>
  <si>
    <t>ZÁBRADLÍ SILNIČNÍ S VODOR MADLY - DEMONTÁŽ S PŘESUNEM</t>
  </si>
  <si>
    <t>Odměřeno planimetricky v programu AutoCad ze situační výkresů stavby a vzorových příčných řezů. 
Odvoz na cestmistrovství.</t>
  </si>
  <si>
    <t>Demontáž stávajícího ocelového zabradlí v km 1,800 9 = 9,000 [A]_x000d_
 Celkové množství 9.000000 = 9,000 [B]</t>
  </si>
  <si>
    <t>Položka zahrnuje:
- demontáž a odstranění zařízení
- jeho odvoz na předepsané místo
Položka nezahrnuje:
- x</t>
  </si>
  <si>
    <t>9113B1</t>
  </si>
  <si>
    <t>SVODIDLO OCEL SILNIČ JEDNOSTR, ÚROVEŇ ZADRŽ H1 -DODÁVKA A MONTÁŽ</t>
  </si>
  <si>
    <t>Odměřeno planimetricky v programu AutoCad ze situační výkresů stavby a vzorových příčných řezů
Kompletní dodávka ocelového silničního svodidla s úrovní zadržení H1 včetně náběhů. Vykázána délka svodidla v předepsané výšce (bez náběhů)</t>
  </si>
  <si>
    <t>km 1,712 93 - 1,792 39 PS - délka bez náběhů 80-8-4 = 68,000 [A]_x000d_
 km 1,793 86 - 1,918 39 PS - délka bez náběhů 124-4-8 = 112,000 [B]_x000d_
 km 2,058 27 - 2,093 59 PS - délka bez náběhů 34-8 = 26,000 [C]_x000d_
 km 2,255 63 - 2,310 55 PS - délka bez náběhů 52-8-8 = 36,000 [D]_x000d_
 km 2,354 27 - 2,426 70 PS - délka bez náběhů 76-8-8 = 60,000 [E]_x000d_
 Celkové množství 302.000000 = 302,000 [F]</t>
  </si>
  <si>
    <t>Položka zahrnuje:
- kompletní dodávku všech dílů certifikovaného ocelového svodidla s předepsanou povrchovou úpravou včetně spojovacích prvků
- montáž a osazení svodidla, osazení sloupků zaberaněním nebo osazením do betonových bloků (včetně betonových bloků a nutných zemních prací)
- výškové náběhy, ukončení zapuštěním do betonových bloků (včetně betonového bloku a nutných zemních prací) nebo koncovkou
- přechod na jiný typ svodidla nebo přes mostní závěr
- ochranu proti bludným proudům a vývody pro jejich měření
Položka nezahrnuje:
- odrazky nebo retroreflexní fólie
Způsob měření:
- vykazuje se délka svodidla v předepsané výšce, délka náběhů se nezapočítává</t>
  </si>
  <si>
    <t>9113B3</t>
  </si>
  <si>
    <t>SVODIDLO OCEL SILNIČ JEDNOSTR, ÚROVEŇ ZADRŽ H1 - DEMONTÁŽ S PŘESUNEM</t>
  </si>
  <si>
    <t>Demontáž stávajících svodidel mimo opěrné zdi 58+48 = 106,000 [A]_x000d_
 Celkové množství 106.000000 = 106,000 [B]</t>
  </si>
  <si>
    <t>Položka zahrnuje:
- demontáž a odstranění zařízení
- jeho odvoz na předepsané místo
Položka nezahrnuje:
- x
Způsob měření:
- vykazuje se délka svodidla v základní výšce, délka náběhů se nezapočítává</t>
  </si>
  <si>
    <t>917224</t>
  </si>
  <si>
    <t>SILNIČNÍ A CHODNÍKOVÉ OBRUBY Z BETONOVÝCH OBRUBNÍKŮ ŠÍŘ 150MM</t>
  </si>
  <si>
    <t>Odměřeno planimetricky v programu AutoCad ze situační výkresů stavby a vzorových příčných řezů
Silniční obruba s podsádkou +10 cm a v místě sjezdů s podsádkou +2 cm</t>
  </si>
  <si>
    <t>Betonová silniční obruba 150x250x1000 vč. lože 793+315+8 = 1116,000 [A]_x000d_
 Celkové množství 1116.000000 = 1116,000 [B]</t>
  </si>
  <si>
    <t>Položka zahrnuje:
- dodání a pokládku betonových obrubníků o rozměrech předepsaných zadávací dokumentací
- betonové lože i boční betonovou opěrku
Položka nezahrnuje:
- x</t>
  </si>
  <si>
    <t>Odměřeno planimetricky v programu AutoCad ze situační výkresů stavby a vzorových příčných řezů
Silniční obruba nájezdová v místě sjezdů s podsádkou +5cm</t>
  </si>
  <si>
    <t>Betonová silniční obruba 150x150x1000 vč. lože 6+4 = 10,000 [A]_x000d_
 Celkové množství 10.000000 = 10,000 [B]</t>
  </si>
  <si>
    <t>Odměřeno planimetricky v programu AutoCad ze situační výkresů stavby a vzorových příčných řezů
Silniční obruba přechodová</t>
  </si>
  <si>
    <t>Betonová silniční obruba přechodová 150x250/150x1000 vč. lože 4 = 4,000 [A]_x000d_
 Celkové množství 4.000000 = 4,000 [B]</t>
  </si>
  <si>
    <t>91725</t>
  </si>
  <si>
    <t>NÁSTUPIŠTNÍ OBRUBNÍKY BETONOVÉ</t>
  </si>
  <si>
    <t>Odměřeno planimetricky v programu AutoCad ze situační výkresů stavby a vzorových příčných řezů
Obrubník betonový bezbariérový v místě zastávky BUS.</t>
  </si>
  <si>
    <t>V místě zastávky BUS 14 = 14,000 [A]</t>
  </si>
  <si>
    <t>91772</t>
  </si>
  <si>
    <t>OBRUBA Z DLAŽEBNÍCH KOSTEK DROBNÝCH</t>
  </si>
  <si>
    <t>Odměřeno planimetricky v programu AutoCad ze situační výkresů stavby a vzorových příčných řezů
V místě vyústění rubové drenáže bude zhotovena 3-řada z kostek K10 do bet. lože včetně vyspárování
Žulová dvojlinka z kostky K10 do betonového lože včetně vysprarování</t>
  </si>
  <si>
    <t>Dlažba v místě vyústění z rubové drenáže 14*3*0,5 = 21,000 [A]_x000d_
 Žulová dvojlinka z kostky K10 do bet. lože vč. vyspárování (20+74+74)*2 = 336,000 [B]_x000d_
 Celkové množství 357.000000 = 357,000 [C]</t>
  </si>
  <si>
    <t>Položka zahrnuje:
- dodání a pokládku jedné řady dlažebních kostek o rozměrech předepsaných zadávací dokumentací
- betonové lože i boční betonovou opěrku
Položka nezahrnuje:
- x</t>
  </si>
  <si>
    <t>91781</t>
  </si>
  <si>
    <t>VÝŠKOVÁ ÚPRAVA OBRUBNÍKŮ BETONOVÝCH</t>
  </si>
  <si>
    <t>Odměřeno planimetricky v programu AutoCad ze situační výkresů stavby a vzorových příčných řezů
km 1,490.</t>
  </si>
  <si>
    <t>Přeskládání stávajících obrubníků 21 = 21,000 [A]_x000d_
 Celkové množství 21.000000 = 21,000 [B]</t>
  </si>
  <si>
    <t>Položka zahrnuje:
- vytrhání, očištění, manipulaci
- nové betonové lože a osazení. 
Položka nezahrnuje:
- nutné doplnění novými obrubami se uvede v položkách 9172 až 9177</t>
  </si>
  <si>
    <t>9183B3</t>
  </si>
  <si>
    <t>PROPUSTY Z TRUB DN 400MM PLASTOVÝCH</t>
  </si>
  <si>
    <t>Odměřeno planimetricky v programu AutoCad ze situační výkresů stavby a vzorových příčných řezů
Plastová korugovaná trouba DN 400 SN 16</t>
  </si>
  <si>
    <t>"Příčné propustky "_x000d_
 příčný propustek v km 1,606 57 11 = 11,000 [A]_x000d_
 příčný propustek v km 1,858 05 8,5 = 8,500 [B]_x000d_
 podélný propustek v km 2,314 65 3 = 3,000 [C]_x000d_
 příčný propustek v km 2,372 00 9,5 = 9,500 [D]_x000d_
 příčný propustek v km 2,556 00 17 = 17,000 [E]_x000d_
 Celkové množství 49.000000 = 49,000 [G]</t>
  </si>
  <si>
    <t>Položka zahrnuje:
- dodání a položení potrubí z trub z dokumentací předepsaného materiálu a předepsaného průměru
- případné úpravy trub (zkrácení, šikmé seříznutí)
Položka nezahrnuje:
- podkladní vrstvy a obetonování</t>
  </si>
  <si>
    <t>9183D3</t>
  </si>
  <si>
    <t>PROPUSTY Z TRUB DN 600MM PLASTOVÝCH</t>
  </si>
  <si>
    <t>Odměřeno planimetricky v programu AutoCad ze situační výkresů stavby a vzorových příčných řezů
Plastová korugovaná trouba DN 600 SN 16</t>
  </si>
  <si>
    <t>"Příčné propustky "_x000d_
 příčný propustek v km 1,685 90 16 = 16,000 [A]_x000d_
 příčný propustek v km. 2,155 43 9 = 9,000 [B]_x000d_
 příčný propustek v km 2,565 56 11,5 = 11,500 [C]_x000d_
 Celkové množství 36.500000 = 36,500 [E]</t>
  </si>
  <si>
    <t>931325</t>
  </si>
  <si>
    <t>TĚSNĚNÍ DILATAČ SPAR ASF ZÁLIVKOU MODIFIK PRŮŘ DO 600MM2</t>
  </si>
  <si>
    <t>Odměřeno planimetricky v programu AutoCad ze situační výkresů stavby a vzorových příčných řezů
Řezané spáry budou zpětně zality modifikovanou zálivkou</t>
  </si>
  <si>
    <t>Napojení na stáv. stav (ZÚ, KÚ, křižovatky, ÚK, sjezdy) 479,600000 (113765) = 479,600 [A]_x000d_
 Celkové množství 479.600000 = 479,600 [B]</t>
  </si>
  <si>
    <t>položka zahrnuje dodávku a osazení předepsaného materiálu, očištění ploch spáry před úpravou, očištění okolí spáry po úpravě
nezahrnuje těsnící profil</t>
  </si>
  <si>
    <t>935212</t>
  </si>
  <si>
    <t>PŘÍKOPOVÉ ŽLABY Z BETON TVÁRNIC ŠÍŘ DO 600MM DO BETONU TL 100MM</t>
  </si>
  <si>
    <t xml:space="preserve">Odměřeno planimetricky v programu AutoCad ze situační výkresů stavby a vzorových příčných řezů
Betonová odvodňovací žlabovka  š. 600 mm včetně žlabu</t>
  </si>
  <si>
    <t>Odvodňovací betonová žlabovka š. 600mm vč. betonového lože 39 = 39,000 [A]_x000d_
 Celkové množství 39.000000 = 39,000 [B]</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</si>
  <si>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Položka nezahrnuje:
- x
Způsob měření:
- měří se v metrech běžných délky osy žlabu</t>
  </si>
  <si>
    <t>935812</t>
  </si>
  <si>
    <t>ŽLABY A RIGOLY DLÁŽDĚNÉ Z KOSTEK DROBNÝCH DO BETONU TL 100MM</t>
  </si>
  <si>
    <t>Odměřeno planimetricky v programu AutoCad ze situační výkresů stavby a vzorových příčných řezů
Rigol (žlab) a přídlažba ze žulové 5-ti linky z kostky K10 včetně vyspárování maltou cementovou</t>
  </si>
  <si>
    <t>Plocha vydláždění 108*0,6+1,3+121*0,6+226*0,6+10+313*0,6+2+121*0,6+2 = 548,700 [A]</t>
  </si>
  <si>
    <t>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
Položka nezahrnuje:
- x</t>
  </si>
  <si>
    <t>938451</t>
  </si>
  <si>
    <t>OČIŠTĚNÍ ZDIVA OTRYSKÁNÍM NA SUCHO VZDUCHEM</t>
  </si>
  <si>
    <t>Odměřeno planimetricky v programu AutoCad ze situační výkresů stavby a vzorových příčných řezů.
Bezejmenný vodní tok IDVT 10169159. Přespárování stávajícího zděného propustku z kamenných kvádrů v mísrtě výtoku v dl. cca 5,0m</t>
  </si>
  <si>
    <t>Položka zahrnuje:
- očištění předepsaným způsobem
- odklizení vzniklého odpadu
Položka nezahrnuje:
- x</t>
  </si>
  <si>
    <t>966357</t>
  </si>
  <si>
    <t>BOURÁNÍ PROPUSTŮ Z TRUB DN DO 500MM</t>
  </si>
  <si>
    <t>Odměřeno planimetricky v programu AutoCad ze situační výkresů stavby a vzorových příčných řezů
Bourání stávajících betonových příčných a podélných propustků.</t>
  </si>
  <si>
    <t>Odstranění trub 12+17+9+9+9+9+10+16,50 = 91,500 [A]_x000d_
 Celkové množství 91.500000 = 91,500 [B]</t>
  </si>
  <si>
    <t>Položka zahrnuje:
- odstranění trub včetně případného obetonování a lože
- veškeré pomocné konstrukce (lešení a pod.)
- veškerou manipulaci s vybouranou sutí a hmotami včetně uložení na skládku 
- veškeré další práce plynoucí z technologického předpisu a z platných předpisů
- nezahrnuje bourání čel, vtokových a výtokových jímek, odstranění zábradlí
Položka nezahrnuje:
- poplatek za skládku, který se vykazuje v položce 0141** (s výjimkou malého množství bouraného materiálu, kde je možné poplatek zahrnout do jednotkové ceny bourání – tento fakt musí být uveden v doplňujícím textu k položce)</t>
  </si>
  <si>
    <t>96687</t>
  </si>
  <si>
    <t>VYBOURÁNÍ ULIČNÍCH VPUSTÍ KOMPLETNÍCH</t>
  </si>
  <si>
    <t>Odměřeno planimetricky v programu AutoCad ze situační výkresů stavby a vzorových příčných řezů
Odstranění stávajících uličních vpustí
Skládkovné vč. dopravy vzhledem k malému množství je zahrnuto v ceně položky.</t>
  </si>
  <si>
    <t>Stávající uliční vpusti 10 = 10,000 [A]_x000d_
 Celkové množství 10.000000 = 10,000 [B]</t>
  </si>
  <si>
    <t>Položka zahrnuje:
- kompletní bourací práce včetně nezbytného rozsahu zemních prací,
- veškerou manipulaci s vybouranou sutí a hmotami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</si>
  <si>
    <t>96688</t>
  </si>
  <si>
    <t>VYBOURÁNÍ KANALIZAČ ŠACHET KOMPLETNÍCH</t>
  </si>
  <si>
    <t>Odměřeno planimetricky v programu AutoCad ze situační výkresů stavby a vzorových příčných řezů
Skládkovné vč. dopravy vzhledem k malému množství je zahrnuto v ceně položky.</t>
  </si>
  <si>
    <t>Odměřeno planimetricky v programu AutoCad ze situační výkresů stavby a vzorových příčných řezů
Skládkovné vč. dopravy vzhledem k malému množství je zahrnuto v ceně položky.
Neznámý průběh trasy kanalizace. V případě špatného stavu dojde k výměně trouby. Uvažovaná délka je 49m. Před realizací bude provedena kamerová zkouška (viz. pol. 89980). V případě, že se jedná o slevou větev bude kanalizace odstraněna. Čerpání se souhlasem TDI.
Šachty na trase kanalizace</t>
  </si>
  <si>
    <t>2 = 2,000 [A]</t>
  </si>
  <si>
    <t>969245</t>
  </si>
  <si>
    <t>VYBOURÁNÍ POTRUBÍ DN DO 300MM KANALIZAČ</t>
  </si>
  <si>
    <t>Délka stávající kanalizace 49 = 49,000 [A]</t>
  </si>
  <si>
    <t>Položka zahrnuje:
- veškerou manipulaci s vybouranou sutí a hmotami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</si>
  <si>
    <t>z pol. č. 11332 21,90 = 21,900 [B]_x000d_
 Celkové množství 21.900000 = 21,900 [A]</t>
  </si>
  <si>
    <t>Penetrační makadam
Všechny položky zahrnutí dopravu na skládku.</t>
  </si>
  <si>
    <t>z pol. č. 11313 9,12 = 9,120 [A]_x000d_
 Celkové množství 9.120000 = 9,120 [B]</t>
  </si>
  <si>
    <t>Nákup ornice.</t>
  </si>
  <si>
    <t>Ornice na ohumusování 55*0,15 = 8,250 [C]_x000d_
 Celkové množství 8.250000 = 8,250 [A]</t>
  </si>
  <si>
    <t>11313</t>
  </si>
  <si>
    <t>ODSTRANĚNÍ KRYTU ZPEVNĚNÝCH PLOCH S ASFALTOVÝM POJIVEM</t>
  </si>
  <si>
    <t>Odměřeno planimetricky v programu AutoCad ze situační výkresů stavby a vzorových příčných řezů
Odstranění PM v místě budoucí chodníku</t>
  </si>
  <si>
    <t>Odstranění PM za silniční obrubou v místě stávající vozovky (18+96)*0,08 = 9,120 [A]_x000d_
 Celkové množství 9.120000 = 9,120 [B]</t>
  </si>
  <si>
    <t>Odměřeno planimetricky v programu AutoCad ze situační výkresů stavby a vzorových příčných řezů
Včetně dopravy a uložení na skládku. Včetně poplatku za skládku.</t>
  </si>
  <si>
    <t>Odstranění stávající dlažby v místě zpevněných ploch (20+43)*0,06 = 3,780 [A]_x000d_
 Celkové množství 3.780000 = 3,780 [B]</t>
  </si>
  <si>
    <t>Odměřeno planimetricky v programu AutoCad ze situační výkresů stavby a vzorových příčných řezů
Odstranění vrstvy z ŠD.</t>
  </si>
  <si>
    <t>Odstranění podkladní vrstvy z ŠD pod dlažbou (20+43)*0,23 = 14,490 [A]_x000d_
 Odstranění podkladní vrstvy z ŠD pod asfaltem (18+96)*0,065 = 7,410 [B]_x000d_
 Celkové množství 21.900000 = 21,900 [C]</t>
  </si>
  <si>
    <t>Odměřeno planimetricky v programu AutoCad ze situační výkresů stavby a vzorových příčných řezů
Frézování. Odvoz na cestmistrovství.</t>
  </si>
  <si>
    <t>frézování za silniční obrubou v místě stávající vozovky (18+96)*0,145 = 16,530 [A]_x000d_
 Celkové množství 16.530000 = 16,530 [B]</t>
  </si>
  <si>
    <t>Odměřeno planimetricky v programu AutoCad ze situační výkresů stavby a vzorových příčných řezů
Štěrkopískový hutněný zásyp ŠP 0-22 nově budovaných revizních šachet</t>
  </si>
  <si>
    <t>pro zásyp kolem šachet (2*1,2*1,2*1,5)-(3,14*0,60*0,60/4*1,5*2) = 3,472 [I]_x000d_
 Celkové množství 3.472000 = 3,472 [A]</t>
  </si>
  <si>
    <t>Zhutnění zemní pláně 97+12 = 109,000 [A]_x000d_
 Celkové množství 109.000000 = 109,000 [B]</t>
  </si>
  <si>
    <t>Ohumusování v tl. 150mm 55 = 55,000 [A]_x000d_
 Celkové množství 55.000000 = 55,000 [B]</t>
  </si>
  <si>
    <t>Hydroosev 55 = 55,000 [A]_x000d_
 Celkové množství 55.000000 = 55,000 [B]</t>
  </si>
  <si>
    <t>285392</t>
  </si>
  <si>
    <t>DODATEČNÉ KOTVENÍ VLEPENÍM BETONÁŘSKÉ VÝZTUŽE D DO 16MM DO VRTŮ</t>
  </si>
  <si>
    <t>Odměřeno planimetricky v programu AutoCad ze situační výkresů stavby a vzorových příčných řezů
Komplet vrtání, dodání bet. výztuže a vlepení do předvrtaného otvoru včetně úpravy otvoru. 
Čerpání položky dle stavu po zaříznutí římsy.</t>
  </si>
  <si>
    <t>Počet ks 20 = 20,000 [A]_x000d_
 Celkové množství 20.000000 = 20,000 [B]</t>
  </si>
  <si>
    <t>Položka zahrnuje:
- dodání výztuže předepsaného profilu a předepsané délky (do 600mm)
- provedení vrtu předepsaného profilu a předepsané délky (do 300mm)
- vsunutí výztuže do vyvrtaného profilu a její zalepení předepsaným pojivem
- případně nutné lešení
Položka nezahrnuje:
- x</t>
  </si>
  <si>
    <t>Svislé konstrukce</t>
  </si>
  <si>
    <t>31731</t>
  </si>
  <si>
    <t>ŘÍMSY Z PROST BETONU</t>
  </si>
  <si>
    <t>Odměřeno planimetricky v programu AutoCad ze situační výkresů stavby a vzorových příčných řezů
Přibetonávka po odříznutí a odstranění římsy pro zajištění krytí odhalené a případně dodatečně vlevené výstuže.</t>
  </si>
  <si>
    <t>Dobetonávka 2,2*0,15*0,30 = 0,099 [A]</t>
  </si>
  <si>
    <t>Odměřeno planimetricky v programu AutoCad ze situační výkresů stavby a vzorových příčných řezů
ŠDa fr. 0/32 v tl. 200 mm dle ČSN EN 13 285</t>
  </si>
  <si>
    <t>ŠD pod zámkovou dlažbu pochozí 97*0,2 = 19,400 [A]_x000d_
 ŠD pod hmatnou dlažbu 12*0,2 = 2,400 [C]_x000d_
 Celkové množství 21.800000 = 21,800 [B]</t>
  </si>
  <si>
    <t>582611</t>
  </si>
  <si>
    <t>KRYTY Z BETON DLAŽDIC SE ZÁMKEM ŠEDÝCH TL 60MM DO LOŽE Z KAM</t>
  </si>
  <si>
    <t>Odměřeno planimetricky v programu AutoCad ze situační výkresů stavby a vzorových příčných řezů.
Zámková dlažba čtvercová přírodní šedá tl. 60mm 200x200 mm do lože z kameniva frakce 4/8 v tl. 30mm. 
Vzor a skladba dlažby totožná s navazujícím úsekem.</t>
  </si>
  <si>
    <t>Zámková dlažba čtvercová přírodní šedá tl. 60mm 29+68 = 97,000 [A]_x000d_
 Celkové množství 97.000000 = 97,000 [B]</t>
  </si>
  <si>
    <t>Položka zahrnuje:
-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postřiky, nátěry
- těsnění podél obrubníků, dilatačních zařízení, odvodňovacích proužků, odvodňovačů, vpustí, šachet a pod.</t>
  </si>
  <si>
    <t>58261A</t>
  </si>
  <si>
    <t>KRYTY Z BETON DLAŽDIC SE ZÁMKEM BAREV RELIÉF TL 60MM DO LOŽE Z KAM</t>
  </si>
  <si>
    <t>Odměřeno planimetricky v programu AutoCad ze situační výkresů stavby a vzorových příčných řezů
Hmatná dlažba konstrastní tl. 60mm do lože z kameniva frakce 4/8 v místě pro přecházení</t>
  </si>
  <si>
    <t>Hmatná dlažba kontrastní v místě pro přecházení 12 = 12,000 [A]_x000d_
 Celkové množství 12.000000 = 12,000 [B]</t>
  </si>
  <si>
    <t>711112</t>
  </si>
  <si>
    <t>IZOLACE BĚŽNÝCH KONSTRUKCÍ PROTI ZEMNÍ VLHKOSTI ASFALTOVÝMI PÁSY</t>
  </si>
  <si>
    <t>Odměřeno planimetricky v programu AutoCad ze situační výkresů stavby a vzorových příčných řezů
Kompletní práce s dodáním a aplikací asfaltových pásů rubu opěr křídel. 
Čerpání dle stavu opěr po odhalení.</t>
  </si>
  <si>
    <t>Obnova izolace na křídle 13*0,5 = 6,500 [A]_x000d_
 Celkové množství 6.500000 = 6,500 [B]</t>
  </si>
  <si>
    <t xml:space="preserve">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Položka nezahrnuje:
- ochranné vrstvy, např. geotextilii</t>
  </si>
  <si>
    <t>894858</t>
  </si>
  <si>
    <t>ŠACHTY KANALIZAČNÍ PLASTOVÉ D 600MM</t>
  </si>
  <si>
    <t>Odměřeno planimetricky v programu AutoCad ze situační výkresů stavby a vzorových příčných řezů
Revizní kanalizační šachta plastová DN 600.</t>
  </si>
  <si>
    <t>2 = 2,000 [A]_x000d_
 Celkové množství 2.000000 = 2,000 [B]</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</si>
  <si>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
Položka nezahrnuje:
- x</t>
  </si>
  <si>
    <t>899901</t>
  </si>
  <si>
    <t>PŘEPOJENÍ PŘÍPOJEK</t>
  </si>
  <si>
    <t>Přepojení přípojek do revizních šachet</t>
  </si>
  <si>
    <t>Položka zahrnuje:
- řez na potrubí
- dodání a osazení příslušných tvarovek a armatur
Položka nezahrnuje:
- x</t>
  </si>
  <si>
    <t>917212</t>
  </si>
  <si>
    <t>ZÁHONOVÉ OBRUBY Z BETONOVÝCH OBRUBNÍKŮ ŠÍŘ 80MM</t>
  </si>
  <si>
    <t>Chodníková obruba 80x200x1000 mm 16+10 = 26,000 [A]_x000d_
 Celkové množství 26.000000 = 26,000 [B]</t>
  </si>
  <si>
    <t>919146</t>
  </si>
  <si>
    <t>ŘEZÁNÍ ŽELEZOBETONOVÝCH KONSTRUKCÍ TL DO 300MM</t>
  </si>
  <si>
    <t>Řezání stávající bet. římsy 2,3 = 2,300 [A]</t>
  </si>
  <si>
    <t>Položka zahrnuje:
- řezání železobetonových konstrukcí v předepsané tloušťce
- spotřeba vody
Položka nezahrnuje:
- x</t>
  </si>
  <si>
    <t>96616</t>
  </si>
  <si>
    <t>BOURÁNÍ KONSTRUKCÍ ZE ŽELEZOBETONU</t>
  </si>
  <si>
    <t>Odměřeno planimetricky v programu AutoCad ze situační výkresů stavby a vzorových příčných řezů.
Odbourání ŽB konstrukce včetně podkladnío betonu pro konstrukci chodníku.</t>
  </si>
  <si>
    <t>Bourání ŽB římsy 4*0,3 = 1,200 [A]</t>
  </si>
  <si>
    <t>Položka zahrnuje:
- rozbourání konstrukce bez ohledu na použitou technologii
- veškeré pomocné konstrukce (lešení a pod.)
- veškerou manipulaci s vybouranou sutí a hmotami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</si>
  <si>
    <t>Odměřeno planimetricky v programu AutoCad ze situační výkresů stavby a vzorových příčných řezů.
Kompletní vybourání stávající uličních vpustí v budoucí ploše chodníku. Včetně zemních prací, odvozu a skládkovného zeminy.</t>
  </si>
  <si>
    <t>Počet vpustí 2 = 2,000 [A]_x000d_
 Celkové množství 2.000000 = 2,000 [B]</t>
  </si>
  <si>
    <t>z pol. č. 11332 8,280 = 8,280 [B]_x000d_
 Celkové množství 8.280000 = 8,280 [A]</t>
  </si>
  <si>
    <t>z pol. č. 11335 9,2 = 9,200 [A]_x000d_
 Celkové množství 9.200000 = 9,200 [B]</t>
  </si>
  <si>
    <t>Litý asfalt
Všechny položky zahrnutí dopravu na skládku.</t>
  </si>
  <si>
    <t>z pol. č. 11313 9,2 = 9,200 [A]_x000d_
 Celkové množství 9.200000 = 9,200 [B]</t>
  </si>
  <si>
    <t>Odměřeno planimetricky v programu AutoCad ze situační výkresů stavby a vzorových příčných řezů
Odstranění litého asfaltu stávajícího chodníku</t>
  </si>
  <si>
    <t>Vybourání LA 92*0,10 = 9,200 [A]_x000d_
 Celkové množství 9.200000 = 9,200 [B]</t>
  </si>
  <si>
    <t>Odměřeno planimetricky v programu AutoCad ze situační výkresů stavby a vzorových příčných řezů
Odstranění ŠD</t>
  </si>
  <si>
    <t>Odstranění podkladní vrstvy z ŠD 92*0,09 = 8,280 [A]_x000d_
 Celkové množství 8.280000 = 8,280 [B]</t>
  </si>
  <si>
    <t>11335</t>
  </si>
  <si>
    <t>ODSTRANĚNÍ PODKLADU ZPEVNĚNÝCH PLOCH Z BETONU</t>
  </si>
  <si>
    <t>Odměřeno planimetricky v programu AutoCad ze situační výkresů stavby a vzorových příčných řezů
Vybourání betonu</t>
  </si>
  <si>
    <t>Odstranění podkladní vrstvy z betonu pod LA 92*0,10 = 9,200 [A]_x000d_
 Celkové množství 9.200000 = 9,200 [B]</t>
  </si>
  <si>
    <t>Zhutnění zemní pláně 113 = 113,000 [A]_x000d_
 Celkové množství 113.000000 = 113,000 [B]</t>
  </si>
  <si>
    <t>56334</t>
  </si>
  <si>
    <t>VOZOVKOVÉ VRSTVY ZE ŠTĚRKODRTI TL. DO 200MM</t>
  </si>
  <si>
    <t>ŠDa fr. 0/32 113 = 113,000 [A]_x000d_
 Celkové množství 113.000000 = 113,000 [B]</t>
  </si>
  <si>
    <t>Zámková dlažba čtvercová přírodní šedá tl. 60mm 113 = 113,000 [A]_x000d_
 Celkové množství 113.000000 = 113,000 [B]</t>
  </si>
  <si>
    <t>Odměřeno planimetricky v programu AutoCad ze situační výkresů stavby a vzorových příčných řezů
Předláždění stávajícího chodníku.</t>
  </si>
  <si>
    <t>Napojení na stávající chdoník 5 = 5,000 [A]_x000d_
 Celkové množství 5.000000 = 5,000 [B]</t>
  </si>
  <si>
    <t>z pol. č. 11332 11,660 = 11,660 [B]_x000d_
 Celkové množství 11.660000 = 11,660 [A]</t>
  </si>
  <si>
    <t>z pol. č. 11335 7,450 = 7,450 [A]_x000d_
 Celkové množství 7.450000 = 7,450 [B]</t>
  </si>
  <si>
    <t>Penetrační makadam a litý asfalt
Všechny položky zahrnutí dopravu na skládku.</t>
  </si>
  <si>
    <t>z pol. č. 11313 2,10+3,360 = 5,460 [A]_x000d_
 Celkové množství 5.460000 = 5,460 [B]</t>
  </si>
  <si>
    <t>Odměřeno planimetricky v programu AutoCad ze situační výkresů stavby a vzorových příčných řezů
Odstranění litého asfaltu v místě stávajcího chodníku</t>
  </si>
  <si>
    <t>Vybourání LA levá strana 21*0,10 = 2,100 [A]_x000d_
 Celkové množství 2.100000 = 2,100 [B]</t>
  </si>
  <si>
    <t>Odstranění PM za silniční obrubou v místě stávající vozovky 37*0,08+5*0,08 = 3,360 [A]_x000d_
 Celkové množství 3.360000 = 3,360 [B]</t>
  </si>
  <si>
    <t>Odstranění stávající dlažby 49*0,08 = 3,920 [A]_x000d_
 Celkové množství 3.920000 = 3,920 [B]</t>
  </si>
  <si>
    <t>Odstranění podkladní vrstvy z ŠD pod dlažbou levá strana 21*0,09 = 1,890 [A]_x000d_
 Odstranění podkladní vrstvy z ŠD pod dlažbou pravá strana 40*0,11+9*0,21 = 6,290 [B]_x000d_
 Odstranění ŠD za silniční obrubou v místě stávající vozovky 37*0,065+5*0,215 = 3,480 [C]_x000d_
 Celkové množství 11.660000 = 11,660 [D]</t>
  </si>
  <si>
    <t>Odstranění podkladní vrstvy z betonu pod LA leva strana 21*0,10 = 2,100 [A]_x000d_
 Odstranění podkladní vrstvy z betonu pod dlažbou pravá strana 40*0,10+9*0,15 = 5,350 [B]_x000d_
 Celkové množství 7.450000 = 7,450 [C]</t>
  </si>
  <si>
    <t>frézování za silniční obrubou v místě stávající vozovky 37*0,145+5*0,145 = 6,090 [A]_x000d_
 Celkové množství 6.090000 = 6,090 [B]</t>
  </si>
  <si>
    <t>Odkop zeminy pro konstrukci chodníku 3*0,29+4*0,20 = 1,670 [A]_x000d_
 Celkové množství 1.670000 = 1,670 [B]</t>
  </si>
  <si>
    <t xml:space="preserve">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 vykazují se v položce č.0141**</t>
  </si>
  <si>
    <t>Zhutnění zemní pláně 78+11+11+3+3 = 106,000 [A]_x000d_
 Celkové množství 106.000000 = 106,000 [B]</t>
  </si>
  <si>
    <t>Ohumusování v tl. 150mm 6 = 6,000 [A]_x000d_
 Celkové množství 6.000000 = 6,000 [B]</t>
  </si>
  <si>
    <t>Hydroosev 6 = 6,000 [A]_x000d_
 Celkové množství 6.000000 = 6,000 [B]</t>
  </si>
  <si>
    <t>V místě sjezdu pod dlažbu tl. 80 mm 11*0,12 = 1,320 [A]_x000d_
 Pod hmatnou dlažbu v místě sjezdu 3*0,12 = 0,360 [B]_x000d_
 Celkové množství 1.680000 = 1,680 [C]</t>
  </si>
  <si>
    <t>ŠD pod zámkovou dlažbu tl. 60 mm 78*0,20 = 15,600 [A]_x000d_
 ŠD pod zámkovou dlažbu tl. 80 mm 11*0,20 = 2,200 [B]_x000d_
 ŠD pod hmatnou dlažbu 14*0,20 = 2,800 [C]_x000d_
 Celkové množství 20.600000 = 20,600 [D]</t>
  </si>
  <si>
    <t>Zámková dlažba čtvercová přírodní šedá tl. 60mm 78 = 78,000 [A]_x000d_
 Celkové množství 78.000000 = 78,000 [B]</t>
  </si>
  <si>
    <t>582612</t>
  </si>
  <si>
    <t>KRYTY Z BETON DLAŽDIC SE ZÁMKEM ŠEDÝCH TL 80MM DO LOŽE Z KAM</t>
  </si>
  <si>
    <t>Zámková dlažba čtvercová přírodní šedá tl. 80mm 11 = 11,000 [A]_x000d_
 Celkové množství 11.000000 = 11,000 [B]</t>
  </si>
  <si>
    <t>Hmatná dlažba kontrastní v místě pro přecházení 11 = 11,000 [A]_x000d_
 Celkové množství 11.000000 = 11,000 [B]</t>
  </si>
  <si>
    <t>58261B</t>
  </si>
  <si>
    <t>KRYTY Z BETON DLAŽDIC SE ZÁMKEM BAREV RELIÉF TL 80MM DO LOŽE Z KAM</t>
  </si>
  <si>
    <t>Odměřeno planimetricky v programu AutoCad ze situační výkresů stavby a vzorových příčných řezů
Hmatná dlažba konstrastní tl. 80mm do lože z kameniva frakce 4/8 v místě sjezdu</t>
  </si>
  <si>
    <t>Hmatná dlažba kontrastní v místě sjezdu 3 = 3,000 [A]_x000d_
 Celkové množství 3.000000 = 3,000 [B]</t>
  </si>
  <si>
    <t>Napojení na stávající chodník 3 = 3,000 [A]_x000d_
 Celkové množství 3.000000 = 3,000 [B]</t>
  </si>
  <si>
    <t>Chodníková obruba 80x200x1000 mm 9 = 9,000 [A]_x000d_
 Celkové množství 9.000000 = 9,000 [B]</t>
  </si>
  <si>
    <t>01450</t>
  </si>
  <si>
    <t>POPLATKY ZA NÁHRADNÍ AUTOBUSOVOU DOPRAVU</t>
  </si>
  <si>
    <t xml:space="preserve">Viz. F. Zásady organizace výstavby  – SO 181 – Technická zpráva
V rámci zachování dopravní obslužnosti, zhotovitel stavby zajistí po celou dobu uzavírky úseku svoz cestujících v úseku Klášterec nad Orlicí - Pastviny a to na své vlastní náklady a minimálně do místa nejbližší obsluhované zastávky. Rozsah svozu bude před zahájením uzavírky prokazatelně domluven s dotčenými obcemi. Viz. výjádření KrÚ 95041/2023 v E. Dokladová část. 
Celková předpokládáná doba kompletní uzavírky řešeného úseku (nemožnost projetí linkového autobusu) je 243 dní = 34 týdnů. 
Přesná četnost bude určena s ohledem na dobu provádění a způsobu přetrasování autobusové linky .  
V rámci PD je uvažovaná četnost totožná se současnou tzv. celkem min. 15 spojů ve všední den v jednom směru v  relaci Žamberk - Králíky na trase linky 700980.  Uvažována je doprava tam i zpět na trase Klášterec nad Orlicí - Pastviny a případně částečné nahrazení linky  700971.
Zhotovitel nacení položku dle vlastního harmonogramu a návrhu DIO pro řešenou stavbu.</t>
  </si>
  <si>
    <t>Zajištění svozu cestujících 1 = 1,000 [A]</t>
  </si>
  <si>
    <t>zahrnuje veškeré náklady související s náhradní autousovou dopravou</t>
  </si>
  <si>
    <t>02720</t>
  </si>
  <si>
    <t>POMOC PRÁCE ZŘÍZ NEBO ZAJIŠŤ REGULACI A OCHRANU DOPRAVY</t>
  </si>
  <si>
    <t xml:space="preserve">Přechodné dopravní značení dle F. Zásady organizace výstavby  – SO 181 – Technická zpráva 
Položka obsahuje kompletní dodávku, montáž, kontrolu, údržbu, obnovu, přesuny, nájemné po celou dobu stavby a demontáž přechodného dopravního značení v souladu s TP 66 a příručkou pro označování pracovních míst na dálnicích a silnicích.
Úhrnná částka musí obsahovat veškeré náklady na dočasné úpravy a regulaci dopravy (i pěší) na staveništi a nezbytné značení a opatření vyplývající z  požadavků BOZP na staveništi vč. provizorních lávek a nájezdů, apod. Trasy pro pěší v souladu normou o přístupnosti a bezbariérovosti. 
Po dobu realizace stavby zajištěn přístup k objektům pro požární techniku, policie, záchranné služby. 
Celková orientační doba výstavby: 459 dní = 65 týdnů</t>
  </si>
  <si>
    <t>Kompletní dodávka přechodného dopravního značení po dobu výstavby 1 = 1,000 [A]</t>
  </si>
  <si>
    <t>zahrnuje veškeré náklady spojené s objednatelem požadovanými zařízeními</t>
  </si>
  <si>
    <t>02940</t>
  </si>
  <si>
    <t>OSTATNÍ POŽADAVKY - VYPRACOVÁNÍ DOKUMENTACE</t>
  </si>
  <si>
    <t>Vypracování dokumentace přechodného dopravního značení pro stanovení přechodného dopravního značení před zahájením výstavby včetně projednání s dotčenými orgány.</t>
  </si>
  <si>
    <t>03350</t>
  </si>
  <si>
    <t>SLUŽBY ZAJIŠŤUJÍCÍ REGUL, PŘEVED A OCHRANU VEŘEJ DOPRAVY</t>
  </si>
  <si>
    <t xml:space="preserve">Vyvolané úpravy režimu linkové dopravy spojené náklady s přesuny a rušením zastávek.  
Informační kampaň, informační značení. Projednání výluky autobusové dopravy s dotčenými orgány a obcemi. 
V místě před obecním úřadem bude zřízena provizorní točna autobusu (přesunutá zastávka Klášterec nad Orlicí, škola).</t>
  </si>
  <si>
    <t>Položka zahrnuje:
- objednatelem povolené náklady na služby pro zhotovitele
Položka nezahrnuje:
- x</t>
  </si>
  <si>
    <t>911EB2</t>
  </si>
  <si>
    <t>SVODIDLO BETON, ÚROVEŇ ZADRŽ H1 VÝŠ 1,1M - MONTÁŽ S PŘESUNEM (BEZ DODÁVKY)</t>
  </si>
  <si>
    <t>V rámci stavby dojde k výkopovým pracím pro zhotovení zdi, které bude realizovány za osazeným záporovým pažením, který budou umístěny v místě stávající vozovky. Hloubka výkopu překročí 0,30m. Oddělení pracovního prostoru je tedy v rámci PD uvažováno pomocí betonového svodidla. Bude zachována min. šířka jízdního pruhu 3,0m. u SO 254 dojde pouze k oddělení pracovního prostoru pomocí směrovacích desek Z4.</t>
  </si>
  <si>
    <t>"Dočasná betonová svodidla - montáž "_x000d_
 SO 255 74-4 = 70,000 [B]_x000d_
 SO 256 80-4 = 76,000 [C]_x000d_
 Celkové množství 146.000000 = 146,000 [D]</t>
  </si>
  <si>
    <t>Položka zahrnuje:
- dopravu zařízení 
- jeho montáž a osazení na určeném místě včetně všech nutných konstrukcí a prací
- nutnou opravu poškozených částí, opravu nátěrů
- případnou náhradu zničených částí
Položka nezahrnuje:
- podkladní vrstvu
Způsob měření:
- vykazuje se délka svodidla v základní výšce, délka náběhů se nezapočítává</t>
  </si>
  <si>
    <t>911EB3</t>
  </si>
  <si>
    <t>SVODIDLO BETON, ÚROVEŇ ZADRŽ H1 VÝŠ 1,1M - DEMONTÁŽ S PŘESUNEM</t>
  </si>
  <si>
    <t>"Dočasná betonová svodidla - demontáž "_x000d_
 SO 255 74-4 = 70,000 [A]_x000d_
 SO 256 80-4 = 76,000 [B]_x000d_
 Celkové množství 146.000000 = 146,000 [D]</t>
  </si>
  <si>
    <t>911EB9</t>
  </si>
  <si>
    <t>SVODIDLO BETON, ÚROVEŇ ZADRŽ H1 VÝŠ 1,1M - NÁJEM</t>
  </si>
  <si>
    <t>MDEN</t>
  </si>
  <si>
    <t>V rámci stavby dojde k výkopovým pracím pro zhotovení zdi, které bude realizovány za osazeným záporovým pažením, který budou umístěny v místě stávající vozovky. Hloubka výkopu překročí 0,30m. Oddělení pracovního prostoru je tedy v rámci PD uvažováno pomocí betonového svodidla. Bude zachována min. šířka jízdního pruhu 3,0m. u SO 254 dojde pouze k oddělení pracovního prostoru pomocí směrovacích desek Z4. 
Předpokládaná doba osazení betonových svodidel při kyvadlovém provozu: 77 dní ? 11 týdnů</t>
  </si>
  <si>
    <t>"Dočasná betonová svodidla "_x000d_
 SO 255 (74-4)*77 = 5390,000 [A]_x000d_
 SO 256 (80-4)*77 = 5852,000 [B]_x000d_
 Celkové množství 11242.000000 = 11242,000 [D]</t>
  </si>
  <si>
    <t>Položka zahrnuje:
- denní sazbu za pronájem zařízení
Položka nezahrnuje:
- x
Způsob měření:
- počet měrných jednotek se určí jako součin délky zařízení v předepsané výšce a počtu dnů použití</t>
  </si>
  <si>
    <t>916151</t>
  </si>
  <si>
    <t>SEMAFOROVÁ PŘENOSNÁ SOUPRAVA - DOD A MONTÁŽ</t>
  </si>
  <si>
    <t xml:space="preserve">Řízení dopravy pomocí semaforové přenosné soupravy.   
Položka obsahuje kompletní řízení dopravy pomocí semaforové soupravy v délce trvání etapy, která bude prováděna po polovinách.  
Celková předpokládaná doba je 34 týdnů (244 dní).
V položce je uvažována 2 x montáž 1 ks semoforové soupravy (2025+2026)</t>
  </si>
  <si>
    <t>1 ks semaforové soupravy 2 = 2,000 [A]</t>
  </si>
  <si>
    <t>položka zahrnuje:
- dodání zařízení v předepsaném provedení včetně jejich osazení (souprava zahrnuje 2 semafory)
- údržbu po celou dobu trvání funkce, náhradu zničených nebo ztracených kusů, nutnou opravu poškozených částí
- napájení z baterie včetně záložní baterie</t>
  </si>
  <si>
    <t>916153</t>
  </si>
  <si>
    <t>SEMAFOROVÁ PŘENOSNÁ SOUPRAVA - DEMONTÁŽ</t>
  </si>
  <si>
    <t xml:space="preserve">Řízení dopravy pomocí semaforové přenosné soupravy.   
Položka obsahuje kompletní řízení dopravy pomocí semaforové soupravy v délce trvání etapy, která bude prováděna po polovinách.  
Celková předpokládaná doba je 34 týdnů (244 dní).
V položce je uvažována 2 x demontáž 1 ks semoforové soupravy (2025+2026)</t>
  </si>
  <si>
    <t>Položka zahrnuje odstranění, demontáž a odklizení zařízení s odvozem na předepsané místo</t>
  </si>
  <si>
    <t>916159</t>
  </si>
  <si>
    <t>SEMAFOROVÁ PŘENOSNÁ SOUPRAVA - NÁJEMNÉ</t>
  </si>
  <si>
    <t>KSDEN</t>
  </si>
  <si>
    <t xml:space="preserve">Řízení dopravy pomocí semaforové přenosné soupravy.   
Položka obsahuje kompletní řízení dopravy pomocí semaforové soupravy v délce trvání etapy, která bude prováděna po polovinách.  
Celková předpokládaná doba je 34 týdnů (244 dní).</t>
  </si>
  <si>
    <t>Nájemné po celou dobu výstavby 244*1 = 244,000 [A]</t>
  </si>
  <si>
    <t>položka zahrnuje sazbu za pronájem zařízení. Počet měrných jednotek se určí jako součin počtu zařízení a počtu dní použití.</t>
  </si>
  <si>
    <t>91228</t>
  </si>
  <si>
    <t>SMĚROVÉ SLOUPKY Z PLAST HMOT VČETNĚ ODRAZNÉHO PÁSKU</t>
  </si>
  <si>
    <t>Odměřeno planimetricky v programu AutoCad ze situační výkresů stavby a vzorových příčných řezů
Dodávka a montáž směrových sloupků Z11a, Z11b. PVC, bílý, ohebný, flexibilní, s trnem. Umístění v krajnici</t>
  </si>
  <si>
    <t>Z11a, Z11b 26 = 26,000 [A]_x000d_
 Celkové množství 26.000000 = 26,000 [B]</t>
  </si>
  <si>
    <t>položka zahrnuje:
- dodání a osazení sloupku včetně nutných zemních prací
- vnitrostaveništní a mimostaveništní doprava
- odrazky plastové nebo z retroreflexní fólie</t>
  </si>
  <si>
    <t>Odměřeno planimetricky v programu AutoCad ze situační výkresů stavby a vzorových příčných řezů
Dodávka a montáž směrových sloupků Z11g. PVC, kulatý, červený ohebný. Umístění v místě napojení účelových komunikací.</t>
  </si>
  <si>
    <t>Z11g 11 = 11,000 [A]_x000d_
 Celkové množství 11.000000 = 11,000 [B]</t>
  </si>
  <si>
    <t>Položka zahrnuje:
- dodání a osazení sloupku včetně nutných zemních prací
- vnitrostaveništní a mimostaveništní doprava
- odrazky plastové nebo z retroreflexní fólie
Položka nezahrnuje:
- x</t>
  </si>
  <si>
    <t>91238</t>
  </si>
  <si>
    <t>SMĚROVÉ SLOUPKY Z PLAST HMOT - NÁSTAVCE NA SVODIDLA VČETNĚ ODRAZNÉHO PÁSKU</t>
  </si>
  <si>
    <t>nástavce na ocelová svodidla 53 = 53,000 [A]_x000d_
 Celkové množství 53.000000 = 53,000 [B]</t>
  </si>
  <si>
    <t>914131</t>
  </si>
  <si>
    <t>DOPRAVNÍ ZNAČKY ZÁKLADNÍ VELIKOSTI OCELOVÉ FÓLIE TŘ 2 - DODÁVKA A MONTÁŽ</t>
  </si>
  <si>
    <t>Osazení výkresu SDZ dle situačních výkresů 39 = 39,000 [A]_x000d_
 Celkové množství 39.000000 = 39,000 [B]</t>
  </si>
  <si>
    <t>položka zahrnuje:
- dodávku a montáž značek v požadovaném provedení</t>
  </si>
  <si>
    <t>914133</t>
  </si>
  <si>
    <t>DOPRAVNÍ ZNAČKY ZÁKLADNÍ VELIKOSTI OCELOVÉ FÓLIE TŘ 2 - DEMONTÁŽ</t>
  </si>
  <si>
    <t>Odstranění stávajícího SDZ 28 = 28,000 [A]</t>
  </si>
  <si>
    <t>Položka zahrnuje odstranění, demontáž a odklizení materiálu s odvozem na předepsané místo</t>
  </si>
  <si>
    <t>914921</t>
  </si>
  <si>
    <t>SLOUPKY A STOJKY DOPRAVNÍCH ZNAČEK Z OCEL TRUBEK DO PATKY - DODÁVKA A MONTÁŽ</t>
  </si>
  <si>
    <t>Odměřeno planimetricky v programu AutoCad ze situační výkresů stavby a vzorových příčných řezů
Sloupky a upevňovací zařízení včetně jejich osazení (betonová patka, zemní práce, svislé tyče, apod...)</t>
  </si>
  <si>
    <t>Osazení výkresu SDZ dle situačních výkresů 25 = 25,000 [A]_x000d_
 Celkové množství 25.000000 = 25,000 [B]</t>
  </si>
  <si>
    <t>položka zahrnuje:
- sloupky a upevňovací zařízení včetně jejich osazení (betonová patka, zemní práce)</t>
  </si>
  <si>
    <t>914923</t>
  </si>
  <si>
    <t>SLOUPKY A STOJKY DZ Z OCEL TRUBEK DO PATKY DEMONTÁŽ</t>
  </si>
  <si>
    <t>Odstranění stávajícího SDZ 14 = 14,000 [A]</t>
  </si>
  <si>
    <t>915111</t>
  </si>
  <si>
    <t>VODOROVNÉ DOPRAVNÍ ZNAČENÍ BARVOU HLADKÉ - DODÁVKA A POKLÁDKA</t>
  </si>
  <si>
    <t>Odměřeno planimetricky v programu AutoCad ze situační výkresů stavby a vzorových příčných řezů
Jedná se o první vrstvu z jednosložkové barvy. Druhá vrstva je z dlouho životných materiálů - plast - samostatná položka. Mezi pokládkou první a druhé vrstvy je značení pojížděno provozem v řádu týdnů až měsíců.</t>
  </si>
  <si>
    <t xml:space="preserve">"ETAPA 2  - km 1,423 85 - km 2,567 04 "_x000d_
 V2b (1,5/1,5/0,25) (17+15+27+16+24+19+7)*(1,5/3)*0,25 = 15,625 [A]_x000d_
 V4 (0,125) (35+37+5,5+117+248+621+466+12+237+210+2+1)*0,125 = 248,938 [B]_x000d_
 V4 (0,5/0,5/0,125) (116+16+15)*(0,5/1)*0,125 = 9,188 [C]_x000d_
 V7a (4*0,5*7)+ (4*0,5*6) = 26,000 [D]_x000d_
 V11a 35,6*0,125 = 4,450 [E]_x000d_
 Celkové množství 304.201000 = 304,201 [G]</t>
  </si>
  <si>
    <t>položka zahrnuje:
- dodání a pokládku nátěrového materiálu (měří se pouze natíraná plocha)
- předznačení a reflexní úpravu</t>
  </si>
  <si>
    <t>915211</t>
  </si>
  <si>
    <t>VODOROVNÉ DOPRAVNÍ ZNAČENÍ PLASTEM HLADKÉ - DODÁVKA A POKLÁDKA</t>
  </si>
  <si>
    <t>Odměřeno planimetricky v programu AutoCad ze situační výkresů stavby a vzorových příčných řezů
Vrstva je z dlouho životných materiálů - plast. 
Mezi pokládkou první a druhé vrstvy je značení pojížděno provozem v řádu týdnů až měsíců.
U etapy 1, která byla realizovnána v roce 2023 a 2024 bude provedena obnova plastem (v současné době je provedeno pouze v barvě).</t>
  </si>
  <si>
    <t xml:space="preserve">"ETAPA 1 - km 0,000 00 - km 1,395 00 "_x000d_
 V2b 3/1,5/0,25 17*(3/4,5)*0,25 = 2,833 [A]_x000d_
 V2b 1,5/1,5/0,25 (30+13+13+19+46+15)*(1,5/3)*0,25 = 17,000 [B]_x000d_
 V4 (0,125) (40+35+46+98+56+14+100+611+393+402+239+34+118+68)*0,125 = 281,750 [C]_x000d_
 V4 (0,5/0,5/0,125) (34+39+78)*(0,5/1)*0,125 = 9,438 [D]_x000d_
 V11a 35,6*0,125*2 = 8,900 [E]_x000d_
 V13a 28*0,25+4+35*0,25+4 = 23,750 [F]_x000d_
 V18 2,3*0,5*6+2,3*0,25*6+2,3*0,5*7+2,3*0,25*6 = 21,850 [G]_x000d_
 "ETAPA 2  - km 1,423 85 - km 2,567 04 "_x000d_
 V2b (1,5/1,5/0,25) (17+15+27+16+24+19+7)*(1,5/3)*0,25 = 15,625 [H]_x000d_
 V4 (0,125) (35+37+5,5+117+248+621+466+12+237+210+2+1)*0,125 = 248,938 [I]_x000d_
 V4 (0,5/0,5/0,125) (116+16+15)*(0,5/1)*0,125 = 9,188 [J]_x000d_
 V7a (4*0,5*7)+ (4*0,5*6) = 26,000 [K]_x000d_
 V11a 35,6*0,125 = 4,450 [L]_x000d_
 Celkové množství 669.722000 = 669,722 [O]</t>
  </si>
  <si>
    <t>Položka zahrnuje:
- dodání a pokládku nátěrového materiálu
- předznačení a reflexní úpravu
Položka nezahrnuje:
- x
Způsob měření:
- měří se pouze natíraná plocha</t>
  </si>
  <si>
    <t>91552</t>
  </si>
  <si>
    <t>VODOR DOPRAV ZNAČ - PÍSMENA</t>
  </si>
  <si>
    <t>nápis `BUS` - 2x 2*3 = 6,000 [B]_x000d_
 Celkové množství 6.000000 = 6,000 [A]</t>
  </si>
  <si>
    <t>Položka zahrnuje:
- dodání a pokládku nátěrového materiálu
- předznačení a reflexní úpravu
Položka nezahrnuje:
- x</t>
  </si>
  <si>
    <t>015111</t>
  </si>
  <si>
    <t xml:space="preserve">POPLATKY ZA LIKVIDACI ODPADŮ NEKONTAMINOVANÝCH - 17 05 04  VYTĚŽENÉ ZEMINY A HORNINY -  I. TŘÍDA TĚŽITELNOSTI</t>
  </si>
  <si>
    <t>T</t>
  </si>
  <si>
    <t>"Poplatky za uložení zemin a přebytků výkopku - přebytek zeminy nevhodné v rámci bilance stavebního objektu."_x000d_
 celkem položka 13173.A - 1337,26 m3*2,0 t/m3 = 2674,520 [A]</t>
  </si>
  <si>
    <t>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541/2020 Sb., o nakládání s odpady, v platném znění.</t>
  </si>
  <si>
    <t>015120</t>
  </si>
  <si>
    <t xml:space="preserve">POPLATKY ZA LIKVIDACI ODPADŮ NEKONTAMINOVANÝCH - 17 01 02  STAVEBNÍ A DEMOLIČNÍ SUŤ (CIHLY)</t>
  </si>
  <si>
    <t>"Zahrnuje vybourané kamenné konstrukce."_x000d_
 celkem položka 96613 - 201,25 m3*2,6 t/m3 = 523,250 [A]</t>
  </si>
  <si>
    <t>015140</t>
  </si>
  <si>
    <t xml:space="preserve">POPLATKY ZA LIKVIDACI ODPADŮ NEKONTAMINOVANÝCH - 17 01 01  BETON Z DEMOLIC OBJEKTŮ, ZÁKLADŮ TV</t>
  </si>
  <si>
    <t>"Zahrnuje vybourané betonové konstrukce."_x000d_
 celkem položka 96615 - 12,50 m3*2,3 t/m3 = 28,750 [A]</t>
  </si>
  <si>
    <t>"cena za vypracování - RDS (realizační dokumentace stavby) objektu SO 254"_x000d_
 1 = 1,000 [A]</t>
  </si>
  <si>
    <t>"Cena za zpracování DSPS (dokumentace skutečného provedení stavby) SO 254"_x000d_
 1 = 1,000 [A]</t>
  </si>
  <si>
    <t>02960</t>
  </si>
  <si>
    <t>OSTATNÍ POŽADAVKY - ODBORNÝ DOZOR</t>
  </si>
  <si>
    <t>"`Práce geotechnika na stavbě při zakládání opěrné zdi. Vyhodnocení souladu s PDPS a RDS."_x000d_
 "Geotechnický dozor na stavbě při zakládání objektu dle TKP, ČSN a PD - kompletní práce dodavatele včetně vyhodnocení, zápisů, zpráv atp.`"_x000d_
 1 = 1,000 [A]</t>
  </si>
  <si>
    <t>zahrnuje veškeré náklady spojené s objednatelem požadovaným dozorem</t>
  </si>
  <si>
    <t>11090</t>
  </si>
  <si>
    <t>VŠEOBECNÉ VYKLIZENÍ OSTATNÍCH PLOCH</t>
  </si>
  <si>
    <t>"Zahrnuje vyklizení prostoru nad stávající zárubní zdí, kde se nachází složené dřevo na topení a lehký ocelový přístřešek pro auta. Materiál bude posunut dále od výkopu pro novou zeď. Přístřešek bude v rámci této položky po dokončení stavby obnoven."_x000d_
 Položka vykázána jako komplet - 1 = 1,000 [A]</t>
  </si>
  <si>
    <t>zahrnuje odstranění všech překážek pro uskutečnění stavby</t>
  </si>
  <si>
    <t>11120</t>
  </si>
  <si>
    <t>ODSTRANĚNÍ KŘOVIN</t>
  </si>
  <si>
    <t>"zahrnuje kácení drobných stromů a keřů v prostoru stavebního objektu"_x000d_
 "odvoz na mezideponii k dalšímu zpracování, větve se zlikvidují štěpkováním dřevní hmotu (kmeny a štěpku z větví) odkoupí zhotovitel, odvoz v ceně zhotovitele"_x000d_
 celkem odstranění křovin v km 1,925 - odhad pl. 20 = 20,000 [A]</t>
  </si>
  <si>
    <t>odstranění křovin a stromů do průměru 100 mm
doprava dřevin bez ohledu na vzdálenost
spálení na hromadách nebo štěpkování</t>
  </si>
  <si>
    <t>11201</t>
  </si>
  <si>
    <t>KÁCENÍ STROMŮ D KMENE DO 0,5M S ODSTRANĚNÍM PAŘEZŮ</t>
  </si>
  <si>
    <t>"odvoz na mezideponii k dalšímu zpracování, větve se zlikvidují štěpkováním dřevní hmotu (kmeny a štěpku z větví) odkoupí zhotovitel, odvoz v ceně zhotovitele, včetně poplatku za skládku pařezů"_x000d_
 celkem kácení stromu - 1 = 1,000 [A]</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</si>
  <si>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</si>
  <si>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12110</t>
  </si>
  <si>
    <t>SEJMUTÍ ORNICE NEBO LESNÍ PŮDY</t>
  </si>
  <si>
    <t>"Plocha odečtena z grafického systému AutoCAD."_x000d_
 "Sejmutí ornice se předpokládá pouze ve spodní části zdi, kde je nad stávající zdí louka."_x000d_
 "Včetně odvozu na mezideponii v režii zhotovitele."_x000d_
 V prostoru nad stávající zárubní zdí - předpoklad - 0,15*5,0*79,2 = 59,400 [A]</t>
  </si>
  <si>
    <t>položka zahrnuje sejmutí ornice bez ohledu na tloušťku vrstvy a její vodorovnou dopravu
nezahrnuje uložení na trvalou skládku</t>
  </si>
  <si>
    <t>"Vytěžení zeminy z deponie stavby."_x000d_
 celkem pro položku 18220 - 59,40 m3 = 59,400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</si>
  <si>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</si>
  <si>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A</t>
  </si>
  <si>
    <t>"Včetně odvozu na deponii v režii zhotovitele nebo trvalou skládku do dodavatelem určené vzdálenosti dle vhodnosti materiálu pro další použití na stavbě."_x000d_
 "Předpokládá se odvoz na skládku v Libchavách do vzdálenosti cca 23km. Byla upravena projekční jednotková cena položky pro danou předpokládanou odvozovou vzdálenost."_x000d_
 "Rozměry odečteny z grafického systému AutoCAD."_x000d_
 Výkop pro zeď v km 1,818 - 1,840 - náhradní kvádr - 2,0*3,5*21,2 = 148,400 [A]_x000d_
 Výkop pro zeď v km 1,840 - 1,860 - náhradní kvádr - 2,4*4,2*20,0 = 201,600 [B]_x000d_
 Výkop pro zeď v km 1,860 - 1,910 - náhradní kvádr - 3,0*4,8*50,0 = 720,000 [C]_x000d_
 Výkop pro zeď v km 1,910 - 1,935 - náhradní kvádr - 2,2*4,1*25,0 = 225,500 [D]_x000d_
 Výkop pro zeď v km 1,935 - 1,943 - náhradní kvádr - 1,8*2,9*8,0 = 41,760 [E]_x000d_
 Celkem: A+B+C+D+E = 1337,260 [F]</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</si>
  <si>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</si>
  <si>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"Nakypření zeminy při výkopových pracích není ve výpočtu kubatur zahrnuto. Zhotovitel musí tento fakt zahrnout do nabídkové ceny. "_x000d_
 příspěvek položky 12110 - celkem 59,40 m3 = 59,400 [A]_x000d_
 příspěvek položky 13173.A - celkem 1337,26 m3 = 1337,260 [B]_x000d_
 Celkem: A+B = 1396,660 [C]</t>
  </si>
  <si>
    <t>"Rozměry odečteny z grafického systému AutoCAD."_x000d_
 Zásyp základu na líci - 0,8*0,8*124,0 = 79,360 [A]_x000d_
 Zásyp základu na rubu pod úrovní rubové drenáže - 1,5*1,2*124,0 = 223,200 [B]_x000d_
 Celkem: A+B = 302,560 [C]</t>
  </si>
  <si>
    <t xml:space="preserve">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</si>
  <si>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"Rozměry odečteny z grafického systému AutoCAD."_x000d_
 prostor před opěrnou zdí - 1,5*124,0 = 186,000 [A]</t>
  </si>
  <si>
    <t>položka zahrnuje úpravu pláně včetně vyrovnání výškových rozdílů. Míru zhutnění určuje projekt.</t>
  </si>
  <si>
    <t>18220</t>
  </si>
  <si>
    <t>ROZPROSTŘENÍ ORNICE VE SVAHU</t>
  </si>
  <si>
    <t>"Rozměry odečteny z grafického systému AutoCAD. "_x000d_
 "Rozprostření ornice se předpokládá pouze v části za zdí od rampy (km 1,860 dále)"_x000d_
 "Předpokládá se rozprostření vrstvy tloušťky 0,15m. "_x000d_
 V prostoru za zárubní zdí - předpoklad - 0,15*5,0*79,2 = 59,400 [A]</t>
  </si>
  <si>
    <t>položka zahrnuje:
nutné přemístění ornice z dočasných skládek vzdálených do 50m
rozprostření ornice v předepsané tloušťce ve svahu přes 1:5</t>
  </si>
  <si>
    <t>celkem svahy - pol. 18220 - 5,0*79,2 = 396,000 [A]</t>
  </si>
  <si>
    <t>Zahrnuje dodání předepsané travní směsi, hydroosev na ornici, zalévání, první pokosení, to vše bez ohledu na sklon terénu</t>
  </si>
  <si>
    <t>celkem pol. 18242 - 396,0 = 396,000 [A]</t>
  </si>
  <si>
    <t>Zahrnuje pokosení se shrabáním, naložení shrabků na dopravní prostředek, s odvozem a se složením, to vše bez ohledu na sklon terénu
zahrnuje nutné zalití a hnojení</t>
  </si>
  <si>
    <t>227831</t>
  </si>
  <si>
    <t>MIKROPILOTY KOMPLET D DO 150MM NA POVRCHU</t>
  </si>
  <si>
    <t>"Tlačené mikropiloty jsou navrženy ze silnostěnných trubkových profilů 89x10mm délky 8,0m z oceli S355. Včetně hlavice mikropiloty. Předpokládaná délka kořene tlačených mikropilot je 4,0m."_x000d_
 "V délce mikropilot nejsou započteny předpokládané délky hluchého vrtání (části mikropilot, které budou po vyhloubení výkopu na základovou spáru uřezány), náklady na tuto činnost si musí zhotovitel rozpustit do jednotkové ceny."_x000d_
 "Požaduje se kontrola vetknutí kořenů mikropilot do horninového podloží. Kontrola geotechnikem v rámci pol. 02960."_x000d_
 Mikropiloty trubkové - (2+14*3+2)*8,0 = 368,000 [A]</t>
  </si>
  <si>
    <t>Položka mikropiloty obsahuje kompletní práce, které jsou nutné pro předepsanou funkci mikropilot, t.j. dodání trubek a injekčních hmot, osazení a zainjektování trubek, včetně pomocných konstrukcí (lešení, montážní plošiny a pod.). Neobsahuje vrty (uvedou se v položce 261 nebo 266).</t>
  </si>
  <si>
    <t>26183</t>
  </si>
  <si>
    <t>VRT PRO KOTV, INJEK, MIKROPIL NA POVR TŘ III A IV D DO 150MM</t>
  </si>
  <si>
    <t>"Třída vrtatelnosti dle IG průzkumu, který je přílohou PDPS (příloha PD) v R5/R3 - rula."_x000d_
 "Včetně odvozu na deponii v režii zhotovitele nebo trvalou skládku do dodavatelem určené vzdálenosti dle vhodnosti materiálu pro další použití na stavbě, vč. uložení a poplatku za skládku."_x000d_
 "Zde se předpokládá vrtáním do průměru 150 mm. V případě použití většího průměru vrtáku zhotovitelem si náklady na tuto činnost si musí zhotovitel rozpustit do jednotkové ceny. "_x000d_
 "V délce vrtů nejsou započteny předpokládané délky hluchého vrtání, náklady na tuto činnost si musí zhotovitel rozpustit do jednotkové ceny."_x000d_
 Mikropiloty trubkové - (3+2+13*3+2)*8,0 = 368,000 [A]</t>
  </si>
  <si>
    <t>položka zahrnuje:
přemístění, montáž a demontáž vrtných souprav
svislou dopravu zeminy z vrtu
vodorovnou dopravu zeminy bez uložení na skládku
případně nutné pažení dočasné (včetně odpažení) i trvalé</t>
  </si>
  <si>
    <t>272324</t>
  </si>
  <si>
    <t>ZÁKLADY ZE ŽELEZOBETONU DO C25/30</t>
  </si>
  <si>
    <t>"beton C25/30-XC2, XF2 – Cl 0,40; Dmax 22 – S4"_x000d_
 "Položka včetně izolace pracovních a dilatačních spár + ochrany těchto izolací spár geotextílií min. 600 g/m2. Položka včetně ochrany povrchů penetračními a asfaltovými nátěry (izolace proti zemní vlhkosti) + ochrany těchto izolací geotextílií min. 600 g/m2."_x000d_
 základ opěrné zdí - 0,6*1,2*122,0 = 87,840 [A]</t>
  </si>
  <si>
    <t xml:space="preserve">-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</si>
  <si>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272365</t>
  </si>
  <si>
    <t>VÝZTUŽ ZÁKLADŮ Z OCELI 10505, B500B</t>
  </si>
  <si>
    <t>"předpoklad 0,160 t/m3 - výztuž dle návrhu v RDS dokumentaci"_x000d_
 celkem předpoklad - 0,160*87,84 = 14,054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</si>
  <si>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</si>
  <si>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28997</t>
  </si>
  <si>
    <t>OPLÁŠTĚNÍ (ZPEVNĚNÍ) Z GEOTEXTILIE A GEOMŘÍŽOVIN</t>
  </si>
  <si>
    <t>"Drenážní úprava na těsnící fólii (pol. 28999) dle požadavků ČSN 73 6244 v přechodových oblastec. Pod pojmem „drenážní úprava“ se rozumí ochranná a drenážní geotextilie min. 600 g/m2."_x000d_
 za opěrnou zdí - 3,0*122,0 = 366,000 [A]</t>
  </si>
  <si>
    <t>Položka zahrnuje:
- dodávku předepsané geotextilie nebo geomřížoviny
- úpravu, očištění a ochranu podkladu
- přichycení k podkladu, případně zatížení
- úpravy spojů a zajištění okrajů
- úpravy pro odvodnění
- nutné přesahy
- mimostaveništní a vnitrostaveništní dopravu</t>
  </si>
  <si>
    <t>28999</t>
  </si>
  <si>
    <t>OPLÁŠTĚNÍ (ZPEVNĚNÍ) Z FÓLIE</t>
  </si>
  <si>
    <t>"Těsnící fólie s dle požadavků ČSN 73 6244 v přechodových oblastech"_x000d_
 za opěrnou zdí - 3,0*122,0 = 366,000 [A]</t>
  </si>
  <si>
    <t>Položka zahrnuje:
- dodávku předepsané fólie
- úpravu, očištění a ochranu podkladu
- přichycení k podkladu, případně zatížení
- úpravy spojů a zajištění okrajů
- úpravy pro odvodnění
- nutné přesahy
- mimostaveništní a vnitrostaveništní dopravu</t>
  </si>
  <si>
    <t>317325</t>
  </si>
  <si>
    <t>ŘÍMSY ZE ŽELEZOBETONU DO C30/37</t>
  </si>
  <si>
    <t>"beton C30/37-XC4, XF4, XD3 – Cl 0,40; Dmax 16 – S4"_x000d_
 římsa na opěrné zdi - (0,15*0,35+0,35*0,25)*(122,0-9,0-5,0) = 15,120 [A]</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</si>
  <si>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</si>
  <si>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317365</t>
  </si>
  <si>
    <t>VÝZTUŽ ŘÍMS Z OCELI 10505, B500B</t>
  </si>
  <si>
    <t>"předpoklad 0,130 t/m3 - výztuž dle návrhu v RDS dokumentaci"_x000d_
 celkem předpoklad - 0,130*15,12 = 1,966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</si>
  <si>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</si>
  <si>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327325</t>
  </si>
  <si>
    <t>ZDI OPĚRNÉ, ZÁRUBNÍ, NÁBŘEŽNÍ ZE ŽELEZOVÉHO BETONU DO C30/37</t>
  </si>
  <si>
    <t xml:space="preserve">"beton C30/37-XC2, XF4, XD3 – Cl 0,40; Dmax 22 – S4"_x000d_
 "Položka včetně izolace pracovních a dilatačních spár + ochrany těchto izolací spár geotextílií min. 600 g/m2. Položka včetně ochrany povrchů penetračními a asfaltovými nátěry (izolace proti zemní vlhkosti) + ochrany těchto izolací geotextílií min. 600 g/m2. Celoplošná izolace asfaltovými pásy + jejich ochrana je vykázána v samostatných položkách (č. 711xxx). "_x000d_
 "Včetně tabulky s letopočtem výstavby, která je navržena vtiskem matrice do betonu."_x000d_
 dříky dílů 1 a 16 opěrné zdi  - 0,30*1,10*9,0+0,30*1,10*5,0 = 4,620 [A]_x000d_
 dřík dílu 2 opěrné zdi  - 0,35*4,0*1,2 = 1,680 [B]_x000d_
 dříky dílů 3 až 15 opěrné zdi  - 0,35*8,0*(1,20+1,35+1,45+1,50+1,35+1,40+1,30+1,45+1,30+1,20+1,25+1,30+1,35) = 48,720 [C]_x000d_
 Celkem: A+B+C = 55,020 [D]</t>
  </si>
  <si>
    <t xml:space="preserve">-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</si>
  <si>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327365</t>
  </si>
  <si>
    <t>VÝZTUŽ ZDÍ OPĚRNÝCH, ZÁRUBNÍCH, NÁBŘEŽNÍCH Z OCELI 10505, B500B</t>
  </si>
  <si>
    <t xml:space="preserve">"předpoklad 0,160 t/m3 - výztuž dle návrhu v RDS dokumentaci"_x000d_
 celkem odhad - 0,160 t/m3*55,02 m3  = 8,803 [A]</t>
  </si>
  <si>
    <t>451311</t>
  </si>
  <si>
    <t>PODKL A VÝPLŇ VRSTVY Z PROST BET DO C8/10</t>
  </si>
  <si>
    <t>"beton C8/10-X0"_x000d_
 podkladní beton pod opěrnou zdí - 0,15*1,6*122,6 = 29,424 [A]_x000d_
 podkladní beton pod drenáží - 0,3*0,5*112,0 = 16,800 [B]_x000d_
 Celkem: A+B = 46,224 [C]</t>
  </si>
  <si>
    <t>45160</t>
  </si>
  <si>
    <t>PODKL A VÝPLŇ VRSTVY Z MEZEROVITÉHO BETONU</t>
  </si>
  <si>
    <t>"Z mezerovitého betonu dle TKP 18."_x000d_
 obetonování rubové drenáže - 0,3*0,3*112,0 = 10,080 [A]</t>
  </si>
  <si>
    <t>Položka zahrnuje dodávku mezerovitého betonu a jeho uložení se zhutněním, včetně mimostaveništní a vnitrostaveništní dopravy (rovněž přesuny)</t>
  </si>
  <si>
    <t xml:space="preserve">"Rozměry odečteny z grafického systému AutoCAD."_x000d_
 "Materiál `ochranný obsyp` dle ČSN 73 6244 ze ŠD 0-32 na ID=0,85."_x000d_
 Obsyp dílů 1 a 16 opěrné zdi  - 0,6*(9,0*0,80+5,0*1,10) = 7,620 [A]_x000d_
 Obsyp dílu 2 opěrné zdi  - 0,6*4,0*1,0 = 2,400 [B]_x000d_
 Obsyp dílů 3 až 15 opěrné zdi  - 0,6*8,0*(0,80+0,95+1,05+1,10+0,95+1,00+0,90+1,05+0,90+0,80+0,85+0,90+0,95) = 58,560 [C]_x000d_
 "Materiál `zásyp za opěrou` dle ČSN 73 6244 ze ŠD 0-32 na ID=0,85."_x000d_
 Zásyp dílů 1 a 16 opěrné zdi  - 1,3*1,7*(10,2+6,2) = 36,244 [D]_x000d_
 Zásyp dílu 2 opěrné zdi  - 4,0*0,45*2,10 = 3,780 [E]_x000d_
 Zásyp dílů 3 až 15 opěrné zdi  - 8,0*(0,80*2,45+0,95*2,60+1,05*2,70+1,10*2,75+0,95*2,60+1,00*2,65+0,90*2,55+1,05*2,70+0,90*2,55+0,80*2,45+0,85*2,50+0,90*2,55+0,95*2,60) = 253,480 [F]_x000d_
 Celkem: A+B+C+D+E+F = 362,084 [G]</t>
  </si>
  <si>
    <t>položka zahrnuje dodávku předepsaného kameniva, mimostaveništní a vnitrostaveništní dopravu a jeho uložení
není-li v zadávací dokumentaci uvedeno jinak, jedná se o nakupovaný materiál</t>
  </si>
  <si>
    <t>"Rozměry odečteny z grafického systému AutoCAD."_x000d_
 "podkladní vrstva vozovky štěrkodrť ŠDa - tl.min.250mm"_x000d_
 pod vozovku před opěrnou zdí - 0,25*1,5*124,0 = 46,500 [A]</t>
  </si>
  <si>
    <t xml:space="preserve">izolace rubu opěrné zdi - díly 1 a 16  - 9,0*1,1+5,0*1,30 = 16,400 [A]_x000d_
 dříky dílů 2 až 15 opěrné zdi  - 4,0*1,4+8,0*(1,60+1,75+1,85+1,90+1,75+1,80+1,70+1,85+1,70+1,60+1,65+1,70+1,75) = 186,400 [B]_x000d_
 Celkem: A+B = 202,800 [C]</t>
  </si>
  <si>
    <t xml:space="preserve">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</si>
  <si>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711509</t>
  </si>
  <si>
    <t>OCHRANA IZOLACE NA POVRCHU TEXTILIÍ</t>
  </si>
  <si>
    <t xml:space="preserve">"geotextilie min. 600 g/m2"_x000d_
 izolace rubu opěrné zdi - díly 1 a 16  - 9,0*1,1+5,0*1,30 = 16,400 [A]_x000d_
 dříky dílů 2 až 15 opěrné zdi  - 4,0*1,25+1,60+8,0*(1,75+1,85+1,90+1,75+1,80+1,70+1,85+1,70+1,60+1,65+1,70+1,75) = 174,600 [B]_x000d_
 Celkem: A+B = 191,000 [C]</t>
  </si>
  <si>
    <t xml:space="preserve">položka zahrnuje:
- dodání  předepsaného ochranného materiálu
- zřízení ochrany izolace</t>
  </si>
  <si>
    <t>78384</t>
  </si>
  <si>
    <t>NÁTĚRY BETON KONSTR TYP S5 (OS-DI)</t>
  </si>
  <si>
    <t>nátěr římsy - (0,15+0,35+0,50+0,15)*(122,0-9,0-5,0) = 124,200 [A]</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</si>
  <si>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</si>
  <si>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"Kompletní prostupy pro rubovou drenáž dle VL 4 (včetně navařené přírubové desky). "_x000d_
 prostupy - 14*(0,35+0,50) = 11,900 [A]</t>
  </si>
  <si>
    <t xml:space="preserve">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</si>
  <si>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87533</t>
  </si>
  <si>
    <t>POTRUBÍ DREN Z TRUB PLAST DN DO 150MM</t>
  </si>
  <si>
    <t>"tuhost potrubí min. SN8"_x000d_
 "Obetonování drenáže součástí položky 45160 a lože 451311."_x000d_
 drenáž celkem - 112,0 = 112,000 [A]</t>
  </si>
  <si>
    <t xml:space="preserve">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</si>
  <si>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91710</t>
  </si>
  <si>
    <t>OBRUBY Z BETONOVÝCH PALISÁD</t>
  </si>
  <si>
    <t>"Pro vyrovnání terénů na koncích opěrné zdi."_x000d_
 betonové palisády - 0,15*1,0*(5,0+2,0) = 1,050 [A]</t>
  </si>
  <si>
    <t>Položka zahrnuje:
dodání a pokládku betonových palisád o rozměrech předepsaných zadávací dokumentací
betonové lože i boční betonovou opěrku.</t>
  </si>
  <si>
    <t>936501</t>
  </si>
  <si>
    <t>DROBNÉ DOPLŇK KONSTR KOVOVÉ NEREZ</t>
  </si>
  <si>
    <t>KG</t>
  </si>
  <si>
    <t>"Celkem přítlačné lišty pro ukončení izolace. Včetně žárového pozinkování ponorem tl. min. 80mm. Včetně upevňovacích vrutů M10 - 70 z korozivzdorné oceli A4. Včetně těsnění izolační stěrkou. Detail dle VL 4 - 208.08. "_x000d_
 celkem lišty a vruty - 0,04*0,005*122,0*7850+53,9/1000*122,0/0,3 = 213,459 [A]</t>
  </si>
  <si>
    <t xml:space="preserve">položka zahrnuje:
-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výplň, těsnění a tmelení spar a spojů
- čištění konstrukce a odstranění všech vrubů (vrypy, otlačeniny a pod.)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předepsanou protikorozní ochranu a nátěry konstrukcí
- osazení měřících zařízení a úpravy pro ně
- ochranná opatření před účinky bludných proudů</t>
  </si>
  <si>
    <t>96613</t>
  </si>
  <si>
    <t>BOURÁNÍ KONSTRUKCÍ Z KAMENE NA MC</t>
  </si>
  <si>
    <t>"Zakryté rozměry odhadovány."_x000d_
 "Čerpání položky bude dle skutečného množství provedených prací na základě zápisu ve stavebním deníku a schválení TDS."_x000d_
 "Kompletní manipulace vč. uložení bez poplatku za uložení. Poplatek je zahrnut v položce **015**"_x000d_
 stávající opěrná zeď - dřík - předpoklad - (0,5+0,8)/2*1,4*125,0 = 113,750 [A]_x000d_
 stávající opěrná zeď - základ - předpoklad - 0,7*1,0*125,0 = 87,500 [B]_x000d_
 Celkem: A+B = 201,250 [C]</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</si>
  <si>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</si>
  <si>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96615</t>
  </si>
  <si>
    <t>BOURÁNÍ KONSTRUKCÍ Z PROSTÉHO BETONU</t>
  </si>
  <si>
    <t>"Zakryté rozměry odhadovány."_x000d_
 "Čerpání položky bude dle skutečného množství provedených prací na základě zápisu ve stavebním deníku a schválení TDS."_x000d_
 "Kompletní manipulace vč. uložení bez poplatku za uložení. Poplatek je zahrnut v položce **015**"_x000d_
 stávající opěrná zeď - římsa - předpoklad - 0,20*0,5*125,0 = 12,500 [A]</t>
  </si>
  <si>
    <t>"Poplatky za uložení zemin a přebytků výkopku - přebytek zeminy nevhodné v rámci bilance stavebního objektu."_x000d_
 celkem položka 13173.A - 179,99 m3*2,0 t/m3 = 359,980 [A]</t>
  </si>
  <si>
    <t>"Zahrnuje vybourané betonové konstrukce."_x000d_
 celkem položka 96616 - 44,45 m3*2,5 t/m3 = 111,125 [A]</t>
  </si>
  <si>
    <t>"cena za vypracování - RDS (realizační dokumentace stavby) objektu SO 255"_x000d_
 1 = 1,000 [A]</t>
  </si>
  <si>
    <t>"Cena za zpracování DSPS (dokumentace skutečného provedení stavby) SO 255"_x000d_
 1 = 1,000 [A]</t>
  </si>
  <si>
    <t>"Včetně odvozu na deponii v režii zhotovitele nebo trvalou skládku do dodavatelem určené vzdálenosti dle vhodnosti materiálu pro další použití na stavbě."_x000d_
 "Předpokládá se odvoz na skládku v Libchavách do vzdálenosti cca 23km. Byla upravena projekční jednotková cena položky pro danou předpokládanou odvozovou vzdálenost."_x000d_
 "Rozměry odečteny z grafického systému AutoCAD."_x000d_
 Výkop na rubu opěrné zdí do km 2,151 - náhradní kvádr - 0,7*0,9*55,7 = 35,091 [A]_x000d_
 Výkop v prostoru dílce 10 a 11 - náhradní kvádr - 3,0*2,3*21 = 144,900 [B]_x000d_
 Celkem: A+B = 179,991 [C]</t>
  </si>
  <si>
    <t>"Nakypření zeminy při výkopových pracích není ve výpočtu kubatur zahrnuto. Zhotovitel musí tento fakt zahrnout do nabídkové ceny. "_x000d_
 příspěvek položky 13173.A - celkem 179,99 m3 = 179,990 [A]</t>
  </si>
  <si>
    <t>"Rozměry odečteny z grafického systému AutoCAD."_x000d_
 Zásyp základu na líci dílce 10 a 11 - 1,0*1,1*21,0 = 23,100 [A]_x000d_
 Obsyp zdi na začátku - odhad - 12 = 12,000 [B]_x000d_
 Zásyp jámy za koncem zdi - 3,3*3,5*2,3 = 26,565 [C]_x000d_
 Celkem: A+B+C = 61,665 [D]</t>
  </si>
  <si>
    <t>"Rozměry odečteny z grafického systému AutoCAD."_x000d_
 za rubem opěrné zdi - 1,5*68,8 = 103,200 [A]</t>
  </si>
  <si>
    <t>22694</t>
  </si>
  <si>
    <t>ZÁPOROVÉ PAŽENÍ Z KOVU DOČASNÉ</t>
  </si>
  <si>
    <t>"Celkem dle přesného návrhu v RDS dokumentaci dle požadavků zhotovitele, možný návrh je v rámci PDPS proveden ve výkopovém schématu mostu."_x000d_
 "Jedná se o předpokládané maximální kubatury prací. Skutečné množství prací bude upřesněno dle přesného návrhu v RDS dokumentaci a schváleno AD a TDS. Čerpání položky bude dle skutečného množství provedených prací na základě zápisu ve stavebním deníku a schválení TDS. "_x000d_
 "Kompletní konstrukce svislých zápor - opotřebení, osazení vč. betonu, betonáže kořene, odstranění."_x000d_
 "Ocelové zápory HEB 140 z oceli S235 (33,7kg/bm)"_x000d_
 Pažení za opěrnou zdí - předpoklad - 8*8,0*33,7*0,001 = 2,157 [A]_x000d_
 "Ocelové převázky 2xU 200 z oceli S235 (25,3kg/bm) včetně 10% rezervy na hlavice kotev a ocelové klíny mezi záporami a převázkami "_x000d_
 Pažení za opěrnou zdí - předpoklad - 3*1,1*2*2,5*25,3*0,001 = 0,417 [B]_x000d_
 Celkem: A+B = 2,574 [C]</t>
  </si>
  <si>
    <t>položka zahrnuje opotřebení ocelových zápor, jejich osazení do připravených vrtů včetně zabetonování konců a obsypu, případně jejich zaberanění a jejich odstranění. Ocelová převázka se započítá do výsledné hmotnosti.</t>
  </si>
  <si>
    <t>22695A</t>
  </si>
  <si>
    <t>VÝDŘEVA ZÁPOROVÉHO PAŽENÍ DOČASNÁ (PLOCHA)</t>
  </si>
  <si>
    <t>"Celkem dle přesného návrhu v RDS dokumentaci dle požadavků zhotovitele, možný návrh je v rámci PDPS proveden ve výkopovém schématu mostu."_x000d_
 "Jedná se o předpokládané maximální kubatury prací. Skutečné množství prací bude upřesněno dle přesného návrhu v RDS dokumentaci a schváleno AD a TDS. Čerpání položky bude dle skutečného množství provedených prací na základě zápisu ve stavebním deníku a schválení TDS. "_x000d_
 Pažení za opěrnou zdí - předpoklad - 2,5*(1,1+13,25) = 35,875 [A]</t>
  </si>
  <si>
    <t>položka zahrnuje osazení pažin bez ohledu na druh, jejich opotřebení a jejich odstranění</t>
  </si>
  <si>
    <t>"Tlačené mikropiloty jsou navrženy ze silnostěnných trubkových profilů 89x10mm délky 5,0m z oceli S355. Včetně hlavice mikropiloty. Předpokládaná délka kořene tlačených mikropilot je 4,0m."_x000d_
 "V délce mikropilot nejsou započteny předpokládané délky hluchého vrtání (části mikropilot, které budou po vyhloubení výkopu na základovou spáru uřezány), náklady na tuto činnost si musí zhotovitel rozpustit do jednotkové ceny."_x000d_
 "Požaduje se kontrola vetknutí kořenů mikropilot do horninového podloží. Kontrola geotechnikem v rámci pol. 02960."_x000d_
 Mikropiloty trubkové - 12*5,0 = 60,000 [A]</t>
  </si>
  <si>
    <t>"Třída vrtatelnosti dle IG průzkumu, který je přílohou PDPS (příloha PD) v balvanitých granodioritech."_x000d_
 "Včetně odvozu na deponii v režii zhotovitele nebo trvalou skládku do dodavatelem určené vzdálenosti dle vhodnosti materiálu pro další použití na stavbě, vč. uložení a poplatku za skládku."_x000d_
 "Zde se předpokládá vrtáním do průměru 150 mm. V případě použití většího průměru vrtáku zhotovitelem si náklady na tuto činnost si musí zhotovitel rozpustit do jednotkové ceny. "_x000d_
 "V délce vrtů nejsou započteny předpokládané délky hluchého vrtání, náklady na tuto činnost si musí zhotovitel rozpustit do jednotkové ceny."_x000d_
 Mikropiloty trubkové - 12*5,0 = 60,000 [A]_x000d_
 "Pažení dle přesného návrhu v RDS dokumentaci dle požadavků zhotovitele, možný návrh je v rámci PDPS proveden ve výkopovém schématu mostu."_x000d_
 "Jedná se o předpokládané maximální kubatury prací. Skutečné množství prací bude upřesněno dle přesného návrhu v RDS dokumentaci a schváleno AD a TDS. Čerpání položky bude dle skutečného množství provedených prací na základě zápisu ve stavebním deníku a schválení TDS. "_x000d_
 Kotvy pažení - předpoklad - 3*8,5 = 25,500 [B]_x000d_
 Celkem: A+B = 85,500 [C]</t>
  </si>
  <si>
    <t>26185</t>
  </si>
  <si>
    <t>VRT PRO KOTV, INJEK, MIKROPIL NA POVR TŘ III A IV D DO 300MM</t>
  </si>
  <si>
    <t>"Vrtání zápor pažení."_x000d_
 "Třída vrtatelnosti dle IG průzkumu, který je přílohou PDPS (příloha PD) v balvanitých granodioritech."_x000d_
 "Včetně odvozu na deponii v režii zhotovitele nebo trvalou skládku do dodavatelem určené vzdálenosti dle vhodnosti materiálu pro další použití na stavbě, vč. uložení a poplatku za skládku."_x000d_
 "V případě použití většího průměru vrtáku zhotovitelem si náklady na tuto činnost si musí zhotovitel rozpustit do jednotkové ceny."_x000d_
 "Čerpání položky bude dle skutečného množství provedených prací na základě zápisu ve stavebním deníku a schválení TDS. "_x000d_
 Pažení za opěrnou zdí - předpoklad - 8*8,0 = 64,000 [A]</t>
  </si>
  <si>
    <t>"beton C25/30-XC2, XF2 – Cl 0,40; Dmax 22 – S4"_x000d_
 "Položka včetně izolace pracovních a dilatačních spár + ochrany těchto izolací spár geotextílií min. 600 g/m2. Položka včetně ochrany povrchů penetračními a asfaltovými nátěry (izolace proti zemní vlhkosti) + ochrany těchto izolací geotextílií min. 600 g/m2."_x000d_
 základ opěrné zdi - 0,65*2,05*20,0 = 26,650 [A]</t>
  </si>
  <si>
    <t>"předpoklad 0,160 t/m3 - výztuž dle návrhu v RDS dokumentaci"_x000d_
 celkem předpoklad - 0,160*26,65 = 4,264 [A]</t>
  </si>
  <si>
    <t>285377</t>
  </si>
  <si>
    <t>KOTVENÍ NA POVRCHU Z PŘEDPÍNACÍ VÝZTUŽE DL. DO 9M</t>
  </si>
  <si>
    <t>"Celkem dle přesného návrhu v RDS dokumentaci dle požadavků zhotovitele, možný návrh je v rámci PDPS proveden ve výkopovém schématu mostu."_x000d_
 "Tažené kotvy jsou navrženy z ocelových tyčí průměr 32 s mezí kluzu 500 MPa nebo lepší a délky 8,5m. Včetně hlavice kotvy. Předpokládaná délka kořene kotev je 5,0m. Včetně zkoušení kotev předepnutím a zakotvení kotev na předepsané síle v RDS."_x000d_
 "Jedná se o předpokládané maximální kubatury prací. Skutečné množství prací bude upřesněno dle přesného návrhu v RDS dokumentaci a schváleno AD a TDS. Čerpání položky bude dle skutečného množství provedených prací na základě zápisu ve stavebním deníku a schválení TDS. "_x000d_
 Kotvy pažení - předpoklad - 3 = 3,000 [A]</t>
  </si>
  <si>
    <t>položka zahrnuje dodávku předepsané kotvy, případně její protikorozní úpravu, její osazení do vrtu, zainjektování a napnutí, případně opěrné desky
nezahrnuje vrty</t>
  </si>
  <si>
    <t>285393</t>
  </si>
  <si>
    <t>DODATEČNÉ KOTVENÍ VLEPENÍM BETONÁŘSKÉ VÝZTUŽE D DO 20MM DO VRTŮ</t>
  </si>
  <si>
    <t>"Kotvení nových ddříků opěrných zdí do stávajících dříků. Kotvy pr. 16mm. Přesný návrh kotev v RDS. "_x000d_
 celkem předpoklad 2 řady, na líci po 0,3m, na rubu po 0,15m - 56,1/0,3+56,1/0,15 = 561,000 [A]</t>
  </si>
  <si>
    <t>Položka zahrnuje:
dodání výztuže předepsaného profilu a předepsané délky (do 600mm)
provedení vrtu předepsaného profilu a předepsané délky (do 300mm)
vsunutí výztuže do vyvrtaného profilu a její zalepení předepsaným pojivem
případně nutné lešení</t>
  </si>
  <si>
    <t>"beton C30/37-XC4, XF4, XD3 – Cl 0,40; Dmax 16 – S4"_x000d_
 římsa na opěrné zdi - dílce 1 až 9 - 0,5*0,8*56,0 = 22,400 [A]_x000d_
 římsa na opěrné zdi - dílece 10 a 11 - (0,3*0,6+0,5*0,3)*20,0 = 6,600 [B]_x000d_
 Celkem: A+B = 29,000 [C]</t>
  </si>
  <si>
    <t>"předpoklad 0,130 t/m3 - výztuž dle návrhu v RDS dokumentaci"_x000d_
 celkem předpoklad - 0,130*29,0 = 3,770 [A]</t>
  </si>
  <si>
    <t>"beton C30/37-XC2, XF2, XD1 – Cl 0,40; Dmax 22 – S4"_x000d_
 "Položka včetně izolace pracovních a dilatačních spár + ochrany těchto izolací spár geotextílií min. 600 g/m2. Položka včetně ochrany povrchů penetračními a asfaltovými nátěry (izolace proti zemní vlhkosti) + ochrany těchto izolací geotextílií min. 600 g/m2. Celoplošná izolace asfaltovými pásy + jejich ochrana je vykázána v samostatných položkách (č. 711xxx). "_x000d_
 "Včetně tabulky s letopočtem výstavby, která je navržena vtiskem matrice do betonu."_x000d_
 dříky opěrné zdi - dílce 1 až 9 - 0,3*0,8*56,0 = 13,440 [A]_x000d_
 dřík opěrné zdi - dílece 10 a 11 - 0,5*1,7*10,0+0,5*1,6*10,0 = 16,500 [B]_x000d_
 Celkem: A+B = 29,940 [C]</t>
  </si>
  <si>
    <t xml:space="preserve">"předpoklad 0,160 t/m3 - výztuž dle návrhu v RDS dokumentaci"_x000d_
 celkem odhad - 0,160 t/m3*29,94 m3  = 4,790 [A]</t>
  </si>
  <si>
    <t>"beton C8/10-X0"_x000d_
 podkladní beton pod opěrnou zdí - 0,15*2,5*(10,0+10,2) = 7,575 [A]</t>
  </si>
  <si>
    <t xml:space="preserve">"Rozměry odečteny z grafického systému AutoCAD."_x000d_
 "Materiál `ochranný obsyp` dle ČSN 73 6244 ze ŠD 0-32 na ID=0,85."_x000d_
 Obsyp dílů 1 až 9  - 0,7*0,9*55,3 = 34,839 [A]_x000d_
 Obsyp dílů 10 a 11 - 1,5*1,7*10,0+3,0*2,4*11,5 = 108,300 [B]_x000d_
 Celkem: A+B = 143,139 [C]</t>
  </si>
  <si>
    <t>46321</t>
  </si>
  <si>
    <t>ROVNANINA Z LOMOVÉHO KAMENE</t>
  </si>
  <si>
    <t>"Rozměry odečteny z grafického systému AutoCAD."_x000d_
 Před opěrnou zdí v místě výtoků - 2*0,5*1,0*1,0+0,5*1,5*1,5 = 2,125 [A]</t>
  </si>
  <si>
    <t>položka zahrnuje:
- dodávku a vyrovnání lomového kamene předepsané frakce do předepsaného tvaru včetně mimostaveništní a vnitrostaveništní dopravy
není-li v zadávací dokumentaci uvedeno jinak, jedná se o nakupovaný materiál</t>
  </si>
  <si>
    <t>"Rozměry odečteny z grafického systému AutoCAD."_x000d_
 "Celkem dlažby opevnění a úprav pod mostem tl kamene 0,25m do podkladního betonu (podkladní beton vykázán v této položce) s vyspárováním z malty M25 XF4."_x000d_
 rampová napojení - 2*0,4*2,4*0,5 = 0,960 [A]</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</si>
  <si>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</si>
  <si>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"Rozměry odečteny z grafického systému AutoCAD."_x000d_
 "podkladní vrstva vozovky štěrkodrť ŠDa - tl.min.250mm"_x000d_
 pod vozovku za opěrnou zdí - 0,25*1,5*77,5 = 29,063 [A]</t>
  </si>
  <si>
    <t xml:space="preserve">izolace rubu opěrné zdi - díly 1 až 9  - 1,0*56,0 = 56,000 [A]_x000d_
 izolace rubu opěrné zdi - díly 10 a 11 - 2,0*10,0+1,9*10,0 = 39,000 [B]_x000d_
 Celkem: A+B = 95,000 [C]</t>
  </si>
  <si>
    <t xml:space="preserve">"geotextilie min. 600 g/m2"_x000d_
 izolace rubu opěrné zdi - díly 1 až 9  - 1,0*56,0 = 56,000 [A]_x000d_
 izolace rubu opěrné zdi - díly 10 a 11  - 2,0*10,0+1,9*10,0 = 39,000 [B]_x000d_
 Celkem: A+B = 95,000 [C]</t>
  </si>
  <si>
    <t>78383</t>
  </si>
  <si>
    <t>NÁTĚRY BETON KONSTR TYP S4 (OS-C)</t>
  </si>
  <si>
    <t>nátěr římsy - (0,65+0,50+0,30)*76,0 = 110,200 [A]</t>
  </si>
  <si>
    <t>nátěr odrazné hrany římsy - (0,15+0,15)*76,0 = 22,800 [A]</t>
  </si>
  <si>
    <t>9113C1</t>
  </si>
  <si>
    <t>SVODIDLO OCEL SILNIČ JEDNOSTR, ÚROVEŇ ZADRŽ H2 - DODÁVKA A MONTÁŽ</t>
  </si>
  <si>
    <t>"ukončení svodidla krátkým náběhem za opěrnou zdí"_x000d_
 délka celkem - 7,0 = 7,000 [A]</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</si>
  <si>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</si>
  <si>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9115C3</t>
  </si>
  <si>
    <t>SVODIDLO OCEL MOSTNÍ JEDNOSTR, ÚROVEŇ ZADRŽ H2 - DEMONTÁŽ S PŘESUNEM</t>
  </si>
  <si>
    <t>"odstranění svodidla na stávající opěrné zdi"_x000d_
 délka celkem - 66,5 = 66,500 [A]</t>
  </si>
  <si>
    <t>položka zahrnuje:
- demontáž a odstranění zařízení
- jeho odvoz na předepsané místo</t>
  </si>
  <si>
    <t>9117C1</t>
  </si>
  <si>
    <t>SVOD OCEL ZÁBRADEL ÚROVEŇ ZADRŽ H2 - DODÁVKA A MONTÁŽ</t>
  </si>
  <si>
    <t>"`Zábradelní svodidlo se svislou výplní výšky 1,10m. "_x000d_
 "Včetně odrazek na svodidla dle TP 58. `"_x000d_
 svodidlo na opěrné zdi - 76,0 = 76,000 [A]</t>
  </si>
  <si>
    <t>položka zahrnuje:
- kompletní dodávku všech dílů ocelového svodidla s předepsanou povrchovou úpravou včetně spojovacích a diltačních prvků
- montáž a osazení svodidla, kotvení, t.j. kotevní desky, šrouby z nerez oceli, vrty a zálivku, pokud zadávací dokumentace nestanoví jinak, případné nivelační hmoty pod kotevní desky
- přechod na jiný typ svodidla nebo přes mostní závěr
- ochranu proti bludným proudům a vývody pro jejich měření
nezahrnuje odrazky nebo retroreflexní fólie</t>
  </si>
  <si>
    <t>"Z vnější strany rampových napojení."_x000d_
 betonové palisády - 2*0,15*1,0*2,5 = 0,750 [A]</t>
  </si>
  <si>
    <t>"betonové obrubníky 150/250mm z betonu C30/37-XF4,XD3 do betonového lože C20/25nXF3"_x000d_
 podél rampových napojení - 2*(2,5+0,8) = 6,600 [A]</t>
  </si>
  <si>
    <t>Položka zahrnuje:
dodání a pokládku betonových obrubníků o rozměrech předepsaných zadávací dokumentací
betonové lože i boční betonovou opěrku.</t>
  </si>
  <si>
    <t>919111</t>
  </si>
  <si>
    <t>ŘEZÁNÍ ASFALTOVÉHO KRYTU VOZOVEK TL DO 50MM</t>
  </si>
  <si>
    <t>"Spára šířky 10mm hloubky 40mm."_x000d_
 podél římsy - 76,0 = 76,000 [A]</t>
  </si>
  <si>
    <t>položka zahrnuje řezání vozovkové vrstvy v předepsané tloušťce, včetně spotřeby vody</t>
  </si>
  <si>
    <t>919142</t>
  </si>
  <si>
    <t>ŘEZÁNÍ ŽELEZOBETONOVÝCH KONSTRUKCÍ TL DO 100MM</t>
  </si>
  <si>
    <t>"Řezání na líci stávající zdi pro zarovnání spáry."_x000d_
 vodorovný řez - 56,0 = 56,000 [A]_x000d_
 svislý řez mezi díly 9 a 10 - 2,0 = 2,000 [B]_x000d_
 Celkem: A+B = 58,000 [C]</t>
  </si>
  <si>
    <t>položka zahrnuje řezání železobetonových konstrukcí v předepsané tloušťce, včetně spotřeby vody</t>
  </si>
  <si>
    <t>93132</t>
  </si>
  <si>
    <t>TĚSNĚNÍ DILATAČ SPAR ASF ZÁLIVKOU MODIFIK</t>
  </si>
  <si>
    <t>"Spára šířky 10mm hloubky 40mm."_x000d_
 podél římsy - 0,010*0,040*76,0 = 0,030 [A]</t>
  </si>
  <si>
    <t>"Celkem přítlačné lišty pro ukončení izolace. Včetně žárového pozinkování ponorem tl. min. 80mm. Včetně upevňovacích vrutů M10 - 70 z korozivzdorné oceli A4. Včetně těsnění izolační stěrkou. Detail dle VL 4 - 208.08. "_x000d_
 celkem lišty a vruty - 0,04*0,005*76,0*7850+53,9/1000*76,0/0,3 = 132,975 [A]</t>
  </si>
  <si>
    <t>938544</t>
  </si>
  <si>
    <t>OČIŠTĚNÍ BETON KONSTR OTRYSKÁNÍM TLAK VODOU PŘES 1000 BARŮ</t>
  </si>
  <si>
    <t>Očištění stávající opěrné zdi po ubourání - předpoklad - 0,8*56,0 = 44,800 [A]</t>
  </si>
  <si>
    <t>položka zahrnuje očištění předepsaným způsobem včetně odklizení vzniklého odpadu</t>
  </si>
  <si>
    <t>"Zakryté rozměry odhadovány."_x000d_
 "Čerpání položky bude dle skutečného množství provedených prací na základě zápisu ve stavebním deníku a schválení TDS."_x000d_
 "Kompletní manipulace vč. uložení bez poplatku za uložení. Poplatek je zahrnut v položce **015**"_x000d_
 bourání římsy - 0,5*0,5*61,2 = 15,300 [A]_x000d_
 stávající opěrná zeď - předpoklad - 0,8*0,4*61,2+0,8*2,3*5,2 = 29,152 [B]_x000d_
 Celkem: A+B = 44,452 [C]</t>
  </si>
  <si>
    <t>"Poplatky za uložení zemin a přebytků výkopku - přebytek zeminy nevhodné v rámci bilance stavebního objektu."_x000d_
 celkem položka 13173.A - 1086,72 m3*2,0 t/m3 = 2173,440 [A]</t>
  </si>
  <si>
    <t>"Zahrnuje vybourané kamenné konstrukce."_x000d_
 celkem položka 96613 - 146,25 m3*2,6 t/m3 = 380,250 [A]</t>
  </si>
  <si>
    <t>"zahrnuje kácení drobných stromů a keřů v prostoru stavebního objektu"_x000d_
 "odvoz na mezideponii k dalšímu zpracování, větve se zlikvidují štěpkováním dřevní hmotu (kmeny a štěpku z větví) odkoupí zhotovitel, odvoz v ceně zhotovitele"_x000d_
 celkem odstranění křovin - odhad pl. 285 = 285,000 [A]</t>
  </si>
  <si>
    <t>"odvoz na mezideponii k dalšímu zpracování, větve se zlikvidují štěpkováním dřevní hmotu (kmeny a štěpku z větví) odkoupí zhotovitel, odvoz v ceně zhotovitele, včetně poplatku za skládku pařezů"_x000d_
 celkem kácení stromu - předpoklad - 30 = 30,000 [A]</t>
  </si>
  <si>
    <t>"Plocha odečtena z grafického systému AutoCAD."_x000d_
 "Sejmutí ornice se předpokládá pouze ve spodní části zdi, kde je nad stávající zdí louka."_x000d_
 "Včetně odvozu na mezideponii v režii zhotovitele."_x000d_
 Sejmutí ve svahu - předpoklad - 0,15*1,4*314 = 65,940 [A]</t>
  </si>
  <si>
    <t>"Vytěžení zeminy z deponie stavby."_x000d_
 celkem pro položku 18220 - 65,94 m3 = 65,940 [A]</t>
  </si>
  <si>
    <t>"Včetně odvozu na deponii v režii zhotovitele nebo trvalou skládku do dodavatelem určené vzdálenosti dle vhodnosti materiálu pro další použití na stavbě."_x000d_
 "Předpokládá se odvoz na skládku v Libchavách do vzdálenosti cca 23km. Byla upravena projekční jednotková cena položky pro danou předpokládanou odvozovou vzdálenost."_x000d_
 "Rozměry odečteny z grafického systému AutoCAD."_x000d_
 Výkop pro dílec 1 - náhradní kvádr - 3,0*3,6*1,8 = 19,440 [A]_x000d_
 Výkop pro dílec 2 - náhradní kvádry - (1,5*1,5+4,0*1,5)*8,0 = 66,000 [B]_x000d_
 Výkop pro dílce 3 a 4 - náhradní kvádr - 2,5*3,5*16,0 = 140,000 [C]_x000d_
 Výkop pro dílce 5 a 6 - náhradní kvádr - 4,5*4,1*16,0 = 295,200 [D]_x000d_
 Výkop pro dílce 7 a 8 - náhradní kvádry - (3,0*3,5+4,3*2,1)*16,0 = 312,480 [E]_x000d_
 Výkop pro dílec 9 - náhradní kvádry - (4,1*3,1+6,0*1,5)*8,0 = 173,680 [F]_x000d_
 Výkop pro dílec 10 - náhradní kvádr - 4,0*2,7*9,0 = 97,200 [G]_x000d_
 Celkem: A+B+C+D+E+F+G = 1104,000 [H]</t>
  </si>
  <si>
    <t>"Nakypření zeminy při výkopových pracích není ve výpočtu kubatur zahrnuto. Zhotovitel musí tento fakt zahrnout do nabídkové ceny. "_x000d_
 příspěvek položky 12110 - celkem 65,94 m3 = 65,940 [A]_x000d_
 příspěvek položky 13173.A - celkem 1104,00 m3 = 1104,000 [B]_x000d_
 Celkem: A+B = 1169,940 [C]</t>
  </si>
  <si>
    <t>"Rozměry odečteny z grafického systému AutoCAD."_x000d_
 Zásyp před dílcem 1 - náhradní kvádr - 2,5*1,1*3,0 = 8,250 [A]_x000d_
 Zásyp před dílcem 2 - náhradní kvádr - 1,8*1,2*8,0 = 17,280 [B]_x000d_
 Zásyp před dílci 3 až 9 - náhradní kvádr - 1,8*1,2*56,0 = 120,960 [C]_x000d_
 Zásyp před dílcem 10 - náhradní kvádr - 3,3*1,5*9,0 = 44,550 [D]_x000d_
 Zásyp za dílci pod rubovou drenáží - náhradní kvádr - 1,1*0,4*73,0 = 32,120 [E]_x000d_
 Celkem: A+B+C+D+E = 223,160 [F]</t>
  </si>
  <si>
    <t>"Rozměry odečteny z grafického systému AutoCAD."_x000d_
 za rubem opěrné zdi - 1,5*76,0 = 114,000 [A]</t>
  </si>
  <si>
    <t>"Rozměry odečteny z grafického systému AutoCAD. "_x000d_
 "Rozprostření ornice se předpokládá pouze ve spodní části zdi, kde je nad stávající zdí louka."_x000d_
 "Předpokládá se rozprostření vrstvy tloušťky 0,15m. "_x000d_
 Rozprostřední ve svahu - předpoklad - 0,15*1,4*314 = 65,940 [A]</t>
  </si>
  <si>
    <t>celkem svahy - pol. 18220 - 1,4*314 = 439,600 [A]</t>
  </si>
  <si>
    <t>celkem pol. 18242 - 439,60 = 439,600 [A]</t>
  </si>
  <si>
    <t>"Celkem dle přesného návrhu v RDS dokumentaci dle požadavků zhotovitele, možný návrh je v rámci PDPS proveden ve výkopovém schématu mostu."_x000d_
 "Jedná se o předpokládané maximální kubatury prací. Skutečné množství prací bude upřesněno dle přesného návrhu v RDS dokumentaci a schváleno AD a TDS. Čerpání položky bude dle skutečného množství provedených prací na základě zápisu ve stavebním deníku a schválení TDS. "_x000d_
 "Kompletní konstrukce svislých zápor - opotřebení, osazení vč. betonu, betonáže kořene, odstranění."_x000d_
 "Ocelové zápory HEB 140 z oceli S235 (33,7kg/bm)"_x000d_
 Pažení za opěrnou zdí - předpoklad - 40*8,0*33,7*0,001 = 10,784 [A]_x000d_
 "Ocelové převázky 2xU 200 z oceli S235 (25,3kg/bm) včetně 10% rezervy na hlavice kotev a ocelové klíny mezi záporami a převázkami "_x000d_
 Pažení za opěrnou zdí - předpoklad - 19*1,1*2*2,5*25,3*0,001 = 2,644 [B]_x000d_
 Celkem: A+B = 13,428 [C]</t>
  </si>
  <si>
    <t>"Celkem dle přesného návrhu v RDS dokumentaci dle požadavků zhotovitele, možný návrh je v rámci PDPS proveden ve výkopovém schématu mostu."_x000d_
 "Jedná se o předpokládané maximální kubatury prací. Skutečné množství prací bude upřesněno dle přesného návrhu v RDS dokumentaci a schváleno AD a TDS. Čerpání položky bude dle skutečného množství provedených prací na základě zápisu ve stavebním deníku a schválení TDS. "_x000d_
 Pažení za opěrnou zdí - předpoklad - 3,8*77,5 = 294,500 [A]</t>
  </si>
  <si>
    <t>227821</t>
  </si>
  <si>
    <t>MIKROPILOTY KOMPLET D DO 100MM NA POVRCHU</t>
  </si>
  <si>
    <t>"Tažené mikropiloty jsou navrženy z ocelových tyčí průměr 32 s mezí kluzu 500 MPa nebo lepší a délky 8,0m. Včetně hlavice mikropiloty. Předpokládaná délka kořene tažených mikropilot je 4,0m."_x000d_
 "V délce mikropilot nejsou započteny předpokládané délky hluchého vrtání (části mikropilot, které budou po vyhloubení výkopu na základovou spáru uřezány), náklady na tuto činnost si musí zhotovitel rozpustit do jednotkové ceny."_x000d_
 "Požaduje se kontrola vetknutí kořenů mikropilot do horninového podloží. Kontrola geotechnikem v rámci pol. 02960."_x000d_
 Mikropiloty tyčové - 9*3*8 = 216,000 [A]</t>
  </si>
  <si>
    <t>"Tlačené mikropiloty jsou navrženy ze silnostěnných trubkových profilů 89x10mm délky 10,0m z oceli S355. Včetně hlavice mikropiloty. Předpokládaná délka kořene tlačených mikropilot je 4,0m."_x000d_
 "V délce mikropilot nejsou započteny předpokládané délky hluchého vrtání (části mikropilot, které budou po vyhloubení výkopu na základovou spáru uřezány), náklady na tuto činnost si musí zhotovitel rozpustit do jednotkové ceny."_x000d_
 "Požaduje se kontrola vetknutí kořenů mikropilot do horninového podloží. Kontrola geotechnikem v rámci pol. 02960."_x000d_
 Mikropiloty trubkové - 2*4*10+5*5*10+2*4*10 = 410,000 [A]</t>
  </si>
  <si>
    <t>"Třída vrtatelnosti dle IG průzkumu, který je přílohou PDPS (příloha PD) v balvanitých granodioritech."_x000d_
 "Včetně odvozu na deponii v režii zhotovitele nebo trvalou skládku do dodavatelem určené vzdálenosti dle vhodnosti materiálu pro další použití na stavbě, vč. uložení a poplatku za skládku."_x000d_
 "Zde se předpokládá vrtáním do průměru 150 mm. V případě použití většího průměru vrtáku zhotovitelem si náklady na tuto činnost si musí zhotovitel rozpustit do jednotkové ceny. "_x000d_
 "V délce vrtů nejsou započteny předpokládané délky hluchého vrtání, náklady na tuto činnost si musí zhotovitel rozpustit do jednotkové ceny."_x000d_
 Mikropiloty trubkové - 2*4*10+5*5*10+2*4*10 = 410,000 [A]_x000d_
 Mikropiloty tyčové - 9*3*8 = 216,000 [B]_x000d_
 "Pažení dle přesného návrhu v RDS dokumentaci dle požadavků zhotovitele, možný návrh je v rámci PDPS proveden ve výkopovém schématu mostu."_x000d_
 "Jedná se o předpokládané maximální kubatury prací. Skutečné množství prací bude upřesněno dle přesného návrhu v RDS dokumentaci a schváleno AD a TDS. Čerpání položky bude dle skutečného množství provedených prací na základě zápisu ve stavebním deníku a schválení TDS. "_x000d_
 Kotvy pažení - předpoklad - 19*8,5 = 161,500 [C]_x000d_
 Celkem: A+B+C = 787,500 [D]</t>
  </si>
  <si>
    <t>"Vrtání zápor pažení."_x000d_
 "Třída vrtatelnosti dle IG průzkumu, který je přílohou PDPS (příloha PD) v balvanitých granodioritech."_x000d_
 "Včetně odvozu na deponii v režii zhotovitele nebo trvalou skládku do dodavatelem určené vzdálenosti dle vhodnosti materiálu pro další použití na stavbě, vč. uložení a poplatku za skládku."_x000d_
 "V případě použití většího průměru vrtáku zhotovitelem si náklady na tuto činnost si musí zhotovitel rozpustit do jednotkové ceny."_x000d_
 "Čerpání položky bude dle skutečného množství provedených prací na základě zápisu ve stavebním deníku a schválení TDS. "_x000d_
 Pažení za opěrnou zdí - předpoklad - 40*8,0 = 320,000 [A]</t>
  </si>
  <si>
    <t>27152</t>
  </si>
  <si>
    <t>POLŠTÁŘE POD ZÁKLADY Z KAMENIVA DRCENÉHO</t>
  </si>
  <si>
    <t>Hutněný polštář pod dílec 1 ze štěrkodrti - 0,95*3,0*3,2 = 9,120 [A]</t>
  </si>
  <si>
    <t>"beton C25/30-XC2, XF2 – Cl 0,40; Dmax 22 – S4"_x000d_
 "Položka včetně izolace pracovních a dilatačních spár + ochrany těchto izolací spár geotextílií min. 600 g/m2. Položka včetně ochrany povrchů penetračními a asfaltovými nátěry (izolace proti zemní vlhkosti) + ochrany těchto izolací geotextílií min. 600 g/m2."_x000d_
 základ opěrné zdi - dílec 1 - 0,5*1,5*2,5 = 1,875 [A]_x000d_
 základ opěrné zdi - zbylé dílce - 0,65*2,3*72,0 = 107,640 [B]_x000d_
 Celkem: A+B = 109,515 [C]</t>
  </si>
  <si>
    <t>"předpoklad 0,160 t/m3 - výztuž dle návrhu v RDS dokumentaci"_x000d_
 celkem předpoklad - 0,160*109,52 = 17,523 [A]</t>
  </si>
  <si>
    <t>"Celkem dle přesného návrhu v RDS dokumentaci dle požadavků zhotovitele, možný návrh je v rámci PDPS proveden ve výkopovém schématu mostu."_x000d_
 "Tažené kotvy jsou navrženy z ocelových tyčí průměr 32 s mezí kluzu 500 MPa nebo lepší a délky 8,5m. Včetně hlavice kotvy. Předpokládaná délka kořene kotev je 5,0m. Včetně zkoušení kotev předepnutím a zakotvení kotev na předepsané síle v RDS."_x000d_
 "Jedná se o předpokládané maximální kubatury prací. Skutečné množství prací bude upřesněno dle přesného návrhu v RDS dokumentaci a schváleno AD a TDS. Čerpání položky bude dle skutečného množství provedených prací na základě zápisu ve stavebním deníku a schválení TDS. "_x000d_
 Kotvy pažení - předpoklad - 19 = 19,000 [A]</t>
  </si>
  <si>
    <t>"Drenážní úprava na těsnící fólii (pol. 28999) dle požadavků ČSN 73 6244 v přechodových oblastec. Pod pojmem „drenážní úprava“ se rozumí ochranná a drenážní geotextilie min. 600 g/m2."_x000d_
 za opěrnou zdí - 1,5*72,0 = 108,000 [A]</t>
  </si>
  <si>
    <t>"Těsnící fólie s dle požadavků ČSN 73 6244 v přechodových oblastech"_x000d_
 za opěrnou zdí - 1,5*72,0 = 108,000 [A]</t>
  </si>
  <si>
    <t>"beton C30/37-XC4, XF4, XD3 – Cl 0,40; Dmax 16 – S4"_x000d_
 římsa na opěrné zdi - (0,3*0,6+0,5*0,3)*72,0 = 23,760 [A]</t>
  </si>
  <si>
    <t>"předpoklad 0,130 t/m3 - výztuž dle návrhu v RDS dokumentaci"_x000d_
 celkem předpoklad - 0,130*23,76 = 3,089 [A]</t>
  </si>
  <si>
    <t>"beton C30/37-XC2, XF2, XD1 – Cl 0,40; Dmax 22 – S4"_x000d_
 "Položka včetně izolace pracovních a dilatačních spár + ochrany těchto izolací spár geotextílií min. 600 g/m2. Položka včetně ochrany povrchů penetračními a asfaltovými nátěry (izolace proti zemní vlhkosti) + ochrany těchto izolací geotextílií min. 600 g/m2. Celoplošná izolace asfaltovými pásy + jejich ochrana je vykázána v samostatných položkách (č. 711xxx). "_x000d_
 "Včetně tabulky s letopočtem výstavby, která je navržena vtiskem matrice do betonu."_x000d_
 Dřík opěrné zdi - dílec 1 - 0,4*1,2*2,5 = 1,200 [A]_x000d_
 Dříky opěrné zdi - dílce 2 až 10 - 0,5*8,0*(2,0+2,6+3,0+3,4+3,5+3,3+3,1+2,5+2,0) = 101,600 [B]_x000d_
 Celkem: A+B = 102,800 [C]</t>
  </si>
  <si>
    <t>"předpoklad 0,160 t/m3 - výztuž dle návrhu v RDS dokumentaci"_x000d_
 celkem odhad - 0,160 t/m3*102,80 m3 = 16,448 [A]</t>
  </si>
  <si>
    <t>"beton C8/10-X0"_x000d_
 podkladní beton pod opěrnou zdí - dílec 1 - 0,15*2,65*1,8 = 0,716 [A]_x000d_
 podkladní beton pod opěrnou zdí - dílce 2-10 - 0,15*72,3*2,6 = 28,197 [B]_x000d_
 podkladní beton pod drenáží - 0,3*0,4*72,0 = 8,640 [C]_x000d_
 Celkem: A+B+C = 37,553 [D]</t>
  </si>
  <si>
    <t>"Z mezerovitého betonu dle TKP 18."_x000d_
 obetonování rubové drenáže - 0,3*0,3*72,0 = 6,480 [A]</t>
  </si>
  <si>
    <t>"Rozměry odečteny z grafického systému AutoCAD."_x000d_
 "Materiál `ochranný obsyp` dle ČSN 73 6244 ze ŠD 0-32 na ID=0,85."_x000d_
 Obsyp dílu 1 - 0,6*0,9*2,5 = 1,350 [A]_x000d_
 Obsyp dílů 2 až 10 - 0,6*8,0*(1,5+2,1+2,6+3,0+3,2+2,9+2,7+2,0+1,6) = 103,680 [B]_x000d_
 "Materiál `zásyp za opěrou` dle ČSN 73 6244 ze ŠD 0-32 na ID=0,85."_x000d_
 Zásyp dílu 1 - 0,8*0,9*2,5 = 1,800 [C]_x000d_
 Zásyp dílů 2 až 10 - 0,8*8,0*(1,5+2,1+2,6+3,0+3,2+2,9+2,7+2,0+1,6) = 138,240 [D]_x000d_
 Celkem: A+B+C+D = 245,070 [E]</t>
  </si>
  <si>
    <t>"Rozměry odečteny z grafického systému AutoCAD."_x000d_
 Před opěrnou zdí v místě výtoků - 9*0,5*1,0*1,0 = 4,500 [A]</t>
  </si>
  <si>
    <t>"Rozměry odečteny z grafického systému AutoCAD."_x000d_
 "Celkem dlažby opevnění a úprav pod mostem tl kamene 0,25m do podkladního betonu (podkladní beton vykázán v této položce) s vyspárováním z malty M25 XF4."_x000d_
 rampová napojení - 2*0,4*2,4*0,8 = 1,536 [A]</t>
  </si>
  <si>
    <t>"Rozměry odečteny z grafického systému AutoCAD."_x000d_
 "podkladní vrstva vozovky štěrkodrť ŠDa - tl.min.250mm"_x000d_
 pod vozovku za opěrnou zdí - 0,25*1,5*76,0 = 28,500 [A]</t>
  </si>
  <si>
    <t xml:space="preserve">izolace rubu opěrné zdi - díl 1 - 1,2*2,5 = 3,000 [A]_x000d_
 izolace rubu opěrné zdi - díly 2 až 10  - 8,0*(2,4+3,0+3,4+3,8+3,9+3,7+3,5+2,9+2,4) = 232,000 [B]_x000d_
 Celkem: A+B = 235,000 [C]</t>
  </si>
  <si>
    <t xml:space="preserve">"geotextilie min. 600 g/m2"_x000d_
 izolace rubu opěrné zdi - díl 1 - 1,2*2,5 = 3,000 [A]_x000d_
 izolace rubu opěrné zdi - díly 2 až 10  - 8,0*(2,4+3,0+3,4+3,8+3,9+3,7+3,5+2,9+2,4) = 232,000 [B]_x000d_
 Celkem: A+B = 235,000 [C]</t>
  </si>
  <si>
    <t>nátěr římsy - (0,65+0,60+0,30)*72,0 = 111,600 [A]</t>
  </si>
  <si>
    <t>nátěr odrazné hrany římsy - (0,15+0,15)*72,0 = 21,600 [A]</t>
  </si>
  <si>
    <t>"Kompletní prostupy pro rubovou drenáž dle VL 4 (včetně navařené přírubové desky). "_x000d_
 prostupy - 9*(0,50+0,65) = 10,350 [A]</t>
  </si>
  <si>
    <t>"tuhost potrubí min. SN8"_x000d_
 "Obetonování drenáže součástí položky 45160 a lože 451311."_x000d_
 drenáž celkem - 72,0 = 72,000 [A]</t>
  </si>
  <si>
    <t>"stávající silniční svodidlo podél komunikace"_x000d_
 délka celkem - 84,0 = 84,000 [A]</t>
  </si>
  <si>
    <t>"`Zábradelní svodidlo se svislou výplní výšky 1,10m. "_x000d_
 "Včetně odrazek na svodidla dle TP 58. `"_x000d_
 svodidlo na opěrné zdi - 73,0 = 73,000 [A]</t>
  </si>
  <si>
    <t>"betonové obrubníky 150/250mm z betonu C30/37-XF4,XD3 do betonového lože C20/25nXF3"_x000d_
 kolem rampového napojení - 2*2,5+0,8 = 5,800 [A]</t>
  </si>
  <si>
    <t>"Spára šířky 10mm hloubky 40mm."_x000d_
 podél římsy - 74,5 = 74,500 [A]</t>
  </si>
  <si>
    <t>"Spára šířky 10mm hloubky 40mm."_x000d_
 podél římsy - 0,010*0,040*74,5 = 0,030 [A]</t>
  </si>
  <si>
    <t>"Celkem přítlačné lišty pro ukončení izolace. Včetně žárového pozinkování ponorem tl. min. 80mm. Včetně upevňovacích vrutů M10 - 70 z korozivzdorné oceli A4. Včetně těsnění izolační stěrkou. Detail dle VL 4 - 208.08. "_x000d_
 celkem lišty a vruty - 0,04*0,005*74,5*7850+53,9/1000*74,5/0,3 = 130,350 [A]</t>
  </si>
  <si>
    <t>"Zakryté rozměry odhadovány."_x000d_
 "Čerpání položky bude dle skutečného množství provedených prací na základě zápisu ve stavebním deníku a schválení TDS."_x000d_
 "Kompletní manipulace vč. uložení bez poplatku za uložení. Poplatek je zahrnut v položce **015**"_x000d_
 stávající opěrná zeď - nad terénem - předpoklad - 0,9*2,5*65 = 146,250 [A]</t>
  </si>
  <si>
    <t>75R</t>
  </si>
  <si>
    <t>401</t>
  </si>
  <si>
    <t>SO 401 Veřejné osvětlení - viz. samostaný rozpočet</t>
  </si>
  <si>
    <t>Rozpočet vypracován ve specializovaném programu pro tuto stavební činnost - lépe naplněna dikce vyhlášky č. 134/2016., kterou se stanoví podrobnosti vymezení předmětu veřejné zakázky na stavební práce a rozsah soupisu prací, dodávek a služeb s výkazem výměr.
Program pro vypracování rozpočtu/cenová soustava je Verox 2023 (software určen ke zpracování rozpočtů a specifikací projektů elektrotechnicky)</t>
  </si>
  <si>
    <t>029611</t>
  </si>
  <si>
    <t>HOD</t>
  </si>
  <si>
    <t>Účast odborné dozoru zoologa při realizaci kácení stromů v případě možného výskytu habitatů. Jedná se zejména o Lípy na p.p.č. 1990/1.</t>
  </si>
  <si>
    <t>Odhadovaný počet hodin 10 = 10,000 [A]</t>
  </si>
  <si>
    <t xml:space="preserve">Odměřeno planimetricky v programu AutoCad ze situační výkresů stavby.
Odstranění souvislého zapojeného porostu dřevin včetně odstranění pařezů. Dřevo bude odvezeno na deponii určenou objednatelem. Větve budou seštěpkovány a rovněž odvezeny na deponii objednatele.  V případě 
Likvidace pařezů na skládku včetně skládkovného.
Zásyp po pařezech zeminou vhodnou do násypů komunikace dle ČSN 73 6133.</t>
  </si>
  <si>
    <t>Plocha zapojeného porostu 30+100+70 = 200,000 [A]_x000d_
 Celkové množství 200.000000 = 200,000 [B]</t>
  </si>
  <si>
    <t>Položka zahrnuje:
- odstranění křovin a stromů do průměru 100 mm
- dopravu dřevin bez ohledu na vzdálenost
- spálení na hromadách nebo štěpkování
Položka nezahrnuje:
- x</t>
  </si>
  <si>
    <t xml:space="preserve">Odměřeno planimetricky v programu AutoCad ze situační výkresů stavby.
Kácení stromů včetně odstranění pařezů. Dřevo bude odvezeno na deponii určenou objednatelem. Větve budou seštěpkovány a rovněž odvezeny na deponii objednatele.  V případě výskytu habitatů bude postupováno dle doporučení přitomného zoologa (např. ponechání dřevní hmoty v místě stavby na vhodném místě). 
Likvidace pařezů na skládku včetně skládkovného.
Zásyp po pařezech zeminou vhodnou do násypů komunikace dle ČSN 73 6133.
Včetně případného řízení provozu pracovníky odborné firmy.</t>
  </si>
  <si>
    <t>Kácení stromů D&lt;0,5m včetně pařezů 8 = 8,000 [A]_x000d_
 Celkové množství 8.000000 = 8,000 [B]</t>
  </si>
  <si>
    <t xml:space="preserve">Položka  zahrnuje:
- poražení stromu a osekání větví
- spálení větví na hromadách nebo štěpkování
- dopravu a uložení kmenů, případné další práce s nimi dle pokynů zadávací dokumentace
- vytrhání nebo vykopání pařezů
- veškeré zemní práce spojené s odstraněním pařezů
- dopravu a uložení pařezů, případně další práce s nimi dle pokynů zadávací dokumentace
- zásyp jam po pařezech
Položka nezahrnuje:
- x
Způsob měření:
- kácení stromů se měří v [ks] poražených stromů (průměr stromů se měří ve výšce 1,3m nad terénem)</t>
  </si>
  <si>
    <t>11202</t>
  </si>
  <si>
    <t>KÁCENÍ STROMŮ D KMENE DO 0,9M S ODSTRANĚNÍM PAŘEZŮ</t>
  </si>
  <si>
    <t>Kácení stromů D&gt;0,5m a zároveň D&lt;0,9m včetně pařezů 10 = 10,000 [A]_x000d_
 Celkové množství 10.000000 = 10,000 [B]</t>
  </si>
  <si>
    <t>11203</t>
  </si>
  <si>
    <t>KÁCENÍ STROMŮ D KMENE PŘES 0,9M S ODSTRAN PAŘEZŮ</t>
  </si>
  <si>
    <t>Kácení stromů D&gt;0,9m včetně pařezů 5 = 5,000 [A]</t>
  </si>
  <si>
    <t>11221</t>
  </si>
  <si>
    <t>ODSTRANĚNÍ PAŘEZŮ D DO 0,5M</t>
  </si>
  <si>
    <t>Odměřeno planimetricky v programu AutoCad ze situační výkresů stavby.
Odstranění pařezů po stromech, kde již byly v minulosti pokáceny. 
Likvidace pařezů na skládku včetně skládkovného. Zásyp vhodnou zeminou.
Včetně případného řízení provozu pracovníky odborné firmy.</t>
  </si>
  <si>
    <t>Vytrhání včetně odvozu a skládkovného 1 = 1,000 [A]_x000d_
 Celkové množství 1.000000 = 1,000 [B]</t>
  </si>
  <si>
    <t xml:space="preserve">Položka zahrnuje zejména:
- vytrhání nebo vykopání pařezů
- veškeré zemní práce spojené s odstraněním pařezů
- dopravu a uložení pařezů, případně další práce s nimi dle pokynů zadávací dokumentace
- zásyp jam po pařezech.
Položka nezahrnuje:
- x
Způsob měření:
- počet pařezů se měří v [ks] vytrhaných nebo vykopaných pařezů, průměr pařezu je uvažován dle stromu ve výšce 1,3m nad terénem, u stávajícího pařezu se stanoví jako změřený průměr vynásobený  koeficientem 1/1,38.</t>
  </si>
  <si>
    <t>11222</t>
  </si>
  <si>
    <t>ODSTRANĚNÍ PAŘEZŮ D DO 0,9M</t>
  </si>
  <si>
    <t>Vytrhání včetně odvozu a skládkovného 2 = 2,000 [A]_x000d_
 Celkové množství 2.000000 = 2,000 [B]</t>
  </si>
  <si>
    <t>18461</t>
  </si>
  <si>
    <t>MULČOVÁNÍ</t>
  </si>
  <si>
    <t>Odměřeno planimetricky v programu AutoCad ze situační výkresů stavby a vzorových příčných řezů
Mulčování vysazených rostlin při tl. mulče do 100 mm v rovině nebo na svahu do 1:5, výsadbové mísy</t>
  </si>
  <si>
    <t>dle specifikace v sadových úpravách 25*1,0*1,0 = 25,000 [A]_x000d_
 Celkové množství 25.000000 = 25,000 [B]</t>
  </si>
  <si>
    <t>Položka zahrnuje.
- dodání a rozprostření mulčovací kůry nebo štěpky v předepsané tloušťce nebo mulčovací textilie bez ohledu na sklon terénu, stabilizaci mulče proti erozi, přísady proti vznícení mulče
- naložení a odvoz odpadu
Položka nezahrnuje:
- x</t>
  </si>
  <si>
    <t>184721</t>
  </si>
  <si>
    <t xml:space="preserve">ZDRAVOTNÍ ŘEZ VĚTVÍ STROMŮ  KMENE D DO 50CM</t>
  </si>
  <si>
    <t>Odměřeno planimetricky v programu AutoCad ze situační výkresů 
Ošetření v nadzemní části. Ořez stromů zasahujících do průjezného profilu komunikace.</t>
  </si>
  <si>
    <t>ošetření - zdravotní řez 2 = 2,000 [A]_x000d_
 Celkové množství 2.000000 = 2,000 [B]</t>
  </si>
  <si>
    <t>Položka zahrnuje:
- odstranění větví suchých a odumírajících
- odstranění větví nevhodných po stránce tvaru a budoucího vývoje koruny
- odstranění větví napadených patogenními organismy
- odstranění větví se silně sníženou vitalitou
- odstranění sekundárních výhonů
Položka nezahrnuje:
- x</t>
  </si>
  <si>
    <t>18481</t>
  </si>
  <si>
    <t>OCHRANA STROMŮ BEDNĚNÍM</t>
  </si>
  <si>
    <t>Odměřeno planimetricky v programu AutoCad ze situační výkresů stavby a vzorových příčných řezů
ochrana ponechávaných stromů dle ČSN 83 9061</t>
  </si>
  <si>
    <t>průměrné bednění na jeden strom 4*2*0,4 = 3,200 [A]_x000d_
 počet stromů stromů 1 = 1,000 [B]_x000d_
 Celkové množství A*B = 3,200 [C]</t>
  </si>
  <si>
    <t>Položka zahrnuje:
- veškerý materiál, výrobky a polotovary, včetně mimostaveništní a vnitrostaveništní dopravy (rovněž přesuny), včetně naložení a složení, případně s uložením
Položka nezahrnuje:
- x</t>
  </si>
  <si>
    <t>184A1</t>
  </si>
  <si>
    <t>VYSAZOVÁNÍ KEŘŮ LISTNATÝCH S BALEM VČETNĚ VÝKOPU JAMKY</t>
  </si>
  <si>
    <t>Odměřeno planimetricky v programu AutoCad ze situační výkresů stavby
Náhradní výsadba dle specifikace v D.06.01 SO 801 Technická zpráva
Včetně odvozu zeminy na skládku a skládkovného</t>
  </si>
  <si>
    <t>Svída krvavá ´Midwinter Fire´ 5 = 5,000 [A]</t>
  </si>
  <si>
    <t xml:space="preserve">Položka zahrnuje:
- dodávku projektem předepsaných  keřů
- hloubení jamek (min. rozměry pro keře 30/30/30cm) s event. výměnou půdy, s hnojením anorganickým hnojivem a přídavkem organického hnojiva dle PD, zálivku,  a pod.
- veškerý materiál, výrobky a polotovary, včetně mimostaveništní a vnitrostaveništní dopravy (rovněž přesuny), včetně naložení a složení, případně s uložením
Položka nezahrnuje:
- x</t>
  </si>
  <si>
    <t>Zlatice prostřední ´Goldraush´ 3 = 3,000 [A]_x000d_
 Celkové množství 3.000000 = 3,000 [B]</t>
  </si>
  <si>
    <t>Kdoulovec japonský ´Cido´ 2 = 2,000 [A]_x000d_
 Celkové množství 2.000000 = 2,000 [B]</t>
  </si>
  <si>
    <t>Aronie černá ´Nero´ 2 = 2,000 [A]</t>
  </si>
  <si>
    <t>Tavolník japonský ´Little Princess´ 5 = 5,000 [A]_x000d_
 Celkové množství 5.000000 = 5,000 [B]</t>
  </si>
  <si>
    <t>Weigelie květnatá ´Bristo Ruby´ 2 = 2,000 [A]_x000d_
 Celkové množství 2.000000 = 2,000 [B]</t>
  </si>
  <si>
    <t>184B14</t>
  </si>
  <si>
    <t>VYSAZOVÁNÍ STROMŮ LISTNATÝCH S BALEM OBVOD KMENE DO 14CM, PODCHOZÍ VÝŠ MIN 2,2M</t>
  </si>
  <si>
    <t>Odměřeno planimetricky v programu AutoCad ze situační výkresů stavby
Náhradní výsadba dle specifikace v D.06.01 SO 801 Technická zpráva
Javor mléč
Školkařské výpěstky s obvodem kmínku 12-14 cm. Provádění v podzimním období. 
Podrobná specifikace jámy, hnojení, hydrogelu, kotvení, pletiva apod v příloze D.06.01 SO 801 Technická zpráva
Včetně odvozu zeminy na skládku a skládkovného</t>
  </si>
  <si>
    <t>Javor mléč 1 = 1,000 [A]_x000d_
 Celkové množství 1.000000 = 1,000 [B]</t>
  </si>
  <si>
    <t xml:space="preserve">Položka zahrnuje:
-  dodávku projektem předepsaných  stromů
- hloubení jamek (min. rozměry pro stromy min. 1,5 násobek balu výpěstku) s event. výměnou půdy, s hnojením anorganickým hnojivem a přídavkem organického hnojiva min. 5kg pro stromy
- zálivku, kůly, chráničky ke stromům nebo ochrana stromů nátěrem a pod.
- položka zahrnuje veškerý materiál, výrobky a polotovary, včetně mimostaveništní a vnitrostaveništní dopravy (rovněž přesuny), včetně naložení a složení, případně s uložením
Položka nezahrnuje:
- x
Způsob měření:
- obvod kmene se měří ve výšce 1,00m nad zemí.</t>
  </si>
  <si>
    <t>Odměřeno planimetricky v programu AutoCad ze situační výkresů stavby
Náhradní výsadba dle specifikace v D.06.01 SO 801 Technická zpráva
Jeřáb moravský sladkoplodý
Školkařské výpěstky s obvodem kmínku 12-14 cm. Provádění v podzimním období. 
Podrobná specifikace jámy, hnojení, hydrogelu, kotvení, pletiva apod v příloze D.06.01 SO 801 Technická zpráva
Včetně odvozu zeminy na skládku a skládkovného</t>
  </si>
  <si>
    <t>Jeřáb moravský sladkoplodý 4 = 4,000 [A]_x000d_
 Celkové množství 4.000000 = 4,000 [B]</t>
  </si>
  <si>
    <t>Odměřeno planimetricky v programu AutoCad ze situační výkresů stavby
Náhradní výsadba dle specifikace v D.06.01 SO 801 Technická zpráva
Vrba Matsudova "Tortuosa"
Školkařské výpěstky s obvodem kmínku 12-14 cm. Provádění v podzimním období. 
Podrobná specifikace jámy, hnojení, hydrogelu, kotvení, pletiva apod v příloze D.06.01 SO 801 Technická zpráva
Včetně odvozu zeminy na skládku a skládkovného</t>
  </si>
  <si>
    <t>Vrba Matsudova `Tortuosa` 1 = 1,000 [A]_x000d_
 Celkové množství 1.000000 = 1,000 [B]</t>
  </si>
  <si>
    <t>18600</t>
  </si>
  <si>
    <t>ZALÉVÁNÍ VODOU</t>
  </si>
  <si>
    <t>Odměřeno planimetricky v programu AutoCad ze situační výkresů stavby.
V rámci výsadby bude strom zalit minimálně dvakrát v dávce 100l/ks. V rámci dokončovací péče v prvním vegetačním období budou stromy zality zhotovitelem 4x v dávce 50 l/ks.</t>
  </si>
  <si>
    <t>dle specifikace v sadových úpravách (0,1*2+0,05*4)*25 = 10,000 [A]_x000d_
 Celkové množství 10.000000 = 10,000 [B]</t>
  </si>
  <si>
    <t>Položka zahrnuje
- veškerý materiál, výrobky a polotovary, včetně mimostaveništní a vnitrostaveništní dopravy (rovněž přesuny), včetně naložení a složení, případně s uložením
Položka nezahrnuje:
- x</t>
  </si>
</sst>
</file>

<file path=xl/styles.xml><?xml version="1.0" encoding="utf-8"?>
<styleSheet xmlns="http://schemas.openxmlformats.org/spreadsheetml/2006/main">
  <numFmts count="2">
    <numFmt numFmtId="165" formatCode="# ### ### ### ##0.00"/>
    <numFmt numFmtId="164" formatCode="# ### ### ### ##0.000"/>
  </numFmts>
  <fonts count="10">
    <font>
      <sz val="11"/>
      <name val="Calibri"/>
      <family val="2"/>
      <scheme val="minor"/>
    </font>
    <font>
      <sz val="11"/>
      <color rgb="FFD9D9D9"/>
      <name val="Calibri"/>
      <scheme val="minor"/>
    </font>
    <font>
      <sz val="10"/>
      <color rgb="FF000000"/>
      <name val="Arial"/>
    </font>
    <font>
      <b/>
      <sz val="16"/>
      <color rgb="FF000000"/>
      <name val="Arial"/>
    </font>
    <font>
      <b/>
      <sz val="10"/>
      <color rgb="FF000000"/>
      <name val="Arial"/>
    </font>
    <font>
      <sz val="10"/>
      <color rgb="FFFFFFFF"/>
      <name val="Arial"/>
    </font>
    <font>
      <b/>
      <sz val="11"/>
      <color rgb="FF000000"/>
      <name val="Arial"/>
    </font>
    <font>
      <b/>
      <sz val="11"/>
      <name val="Calibri"/>
      <scheme val="minor"/>
    </font>
    <font>
      <i/>
      <sz val="11"/>
      <name val="Calibri"/>
      <scheme val="minor"/>
    </font>
    <font>
      <i/>
      <sz val="10"/>
      <color rgb="FF000000"/>
      <name val="Arial"/>
    </font>
  </fonts>
  <fills count="4">
    <fill>
      <patternFill patternType="none"/>
    </fill>
    <fill>
      <patternFill patternType="gray125"/>
    </fill>
    <fill>
      <patternFill patternType="solid">
        <fgColor rgb="FFD9D9D9"/>
      </patternFill>
    </fill>
    <fill>
      <patternFill patternType="solid">
        <fgColor rgb="FF41A5BD"/>
      </patternFill>
    </fill>
  </fills>
  <borders count="19">
    <border/>
    <border>
      <left style="thin"/>
      <right style="thin"/>
      <top style="thin"/>
      <bottom style="thin"/>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right style="thin">
        <color rgb="FF000000"/>
      </right>
      <top style="thin">
        <color rgb="FF000000"/>
      </top>
      <bottom style="thin">
        <color rgb="FF000000"/>
      </bottom>
    </border>
    <border>
      <left style="thin"/>
      <top style="thin"/>
      <bottom style="thin"/>
    </border>
    <border>
      <left style="thin">
        <color rgb="FF000000"/>
      </left>
      <right style="thin"/>
      <top style="thin"/>
      <bottom style="thin"/>
    </border>
    <border>
      <left style="thin"/>
      <right style="thin">
        <color rgb="FF000000"/>
      </right>
      <top style="thin"/>
      <bottom style="thin"/>
    </border>
    <border>
      <left style="thin"/>
      <top style="thin"/>
    </border>
    <border>
      <left style="thin"/>
      <right style="thin"/>
      <top style="thin"/>
    </border>
    <border>
      <left style="thin">
        <color rgb="FF000000"/>
      </left>
      <top style="thin"/>
    </border>
    <border>
      <top style="thin"/>
    </border>
    <border>
      <right style="thin">
        <color rgb="FF000000"/>
      </right>
      <top style="thin"/>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14">
    <xf numFmtId="0" fontId="0" fillId="0" borderId="0"/>
    <xf numFmtId="0" fontId="2" fillId="0" borderId="0">
      <alignment horizontal="left" vertical="center" wrapText="1"/>
    </xf>
    <xf numFmtId="0" fontId="3" fillId="0" borderId="0">
      <alignment horizontal="left" vertical="center" wrapText="1"/>
    </xf>
    <xf numFmtId="0" fontId="4" fillId="0" borderId="0">
      <alignment horizontal="right" vertical="center" wrapText="1"/>
    </xf>
    <xf numFmtId="0" fontId="5" fillId="0" borderId="0">
      <alignment horizontal="center" vertical="center" wrapText="1"/>
    </xf>
    <xf numFmtId="0" fontId="4" fillId="0" borderId="0">
      <alignment horizontal="left" vertical="center" wrapText="1"/>
    </xf>
    <xf numFmtId="0" fontId="6" fillId="0" borderId="0">
      <alignment horizontal="left" vertical="center" wrapText="1"/>
    </xf>
    <xf numFmtId="0" fontId="6"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vertical="center" wrapText="1"/>
    </xf>
    <xf numFmtId="0" fontId="2" fillId="0" borderId="0">
      <alignment horizontal="left" vertical="center" wrapText="1"/>
    </xf>
    <xf numFmtId="0" fontId="2" fillId="0" borderId="0">
      <alignment horizontal="right" vertical="center" wrapText="1"/>
    </xf>
    <xf numFmtId="0" fontId="9" fillId="0" borderId="0">
      <alignment horizontal="left" vertical="center" wrapText="1"/>
    </xf>
  </cellStyleXfs>
  <cellXfs count="52">
    <xf numFmtId="0" fontId="0" fillId="0" borderId="0" xfId="0"/>
    <xf numFmtId="0" fontId="1" fillId="2" borderId="0" xfId="0" applyFont="1" applyFill="1"/>
    <xf numFmtId="0" fontId="2" fillId="2" borderId="0" xfId="1" applyFill="1">
      <alignment horizontal="left" vertical="center" wrapText="1"/>
    </xf>
    <xf numFmtId="0" fontId="0" fillId="2" borderId="0" xfId="0" applyFill="1"/>
    <xf numFmtId="0" fontId="3" fillId="2" borderId="0" xfId="2" applyFill="1">
      <alignment horizontal="left" vertical="center" wrapText="1"/>
    </xf>
    <xf numFmtId="0" fontId="4" fillId="2" borderId="0" xfId="3" applyFill="1">
      <alignment horizontal="right" vertical="center" wrapText="1"/>
    </xf>
    <xf numFmtId="165" fontId="4" fillId="2" borderId="0" xfId="3" applyNumberFormat="1" applyFill="1">
      <alignment horizontal="right" vertical="center" wrapText="1"/>
    </xf>
    <xf numFmtId="0" fontId="5" fillId="3" borderId="1" xfId="4" applyFill="1" applyBorder="1">
      <alignment horizontal="center" vertical="center" wrapText="1"/>
    </xf>
    <xf numFmtId="49" fontId="4" fillId="0" borderId="1" xfId="5" applyNumberFormat="1" applyBorder="1">
      <alignment horizontal="left" vertical="center" wrapText="1"/>
    </xf>
    <xf numFmtId="0" fontId="4" fillId="0" borderId="1" xfId="5" applyBorder="1">
      <alignment horizontal="left" vertical="center" wrapText="1"/>
    </xf>
    <xf numFmtId="165" fontId="4" fillId="0" borderId="1" xfId="5" applyNumberFormat="1" applyBorder="1">
      <alignment horizontal="left" vertical="center" wrapText="1"/>
    </xf>
    <xf numFmtId="0" fontId="0" fillId="2" borderId="2" xfId="0" applyFill="1" applyBorder="1"/>
    <xf numFmtId="0" fontId="0" fillId="2" borderId="3" xfId="0" applyFill="1" applyBorder="1"/>
    <xf numFmtId="0" fontId="2" fillId="2" borderId="3" xfId="1" applyFill="1" applyBorder="1">
      <alignment horizontal="left" vertical="center" wrapText="1"/>
    </xf>
    <xf numFmtId="0" fontId="0" fillId="2" borderId="4" xfId="0" applyFill="1" applyBorder="1"/>
    <xf numFmtId="0" fontId="0" fillId="2" borderId="5" xfId="0" applyFill="1" applyBorder="1"/>
    <xf numFmtId="0" fontId="0" fillId="2" borderId="0" xfId="0" applyFill="1" applyBorder="1"/>
    <xf numFmtId="0" fontId="3" fillId="2" borderId="0" xfId="2" applyFill="1" applyBorder="1">
      <alignment horizontal="left" vertical="center" wrapText="1"/>
    </xf>
    <xf numFmtId="0" fontId="0" fillId="2" borderId="6" xfId="0" applyFill="1" applyBorder="1"/>
    <xf numFmtId="0" fontId="6" fillId="2" borderId="5" xfId="6" applyFill="1" applyBorder="1">
      <alignment horizontal="left" vertical="center" wrapText="1"/>
    </xf>
    <xf numFmtId="0" fontId="6" fillId="2" borderId="0" xfId="6" applyFill="1" applyBorder="1" applyAlignment="1">
      <alignment horizontal="right" vertical="center" wrapText="1"/>
    </xf>
    <xf numFmtId="0" fontId="0" fillId="2" borderId="0" xfId="0" applyFill="1" applyBorder="1" applyAlignment="1">
      <alignment horizontal="right"/>
    </xf>
    <xf numFmtId="0" fontId="6" fillId="2" borderId="0" xfId="6" applyFill="1" applyBorder="1">
      <alignment horizontal="left" vertical="center" wrapText="1"/>
    </xf>
    <xf numFmtId="0" fontId="0" fillId="2" borderId="7" xfId="0" applyFill="1" applyBorder="1" applyAlignment="1">
      <alignment horizontal="center"/>
    </xf>
    <xf numFmtId="165" fontId="0" fillId="2" borderId="7" xfId="0" applyNumberFormat="1" applyFill="1" applyBorder="1" applyAlignment="1">
      <alignment horizontal="center"/>
    </xf>
    <xf numFmtId="0" fontId="5" fillId="3" borderId="8" xfId="4" applyFill="1" applyBorder="1">
      <alignment horizontal="center" vertical="center" wrapText="1"/>
    </xf>
    <xf numFmtId="0" fontId="5" fillId="3" borderId="9" xfId="4" applyFill="1" applyBorder="1">
      <alignment horizontal="center" vertical="center" wrapText="1"/>
    </xf>
    <xf numFmtId="0" fontId="5" fillId="3" borderId="10" xfId="4" applyFill="1" applyBorder="1">
      <alignment horizontal="center" vertical="center" wrapText="1"/>
    </xf>
    <xf numFmtId="0" fontId="5" fillId="3" borderId="11" xfId="4" applyFill="1" applyBorder="1">
      <alignment horizontal="center" vertical="center" wrapText="1"/>
    </xf>
    <xf numFmtId="0" fontId="5" fillId="3" borderId="12" xfId="4" applyFill="1" applyBorder="1">
      <alignment horizontal="center" vertical="center" wrapText="1"/>
    </xf>
    <xf numFmtId="0" fontId="7" fillId="2" borderId="7" xfId="0" applyFont="1" applyFill="1" applyBorder="1"/>
    <xf numFmtId="0" fontId="7" fillId="2" borderId="13" xfId="0" applyFont="1" applyFill="1" applyBorder="1"/>
    <xf numFmtId="0" fontId="7" fillId="2" borderId="7" xfId="0" applyFont="1" applyFill="1" applyBorder="1" applyAlignment="1">
      <alignment horizontal="right"/>
    </xf>
    <xf numFmtId="0" fontId="7" fillId="2" borderId="14" xfId="0" applyFont="1" applyFill="1" applyBorder="1"/>
    <xf numFmtId="165" fontId="7" fillId="2" borderId="7" xfId="0" applyNumberFormat="1" applyFont="1" applyFill="1" applyBorder="1" applyAlignment="1">
      <alignment horizontal="center"/>
    </xf>
    <xf numFmtId="0" fontId="0" fillId="2" borderId="15" xfId="0" applyFill="1" applyBorder="1"/>
    <xf numFmtId="0" fontId="0" fillId="0" borderId="7" xfId="0" applyBorder="1"/>
    <xf numFmtId="0" fontId="0" fillId="0" borderId="7" xfId="0" applyBorder="1" applyAlignment="1">
      <alignment horizontal="right"/>
    </xf>
    <xf numFmtId="0" fontId="0" fillId="0" borderId="7" xfId="0" applyBorder="1" applyAlignment="1">
      <alignment wrapText="1"/>
    </xf>
    <xf numFmtId="0" fontId="0" fillId="0" borderId="7" xfId="0" applyBorder="1" applyAlignment="1">
      <alignment horizontal="center"/>
    </xf>
    <xf numFmtId="164" fontId="0" fillId="0" borderId="7" xfId="0" applyNumberFormat="1" applyBorder="1" applyAlignment="1">
      <alignment horizontal="center"/>
    </xf>
    <xf numFmtId="165" fontId="0" fillId="0" borderId="7" xfId="0" applyNumberFormat="1" applyBorder="1" applyAlignment="1">
      <alignment horizontal="center"/>
    </xf>
    <xf numFmtId="165" fontId="0" fillId="0" borderId="0" xfId="0" applyNumberFormat="1"/>
    <xf numFmtId="0" fontId="0" fillId="0" borderId="5" xfId="0" applyBorder="1"/>
    <xf numFmtId="0" fontId="0" fillId="0" borderId="0" xfId="0" applyBorder="1"/>
    <xf numFmtId="0" fontId="0" fillId="0" borderId="6" xfId="0" applyBorder="1"/>
    <xf numFmtId="0" fontId="8" fillId="0" borderId="7" xfId="0" applyFont="1" applyBorder="1" applyAlignment="1">
      <alignment wrapText="1"/>
    </xf>
    <xf numFmtId="0" fontId="0" fillId="0" borderId="0" xfId="0" applyBorder="1" applyAlignment="1">
      <alignment wrapText="1"/>
    </xf>
    <xf numFmtId="0" fontId="0" fillId="0" borderId="16" xfId="0" applyBorder="1"/>
    <xf numFmtId="0" fontId="0" fillId="0" borderId="17" xfId="0" applyBorder="1"/>
    <xf numFmtId="0" fontId="0" fillId="0" borderId="18" xfId="0" applyBorder="1"/>
    <xf numFmtId="0" fontId="0" fillId="0" borderId="17" xfId="0" applyBorder="1" applyAlignment="1">
      <alignment wrapText="1"/>
    </xf>
  </cellXfs>
  <cellStyles count="14">
    <cellStyle name="Normal" xfId="0" builtinId="0"/>
    <cellStyle name="NormalStyle" xfId="1"/>
    <cellStyle name="NadpisRekapitulaceSoupisPraciStyle" xfId="2"/>
    <cellStyle name="RekapitulaceCenyStyle" xfId="3"/>
    <cellStyle name="NadpisySloupcuStyle" xfId="4"/>
    <cellStyle name="NormalBoldStyle" xfId="5"/>
    <cellStyle name="StavbaRozpocetHeaderStyle" xfId="6"/>
    <cellStyle name="NadpisStrukturyStyle" xfId="7"/>
    <cellStyle name="StavebniDilStyle" xfId="8"/>
    <cellStyle name="NormalBoldLeftStyle" xfId="9"/>
    <cellStyle name="NormalBoldRightStyle" xfId="10"/>
    <cellStyle name="NormalLeftStyle" xfId="11"/>
    <cellStyle name="NormalRightStyle" xfId="12"/>
    <cellStyle name="PolDoplnInfoStyle" xfId="13"/>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styles" Target="styles.xml" /><Relationship Id="rId15" Type="http://schemas.openxmlformats.org/officeDocument/2006/relationships/theme" Target="theme/theme1.xml" /><Relationship Id="rId16" Type="http://schemas.openxmlformats.org/officeDocument/2006/relationships/calcChain" Target="calcChain.xml" /><Relationship Id="rId1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workbookViewId="0"/>
  </sheetViews>
  <sheetFormatPr defaultRowHeight="15"/>
  <cols>
    <col min="1" max="1" width="32.42578" customWidth="1"/>
    <col min="2" max="2" width="32.42578" customWidth="1"/>
    <col min="3" max="3" width="19.42578" customWidth="1"/>
    <col min="4" max="4" width="19.42578" customWidth="1"/>
    <col min="5" max="5" width="19.42578" customWidth="1"/>
  </cols>
  <sheetData>
    <row r="1">
      <c r="A1" s="1" t="s">
        <v>0</v>
      </c>
      <c r="B1" s="2" t="s">
        <v>1</v>
      </c>
      <c r="C1" s="3"/>
      <c r="D1" s="3"/>
      <c r="E1" s="3"/>
    </row>
    <row r="2">
      <c r="A2" s="1"/>
      <c r="B2" s="4" t="s">
        <v>2</v>
      </c>
      <c r="C2" s="3"/>
      <c r="D2" s="3"/>
      <c r="E2" s="3"/>
    </row>
    <row r="3">
      <c r="A3" s="3"/>
      <c r="B3" s="3"/>
      <c r="C3" s="3"/>
      <c r="D3" s="3"/>
      <c r="E3" s="3"/>
    </row>
    <row r="4" ht="20.25">
      <c r="A4" s="3"/>
      <c r="B4" s="4" t="s">
        <v>3</v>
      </c>
      <c r="C4" s="3"/>
      <c r="D4" s="3"/>
      <c r="E4" s="3"/>
    </row>
    <row r="5">
      <c r="A5" s="3"/>
      <c r="B5" s="3"/>
      <c r="C5" s="3"/>
      <c r="D5" s="3"/>
      <c r="E5" s="3"/>
    </row>
    <row r="6">
      <c r="A6" s="3"/>
      <c r="B6" s="5" t="s">
        <v>4</v>
      </c>
      <c r="C6" s="6">
        <f>SUM(C10:C21)</f>
        <v>0</v>
      </c>
      <c r="D6" s="3"/>
      <c r="E6" s="3"/>
    </row>
    <row r="7">
      <c r="A7" s="3"/>
      <c r="B7" s="5" t="s">
        <v>5</v>
      </c>
      <c r="C7" s="6">
        <f>SUM(E10:E21)</f>
        <v>0</v>
      </c>
      <c r="D7" s="3"/>
      <c r="E7" s="3"/>
    </row>
    <row r="8">
      <c r="A8" s="3"/>
      <c r="B8" s="3"/>
      <c r="C8" s="3"/>
      <c r="D8" s="3"/>
      <c r="E8" s="3"/>
    </row>
    <row r="9">
      <c r="A9" s="7" t="s">
        <v>6</v>
      </c>
      <c r="B9" s="7" t="s">
        <v>7</v>
      </c>
      <c r="C9" s="7" t="s">
        <v>8</v>
      </c>
      <c r="D9" s="7" t="s">
        <v>9</v>
      </c>
      <c r="E9" s="7" t="s">
        <v>10</v>
      </c>
    </row>
    <row r="10">
      <c r="A10" s="8" t="s">
        <v>11</v>
      </c>
      <c r="B10" s="9" t="s">
        <v>12</v>
      </c>
      <c r="C10" s="10">
        <f>'SO 000'!I3</f>
        <v>0</v>
      </c>
      <c r="D10" s="10">
        <f>SUMIFS('SO 000'!O:O,'SO 000'!A:A,"P")</f>
        <v>0</v>
      </c>
      <c r="E10" s="10">
        <f>C10+D10</f>
        <v>0</v>
      </c>
    </row>
    <row r="11">
      <c r="A11" s="8" t="s">
        <v>13</v>
      </c>
      <c r="B11" s="9" t="s">
        <v>14</v>
      </c>
      <c r="C11" s="10">
        <f>'SO 102'!I3</f>
        <v>0</v>
      </c>
      <c r="D11" s="10">
        <f>SUMIFS('SO 102'!O:O,'SO 102'!A:A,"P")</f>
        <v>0</v>
      </c>
      <c r="E11" s="10">
        <f>C11+D11</f>
        <v>0</v>
      </c>
    </row>
    <row r="12">
      <c r="A12" s="8" t="s">
        <v>15</v>
      </c>
      <c r="B12" s="9" t="s">
        <v>16</v>
      </c>
      <c r="C12" s="10">
        <f>'SO 110'!I3</f>
        <v>0</v>
      </c>
      <c r="D12" s="10">
        <f>SUMIFS('SO 110'!O:O,'SO 110'!A:A,"P")</f>
        <v>0</v>
      </c>
      <c r="E12" s="10">
        <f>C12+D12</f>
        <v>0</v>
      </c>
    </row>
    <row r="13">
      <c r="A13" s="8" t="s">
        <v>17</v>
      </c>
      <c r="B13" s="9" t="s">
        <v>18</v>
      </c>
      <c r="C13" s="10">
        <f>'SO 111'!I3</f>
        <v>0</v>
      </c>
      <c r="D13" s="10">
        <f>SUMIFS('SO 111'!O:O,'SO 111'!A:A,"P")</f>
        <v>0</v>
      </c>
      <c r="E13" s="10">
        <f>C13+D13</f>
        <v>0</v>
      </c>
    </row>
    <row r="14">
      <c r="A14" s="8" t="s">
        <v>19</v>
      </c>
      <c r="B14" s="9" t="s">
        <v>20</v>
      </c>
      <c r="C14" s="10">
        <f>'SO 112'!I3</f>
        <v>0</v>
      </c>
      <c r="D14" s="10">
        <f>SUMIFS('SO 112'!O:O,'SO 112'!A:A,"P")</f>
        <v>0</v>
      </c>
      <c r="E14" s="10">
        <f>C14+D14</f>
        <v>0</v>
      </c>
    </row>
    <row r="15" ht="25.5">
      <c r="A15" s="8" t="s">
        <v>21</v>
      </c>
      <c r="B15" s="9" t="s">
        <v>22</v>
      </c>
      <c r="C15" s="10">
        <f>'SO 181'!I3</f>
        <v>0</v>
      </c>
      <c r="D15" s="10">
        <f>SUMIFS('SO 181'!O:O,'SO 181'!A:A,"P")</f>
        <v>0</v>
      </c>
      <c r="E15" s="10">
        <f>C15+D15</f>
        <v>0</v>
      </c>
    </row>
    <row r="16">
      <c r="A16" s="8" t="s">
        <v>23</v>
      </c>
      <c r="B16" s="9" t="s">
        <v>24</v>
      </c>
      <c r="C16" s="10">
        <f>'SO 191'!I3</f>
        <v>0</v>
      </c>
      <c r="D16" s="10">
        <f>SUMIFS('SO 191'!O:O,'SO 191'!A:A,"P")</f>
        <v>0</v>
      </c>
      <c r="E16" s="10">
        <f>C16+D16</f>
        <v>0</v>
      </c>
    </row>
    <row r="17">
      <c r="A17" s="8" t="s">
        <v>25</v>
      </c>
      <c r="B17" s="9" t="s">
        <v>26</v>
      </c>
      <c r="C17" s="10">
        <f>'SO 254'!I3</f>
        <v>0</v>
      </c>
      <c r="D17" s="10">
        <f>SUMIFS('SO 254'!O:O,'SO 254'!A:A,"P")</f>
        <v>0</v>
      </c>
      <c r="E17" s="10">
        <f>C17+D17</f>
        <v>0</v>
      </c>
    </row>
    <row r="18">
      <c r="A18" s="8" t="s">
        <v>27</v>
      </c>
      <c r="B18" s="9" t="s">
        <v>28</v>
      </c>
      <c r="C18" s="10">
        <f>'SO 255'!I3</f>
        <v>0</v>
      </c>
      <c r="D18" s="10">
        <f>SUMIFS('SO 255'!O:O,'SO 255'!A:A,"P")</f>
        <v>0</v>
      </c>
      <c r="E18" s="10">
        <f>C18+D18</f>
        <v>0</v>
      </c>
    </row>
    <row r="19" ht="25.5">
      <c r="A19" s="8" t="s">
        <v>29</v>
      </c>
      <c r="B19" s="9" t="s">
        <v>30</v>
      </c>
      <c r="C19" s="10">
        <f>'SO 256'!I3</f>
        <v>0</v>
      </c>
      <c r="D19" s="10">
        <f>SUMIFS('SO 256'!O:O,'SO 256'!A:A,"P")</f>
        <v>0</v>
      </c>
      <c r="E19" s="10">
        <f>C19+D19</f>
        <v>0</v>
      </c>
    </row>
    <row r="20">
      <c r="A20" s="8" t="s">
        <v>31</v>
      </c>
      <c r="B20" s="9" t="s">
        <v>32</v>
      </c>
      <c r="C20" s="10">
        <f>'SO 401'!I3</f>
        <v>0</v>
      </c>
      <c r="D20" s="10">
        <f>SUMIFS('SO 401'!O:O,'SO 401'!A:A,"P")</f>
        <v>0</v>
      </c>
      <c r="E20" s="10">
        <f>C20+D20</f>
        <v>0</v>
      </c>
    </row>
    <row r="21">
      <c r="A21" s="8" t="s">
        <v>33</v>
      </c>
      <c r="B21" s="9" t="s">
        <v>34</v>
      </c>
      <c r="C21" s="10">
        <f>'SO 801'!I3</f>
        <v>0</v>
      </c>
      <c r="D21" s="10">
        <f>SUMIFS('SO 801'!O:O,'SO 801'!A:A,"P")</f>
        <v>0</v>
      </c>
      <c r="E21" s="10">
        <f>C21+D21</f>
        <v>0</v>
      </c>
    </row>
  </sheetData>
  <mergeCells count="2">
    <mergeCell ref="B2:B3"/>
    <mergeCell ref="B4:E4"/>
  </mergeCells>
  <pageSetup fitToHeight="0"/>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35</v>
      </c>
      <c r="F2" s="16"/>
      <c r="G2" s="16"/>
      <c r="H2" s="16"/>
      <c r="I2" s="16"/>
      <c r="J2" s="18"/>
    </row>
    <row r="3">
      <c r="A3" s="3" t="s">
        <v>36</v>
      </c>
      <c r="B3" s="19" t="s">
        <v>37</v>
      </c>
      <c r="C3" s="20" t="s">
        <v>38</v>
      </c>
      <c r="D3" s="21"/>
      <c r="E3" s="22" t="s">
        <v>39</v>
      </c>
      <c r="F3" s="16"/>
      <c r="G3" s="16"/>
      <c r="H3" s="23" t="s">
        <v>11</v>
      </c>
      <c r="I3" s="24">
        <f>SUMIFS(I8:I52,A8:A52,"SD")</f>
        <v>0</v>
      </c>
      <c r="J3" s="18"/>
      <c r="O3">
        <v>0</v>
      </c>
      <c r="P3">
        <v>2</v>
      </c>
    </row>
    <row r="4">
      <c r="A4" s="3" t="s">
        <v>40</v>
      </c>
      <c r="B4" s="19" t="s">
        <v>41</v>
      </c>
      <c r="C4" s="20" t="s">
        <v>11</v>
      </c>
      <c r="D4" s="21"/>
      <c r="E4" s="22" t="s">
        <v>12</v>
      </c>
      <c r="F4" s="16"/>
      <c r="G4" s="16"/>
      <c r="H4" s="16"/>
      <c r="I4" s="16"/>
      <c r="J4" s="18"/>
      <c r="O4">
        <v>0.14999999999999999</v>
      </c>
      <c r="P4">
        <v>2</v>
      </c>
    </row>
    <row r="5">
      <c r="A5" s="25" t="s">
        <v>42</v>
      </c>
      <c r="B5" s="26" t="s">
        <v>43</v>
      </c>
      <c r="C5" s="7" t="s">
        <v>44</v>
      </c>
      <c r="D5" s="7" t="s">
        <v>45</v>
      </c>
      <c r="E5" s="7" t="s">
        <v>46</v>
      </c>
      <c r="F5" s="7" t="s">
        <v>47</v>
      </c>
      <c r="G5" s="7" t="s">
        <v>48</v>
      </c>
      <c r="H5" s="7" t="s">
        <v>49</v>
      </c>
      <c r="I5" s="7"/>
      <c r="J5" s="27" t="s">
        <v>50</v>
      </c>
      <c r="O5">
        <v>0.20999999999999999</v>
      </c>
    </row>
    <row r="6">
      <c r="A6" s="25"/>
      <c r="B6" s="26"/>
      <c r="C6" s="7"/>
      <c r="D6" s="7"/>
      <c r="E6" s="7"/>
      <c r="F6" s="7"/>
      <c r="G6" s="7"/>
      <c r="H6" s="7" t="s">
        <v>51</v>
      </c>
      <c r="I6" s="7" t="s">
        <v>52</v>
      </c>
      <c r="J6" s="27"/>
    </row>
    <row r="7">
      <c r="A7" s="28">
        <v>0</v>
      </c>
      <c r="B7" s="26">
        <v>1</v>
      </c>
      <c r="C7" s="29">
        <v>2</v>
      </c>
      <c r="D7" s="7">
        <v>3</v>
      </c>
      <c r="E7" s="29">
        <v>4</v>
      </c>
      <c r="F7" s="7">
        <v>5</v>
      </c>
      <c r="G7" s="7">
        <v>6</v>
      </c>
      <c r="H7" s="7">
        <v>7</v>
      </c>
      <c r="I7" s="29">
        <v>8</v>
      </c>
      <c r="J7" s="27">
        <v>9</v>
      </c>
    </row>
    <row r="8">
      <c r="A8" s="30" t="s">
        <v>53</v>
      </c>
      <c r="B8" s="31"/>
      <c r="C8" s="32" t="s">
        <v>54</v>
      </c>
      <c r="D8" s="33"/>
      <c r="E8" s="30" t="s">
        <v>55</v>
      </c>
      <c r="F8" s="33"/>
      <c r="G8" s="33"/>
      <c r="H8" s="33"/>
      <c r="I8" s="34">
        <f>SUMIFS(I9:I52,A9:A52,"P")</f>
        <v>0</v>
      </c>
      <c r="J8" s="35"/>
    </row>
    <row r="9">
      <c r="A9" s="36" t="s">
        <v>56</v>
      </c>
      <c r="B9" s="36">
        <v>1</v>
      </c>
      <c r="C9" s="37" t="s">
        <v>57</v>
      </c>
      <c r="D9" s="36" t="s">
        <v>58</v>
      </c>
      <c r="E9" s="38" t="s">
        <v>59</v>
      </c>
      <c r="F9" s="39" t="s">
        <v>60</v>
      </c>
      <c r="G9" s="40">
        <v>1</v>
      </c>
      <c r="H9" s="41">
        <v>0</v>
      </c>
      <c r="I9" s="41">
        <f>ROUND(G9*H9,P4)</f>
        <v>0</v>
      </c>
      <c r="J9" s="36"/>
      <c r="O9" s="42">
        <f>I9*0.21</f>
        <v>0</v>
      </c>
      <c r="P9">
        <v>3</v>
      </c>
    </row>
    <row r="10" ht="45">
      <c r="A10" s="36" t="s">
        <v>61</v>
      </c>
      <c r="B10" s="43"/>
      <c r="C10" s="44"/>
      <c r="D10" s="44"/>
      <c r="E10" s="38" t="s">
        <v>62</v>
      </c>
      <c r="F10" s="44"/>
      <c r="G10" s="44"/>
      <c r="H10" s="44"/>
      <c r="I10" s="44"/>
      <c r="J10" s="45"/>
    </row>
    <row r="11">
      <c r="A11" s="36" t="s">
        <v>63</v>
      </c>
      <c r="B11" s="43"/>
      <c r="C11" s="44"/>
      <c r="D11" s="44"/>
      <c r="E11" s="46" t="s">
        <v>64</v>
      </c>
      <c r="F11" s="44"/>
      <c r="G11" s="44"/>
      <c r="H11" s="44"/>
      <c r="I11" s="44"/>
      <c r="J11" s="45"/>
    </row>
    <row r="12" ht="60">
      <c r="A12" s="36" t="s">
        <v>65</v>
      </c>
      <c r="B12" s="43"/>
      <c r="C12" s="44"/>
      <c r="D12" s="44"/>
      <c r="E12" s="38" t="s">
        <v>66</v>
      </c>
      <c r="F12" s="44"/>
      <c r="G12" s="44"/>
      <c r="H12" s="44"/>
      <c r="I12" s="44"/>
      <c r="J12" s="45"/>
    </row>
    <row r="13">
      <c r="A13" s="36" t="s">
        <v>56</v>
      </c>
      <c r="B13" s="36">
        <v>2</v>
      </c>
      <c r="C13" s="37" t="s">
        <v>67</v>
      </c>
      <c r="D13" s="36" t="s">
        <v>58</v>
      </c>
      <c r="E13" s="38" t="s">
        <v>68</v>
      </c>
      <c r="F13" s="39" t="s">
        <v>60</v>
      </c>
      <c r="G13" s="40">
        <v>12</v>
      </c>
      <c r="H13" s="41">
        <v>0</v>
      </c>
      <c r="I13" s="41">
        <f>ROUND(G13*H13,P4)</f>
        <v>0</v>
      </c>
      <c r="J13" s="36"/>
      <c r="O13" s="42">
        <f>I13*0.21</f>
        <v>0</v>
      </c>
      <c r="P13">
        <v>3</v>
      </c>
    </row>
    <row r="14" ht="45">
      <c r="A14" s="36" t="s">
        <v>61</v>
      </c>
      <c r="B14" s="43"/>
      <c r="C14" s="44"/>
      <c r="D14" s="44"/>
      <c r="E14" s="38" t="s">
        <v>69</v>
      </c>
      <c r="F14" s="44"/>
      <c r="G14" s="44"/>
      <c r="H14" s="44"/>
      <c r="I14" s="44"/>
      <c r="J14" s="45"/>
    </row>
    <row r="15" ht="30">
      <c r="A15" s="36" t="s">
        <v>63</v>
      </c>
      <c r="B15" s="43"/>
      <c r="C15" s="44"/>
      <c r="D15" s="44"/>
      <c r="E15" s="46" t="s">
        <v>70</v>
      </c>
      <c r="F15" s="44"/>
      <c r="G15" s="44"/>
      <c r="H15" s="44"/>
      <c r="I15" s="44"/>
      <c r="J15" s="45"/>
    </row>
    <row r="16" ht="30">
      <c r="A16" s="36" t="s">
        <v>65</v>
      </c>
      <c r="B16" s="43"/>
      <c r="C16" s="44"/>
      <c r="D16" s="44"/>
      <c r="E16" s="38" t="s">
        <v>71</v>
      </c>
      <c r="F16" s="44"/>
      <c r="G16" s="44"/>
      <c r="H16" s="44"/>
      <c r="I16" s="44"/>
      <c r="J16" s="45"/>
    </row>
    <row r="17">
      <c r="A17" s="36" t="s">
        <v>56</v>
      </c>
      <c r="B17" s="36">
        <v>3</v>
      </c>
      <c r="C17" s="37" t="s">
        <v>72</v>
      </c>
      <c r="D17" s="36" t="s">
        <v>58</v>
      </c>
      <c r="E17" s="38" t="s">
        <v>73</v>
      </c>
      <c r="F17" s="39" t="s">
        <v>60</v>
      </c>
      <c r="G17" s="40">
        <v>1</v>
      </c>
      <c r="H17" s="41">
        <v>0</v>
      </c>
      <c r="I17" s="41">
        <f>ROUND(G17*H17,P4)</f>
        <v>0</v>
      </c>
      <c r="J17" s="36"/>
      <c r="O17" s="42">
        <f>I17*0.21</f>
        <v>0</v>
      </c>
      <c r="P17">
        <v>3</v>
      </c>
    </row>
    <row r="18" ht="195">
      <c r="A18" s="36" t="s">
        <v>61</v>
      </c>
      <c r="B18" s="43"/>
      <c r="C18" s="44"/>
      <c r="D18" s="44"/>
      <c r="E18" s="38" t="s">
        <v>74</v>
      </c>
      <c r="F18" s="44"/>
      <c r="G18" s="44"/>
      <c r="H18" s="44"/>
      <c r="I18" s="44"/>
      <c r="J18" s="45"/>
    </row>
    <row r="19">
      <c r="A19" s="36" t="s">
        <v>63</v>
      </c>
      <c r="B19" s="43"/>
      <c r="C19" s="44"/>
      <c r="D19" s="44"/>
      <c r="E19" s="46" t="s">
        <v>75</v>
      </c>
      <c r="F19" s="44"/>
      <c r="G19" s="44"/>
      <c r="H19" s="44"/>
      <c r="I19" s="44"/>
      <c r="J19" s="45"/>
    </row>
    <row r="20" ht="60">
      <c r="A20" s="36" t="s">
        <v>65</v>
      </c>
      <c r="B20" s="43"/>
      <c r="C20" s="44"/>
      <c r="D20" s="44"/>
      <c r="E20" s="38" t="s">
        <v>76</v>
      </c>
      <c r="F20" s="44"/>
      <c r="G20" s="44"/>
      <c r="H20" s="44"/>
      <c r="I20" s="44"/>
      <c r="J20" s="45"/>
    </row>
    <row r="21">
      <c r="A21" s="36" t="s">
        <v>56</v>
      </c>
      <c r="B21" s="36">
        <v>4</v>
      </c>
      <c r="C21" s="37" t="s">
        <v>77</v>
      </c>
      <c r="D21" s="36" t="s">
        <v>58</v>
      </c>
      <c r="E21" s="38" t="s">
        <v>78</v>
      </c>
      <c r="F21" s="39" t="s">
        <v>60</v>
      </c>
      <c r="G21" s="40">
        <v>1</v>
      </c>
      <c r="H21" s="41">
        <v>0</v>
      </c>
      <c r="I21" s="41">
        <f>ROUND(G21*H21,P4)</f>
        <v>0</v>
      </c>
      <c r="J21" s="36"/>
      <c r="O21" s="42">
        <f>I21*0.21</f>
        <v>0</v>
      </c>
      <c r="P21">
        <v>3</v>
      </c>
    </row>
    <row r="22" ht="90">
      <c r="A22" s="36" t="s">
        <v>61</v>
      </c>
      <c r="B22" s="43"/>
      <c r="C22" s="44"/>
      <c r="D22" s="44"/>
      <c r="E22" s="38" t="s">
        <v>79</v>
      </c>
      <c r="F22" s="44"/>
      <c r="G22" s="44"/>
      <c r="H22" s="44"/>
      <c r="I22" s="44"/>
      <c r="J22" s="45"/>
    </row>
    <row r="23">
      <c r="A23" s="36" t="s">
        <v>63</v>
      </c>
      <c r="B23" s="43"/>
      <c r="C23" s="44"/>
      <c r="D23" s="44"/>
      <c r="E23" s="46" t="s">
        <v>80</v>
      </c>
      <c r="F23" s="44"/>
      <c r="G23" s="44"/>
      <c r="H23" s="44"/>
      <c r="I23" s="44"/>
      <c r="J23" s="45"/>
    </row>
    <row r="24" ht="60">
      <c r="A24" s="36" t="s">
        <v>65</v>
      </c>
      <c r="B24" s="43"/>
      <c r="C24" s="44"/>
      <c r="D24" s="44"/>
      <c r="E24" s="38" t="s">
        <v>81</v>
      </c>
      <c r="F24" s="44"/>
      <c r="G24" s="44"/>
      <c r="H24" s="44"/>
      <c r="I24" s="44"/>
      <c r="J24" s="45"/>
    </row>
    <row r="25">
      <c r="A25" s="36" t="s">
        <v>56</v>
      </c>
      <c r="B25" s="36">
        <v>5</v>
      </c>
      <c r="C25" s="37" t="s">
        <v>82</v>
      </c>
      <c r="D25" s="36" t="s">
        <v>58</v>
      </c>
      <c r="E25" s="38" t="s">
        <v>83</v>
      </c>
      <c r="F25" s="39" t="s">
        <v>84</v>
      </c>
      <c r="G25" s="40">
        <v>34.200000000000003</v>
      </c>
      <c r="H25" s="41">
        <v>0</v>
      </c>
      <c r="I25" s="41">
        <f>ROUND(G25*H25,P4)</f>
        <v>0</v>
      </c>
      <c r="J25" s="36"/>
      <c r="O25" s="42">
        <f>I25*0.21</f>
        <v>0</v>
      </c>
      <c r="P25">
        <v>3</v>
      </c>
    </row>
    <row r="26">
      <c r="A26" s="36" t="s">
        <v>61</v>
      </c>
      <c r="B26" s="43"/>
      <c r="C26" s="44"/>
      <c r="D26" s="44"/>
      <c r="E26" s="47" t="s">
        <v>58</v>
      </c>
      <c r="F26" s="44"/>
      <c r="G26" s="44"/>
      <c r="H26" s="44"/>
      <c r="I26" s="44"/>
      <c r="J26" s="45"/>
    </row>
    <row r="27" ht="75">
      <c r="A27" s="36" t="s">
        <v>63</v>
      </c>
      <c r="B27" s="43"/>
      <c r="C27" s="44"/>
      <c r="D27" s="44"/>
      <c r="E27" s="46" t="s">
        <v>85</v>
      </c>
      <c r="F27" s="44"/>
      <c r="G27" s="44"/>
      <c r="H27" s="44"/>
      <c r="I27" s="44"/>
      <c r="J27" s="45"/>
    </row>
    <row r="28" ht="30">
      <c r="A28" s="36" t="s">
        <v>65</v>
      </c>
      <c r="B28" s="43"/>
      <c r="C28" s="44"/>
      <c r="D28" s="44"/>
      <c r="E28" s="38" t="s">
        <v>86</v>
      </c>
      <c r="F28" s="44"/>
      <c r="G28" s="44"/>
      <c r="H28" s="44"/>
      <c r="I28" s="44"/>
      <c r="J28" s="45"/>
    </row>
    <row r="29">
      <c r="A29" s="36" t="s">
        <v>56</v>
      </c>
      <c r="B29" s="36">
        <v>6</v>
      </c>
      <c r="C29" s="37" t="s">
        <v>87</v>
      </c>
      <c r="D29" s="36" t="s">
        <v>58</v>
      </c>
      <c r="E29" s="38" t="s">
        <v>88</v>
      </c>
      <c r="F29" s="39" t="s">
        <v>60</v>
      </c>
      <c r="G29" s="40">
        <v>1</v>
      </c>
      <c r="H29" s="41">
        <v>0</v>
      </c>
      <c r="I29" s="41">
        <f>ROUND(G29*H29,P4)</f>
        <v>0</v>
      </c>
      <c r="J29" s="36"/>
      <c r="O29" s="42">
        <f>I29*0.21</f>
        <v>0</v>
      </c>
      <c r="P29">
        <v>3</v>
      </c>
    </row>
    <row r="30">
      <c r="A30" s="36" t="s">
        <v>61</v>
      </c>
      <c r="B30" s="43"/>
      <c r="C30" s="44"/>
      <c r="D30" s="44"/>
      <c r="E30" s="38" t="s">
        <v>89</v>
      </c>
      <c r="F30" s="44"/>
      <c r="G30" s="44"/>
      <c r="H30" s="44"/>
      <c r="I30" s="44"/>
      <c r="J30" s="45"/>
    </row>
    <row r="31">
      <c r="A31" s="36" t="s">
        <v>63</v>
      </c>
      <c r="B31" s="43"/>
      <c r="C31" s="44"/>
      <c r="D31" s="44"/>
      <c r="E31" s="46" t="s">
        <v>75</v>
      </c>
      <c r="F31" s="44"/>
      <c r="G31" s="44"/>
      <c r="H31" s="44"/>
      <c r="I31" s="44"/>
      <c r="J31" s="45"/>
    </row>
    <row r="32" ht="60">
      <c r="A32" s="36" t="s">
        <v>65</v>
      </c>
      <c r="B32" s="43"/>
      <c r="C32" s="44"/>
      <c r="D32" s="44"/>
      <c r="E32" s="38" t="s">
        <v>90</v>
      </c>
      <c r="F32" s="44"/>
      <c r="G32" s="44"/>
      <c r="H32" s="44"/>
      <c r="I32" s="44"/>
      <c r="J32" s="45"/>
    </row>
    <row r="33">
      <c r="A33" s="36" t="s">
        <v>56</v>
      </c>
      <c r="B33" s="36">
        <v>7</v>
      </c>
      <c r="C33" s="37" t="s">
        <v>91</v>
      </c>
      <c r="D33" s="36" t="s">
        <v>58</v>
      </c>
      <c r="E33" s="38" t="s">
        <v>92</v>
      </c>
      <c r="F33" s="39" t="s">
        <v>60</v>
      </c>
      <c r="G33" s="40">
        <v>1</v>
      </c>
      <c r="H33" s="41">
        <v>0</v>
      </c>
      <c r="I33" s="41">
        <f>ROUND(G33*H33,P4)</f>
        <v>0</v>
      </c>
      <c r="J33" s="36"/>
      <c r="O33" s="42">
        <f>I33*0.21</f>
        <v>0</v>
      </c>
      <c r="P33">
        <v>3</v>
      </c>
    </row>
    <row r="34" ht="75">
      <c r="A34" s="36" t="s">
        <v>61</v>
      </c>
      <c r="B34" s="43"/>
      <c r="C34" s="44"/>
      <c r="D34" s="44"/>
      <c r="E34" s="38" t="s">
        <v>93</v>
      </c>
      <c r="F34" s="44"/>
      <c r="G34" s="44"/>
      <c r="H34" s="44"/>
      <c r="I34" s="44"/>
      <c r="J34" s="45"/>
    </row>
    <row r="35">
      <c r="A35" s="36" t="s">
        <v>63</v>
      </c>
      <c r="B35" s="43"/>
      <c r="C35" s="44"/>
      <c r="D35" s="44"/>
      <c r="E35" s="46" t="s">
        <v>94</v>
      </c>
      <c r="F35" s="44"/>
      <c r="G35" s="44"/>
      <c r="H35" s="44"/>
      <c r="I35" s="44"/>
      <c r="J35" s="45"/>
    </row>
    <row r="36" ht="30">
      <c r="A36" s="36" t="s">
        <v>65</v>
      </c>
      <c r="B36" s="43"/>
      <c r="C36" s="44"/>
      <c r="D36" s="44"/>
      <c r="E36" s="38" t="s">
        <v>86</v>
      </c>
      <c r="F36" s="44"/>
      <c r="G36" s="44"/>
      <c r="H36" s="44"/>
      <c r="I36" s="44"/>
      <c r="J36" s="45"/>
    </row>
    <row r="37">
      <c r="A37" s="36" t="s">
        <v>56</v>
      </c>
      <c r="B37" s="36">
        <v>8</v>
      </c>
      <c r="C37" s="37" t="s">
        <v>95</v>
      </c>
      <c r="D37" s="36" t="s">
        <v>58</v>
      </c>
      <c r="E37" s="38" t="s">
        <v>96</v>
      </c>
      <c r="F37" s="39" t="s">
        <v>84</v>
      </c>
      <c r="G37" s="40">
        <v>22</v>
      </c>
      <c r="H37" s="41">
        <v>0</v>
      </c>
      <c r="I37" s="41">
        <f>ROUND(G37*H37,P4)</f>
        <v>0</v>
      </c>
      <c r="J37" s="36"/>
      <c r="O37" s="42">
        <f>I37*0.21</f>
        <v>0</v>
      </c>
      <c r="P37">
        <v>3</v>
      </c>
    </row>
    <row r="38">
      <c r="A38" s="36" t="s">
        <v>61</v>
      </c>
      <c r="B38" s="43"/>
      <c r="C38" s="44"/>
      <c r="D38" s="44"/>
      <c r="E38" s="38" t="s">
        <v>97</v>
      </c>
      <c r="F38" s="44"/>
      <c r="G38" s="44"/>
      <c r="H38" s="44"/>
      <c r="I38" s="44"/>
      <c r="J38" s="45"/>
    </row>
    <row r="39">
      <c r="A39" s="36" t="s">
        <v>63</v>
      </c>
      <c r="B39" s="43"/>
      <c r="C39" s="44"/>
      <c r="D39" s="44"/>
      <c r="E39" s="46" t="s">
        <v>98</v>
      </c>
      <c r="F39" s="44"/>
      <c r="G39" s="44"/>
      <c r="H39" s="44"/>
      <c r="I39" s="44"/>
      <c r="J39" s="45"/>
    </row>
    <row r="40" ht="135">
      <c r="A40" s="36" t="s">
        <v>65</v>
      </c>
      <c r="B40" s="43"/>
      <c r="C40" s="44"/>
      <c r="D40" s="44"/>
      <c r="E40" s="38" t="s">
        <v>99</v>
      </c>
      <c r="F40" s="44"/>
      <c r="G40" s="44"/>
      <c r="H40" s="44"/>
      <c r="I40" s="44"/>
      <c r="J40" s="45"/>
    </row>
    <row r="41">
      <c r="A41" s="36" t="s">
        <v>56</v>
      </c>
      <c r="B41" s="36">
        <v>9</v>
      </c>
      <c r="C41" s="37" t="s">
        <v>100</v>
      </c>
      <c r="D41" s="36" t="s">
        <v>58</v>
      </c>
      <c r="E41" s="38" t="s">
        <v>101</v>
      </c>
      <c r="F41" s="39" t="s">
        <v>60</v>
      </c>
      <c r="G41" s="40">
        <v>2</v>
      </c>
      <c r="H41" s="41">
        <v>0</v>
      </c>
      <c r="I41" s="41">
        <f>ROUND(G41*H41,P4)</f>
        <v>0</v>
      </c>
      <c r="J41" s="36"/>
      <c r="O41" s="42">
        <f>I41*0.21</f>
        <v>0</v>
      </c>
      <c r="P41">
        <v>3</v>
      </c>
    </row>
    <row r="42" ht="60">
      <c r="A42" s="36" t="s">
        <v>61</v>
      </c>
      <c r="B42" s="43"/>
      <c r="C42" s="44"/>
      <c r="D42" s="44"/>
      <c r="E42" s="38" t="s">
        <v>102</v>
      </c>
      <c r="F42" s="44"/>
      <c r="G42" s="44"/>
      <c r="H42" s="44"/>
      <c r="I42" s="44"/>
      <c r="J42" s="45"/>
    </row>
    <row r="43" ht="45">
      <c r="A43" s="36" t="s">
        <v>63</v>
      </c>
      <c r="B43" s="43"/>
      <c r="C43" s="44"/>
      <c r="D43" s="44"/>
      <c r="E43" s="46" t="s">
        <v>103</v>
      </c>
      <c r="F43" s="44"/>
      <c r="G43" s="44"/>
      <c r="H43" s="44"/>
      <c r="I43" s="44"/>
      <c r="J43" s="45"/>
    </row>
    <row r="44" ht="75">
      <c r="A44" s="36" t="s">
        <v>65</v>
      </c>
      <c r="B44" s="43"/>
      <c r="C44" s="44"/>
      <c r="D44" s="44"/>
      <c r="E44" s="38" t="s">
        <v>104</v>
      </c>
      <c r="F44" s="44"/>
      <c r="G44" s="44"/>
      <c r="H44" s="44"/>
      <c r="I44" s="44"/>
      <c r="J44" s="45"/>
    </row>
    <row r="45">
      <c r="A45" s="36" t="s">
        <v>56</v>
      </c>
      <c r="B45" s="36">
        <v>10</v>
      </c>
      <c r="C45" s="37" t="s">
        <v>105</v>
      </c>
      <c r="D45" s="36" t="s">
        <v>58</v>
      </c>
      <c r="E45" s="38" t="s">
        <v>106</v>
      </c>
      <c r="F45" s="39" t="s">
        <v>107</v>
      </c>
      <c r="G45" s="40">
        <v>2</v>
      </c>
      <c r="H45" s="41">
        <v>0</v>
      </c>
      <c r="I45" s="41">
        <f>ROUND(G45*H45,P4)</f>
        <v>0</v>
      </c>
      <c r="J45" s="36"/>
      <c r="O45" s="42">
        <f>I45*0.21</f>
        <v>0</v>
      </c>
      <c r="P45">
        <v>3</v>
      </c>
    </row>
    <row r="46" ht="30">
      <c r="A46" s="36" t="s">
        <v>61</v>
      </c>
      <c r="B46" s="43"/>
      <c r="C46" s="44"/>
      <c r="D46" s="44"/>
      <c r="E46" s="38" t="s">
        <v>108</v>
      </c>
      <c r="F46" s="44"/>
      <c r="G46" s="44"/>
      <c r="H46" s="44"/>
      <c r="I46" s="44"/>
      <c r="J46" s="45"/>
    </row>
    <row r="47">
      <c r="A47" s="36" t="s">
        <v>63</v>
      </c>
      <c r="B47" s="43"/>
      <c r="C47" s="44"/>
      <c r="D47" s="44"/>
      <c r="E47" s="46" t="s">
        <v>109</v>
      </c>
      <c r="F47" s="44"/>
      <c r="G47" s="44"/>
      <c r="H47" s="44"/>
      <c r="I47" s="44"/>
      <c r="J47" s="45"/>
    </row>
    <row r="48" ht="105">
      <c r="A48" s="36" t="s">
        <v>65</v>
      </c>
      <c r="B48" s="43"/>
      <c r="C48" s="44"/>
      <c r="D48" s="44"/>
      <c r="E48" s="38" t="s">
        <v>110</v>
      </c>
      <c r="F48" s="44"/>
      <c r="G48" s="44"/>
      <c r="H48" s="44"/>
      <c r="I48" s="44"/>
      <c r="J48" s="45"/>
    </row>
    <row r="49">
      <c r="A49" s="36" t="s">
        <v>56</v>
      </c>
      <c r="B49" s="36">
        <v>11</v>
      </c>
      <c r="C49" s="37" t="s">
        <v>111</v>
      </c>
      <c r="D49" s="36" t="s">
        <v>58</v>
      </c>
      <c r="E49" s="38" t="s">
        <v>112</v>
      </c>
      <c r="F49" s="39" t="s">
        <v>60</v>
      </c>
      <c r="G49" s="40">
        <v>1</v>
      </c>
      <c r="H49" s="41">
        <v>0</v>
      </c>
      <c r="I49" s="41">
        <f>ROUND(G49*H49,P4)</f>
        <v>0</v>
      </c>
      <c r="J49" s="36"/>
      <c r="O49" s="42">
        <f>I49*0.21</f>
        <v>0</v>
      </c>
      <c r="P49">
        <v>3</v>
      </c>
    </row>
    <row r="50">
      <c r="A50" s="36" t="s">
        <v>61</v>
      </c>
      <c r="B50" s="43"/>
      <c r="C50" s="44"/>
      <c r="D50" s="44"/>
      <c r="E50" s="47" t="s">
        <v>58</v>
      </c>
      <c r="F50" s="44"/>
      <c r="G50" s="44"/>
      <c r="H50" s="44"/>
      <c r="I50" s="44"/>
      <c r="J50" s="45"/>
    </row>
    <row r="51">
      <c r="A51" s="36" t="s">
        <v>63</v>
      </c>
      <c r="B51" s="43"/>
      <c r="C51" s="44"/>
      <c r="D51" s="44"/>
      <c r="E51" s="46" t="s">
        <v>75</v>
      </c>
      <c r="F51" s="44"/>
      <c r="G51" s="44"/>
      <c r="H51" s="44"/>
      <c r="I51" s="44"/>
      <c r="J51" s="45"/>
    </row>
    <row r="52" ht="75">
      <c r="A52" s="36" t="s">
        <v>65</v>
      </c>
      <c r="B52" s="48"/>
      <c r="C52" s="49"/>
      <c r="D52" s="49"/>
      <c r="E52" s="38" t="s">
        <v>113</v>
      </c>
      <c r="F52" s="49"/>
      <c r="G52" s="49"/>
      <c r="H52" s="49"/>
      <c r="I52" s="49"/>
      <c r="J52" s="50"/>
    </row>
  </sheetData>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35</v>
      </c>
      <c r="F2" s="16"/>
      <c r="G2" s="16"/>
      <c r="H2" s="16"/>
      <c r="I2" s="16"/>
      <c r="J2" s="18"/>
    </row>
    <row r="3">
      <c r="A3" s="3" t="s">
        <v>36</v>
      </c>
      <c r="B3" s="19" t="s">
        <v>37</v>
      </c>
      <c r="C3" s="20" t="s">
        <v>38</v>
      </c>
      <c r="D3" s="21"/>
      <c r="E3" s="22" t="s">
        <v>39</v>
      </c>
      <c r="F3" s="16"/>
      <c r="G3" s="16"/>
      <c r="H3" s="23" t="s">
        <v>13</v>
      </c>
      <c r="I3" s="24">
        <f>SUMIFS(I8:I400,A8:A400,"SD")</f>
        <v>0</v>
      </c>
      <c r="J3" s="18"/>
      <c r="O3">
        <v>0</v>
      </c>
      <c r="P3">
        <v>2</v>
      </c>
    </row>
    <row r="4">
      <c r="A4" s="3" t="s">
        <v>40</v>
      </c>
      <c r="B4" s="19" t="s">
        <v>41</v>
      </c>
      <c r="C4" s="20" t="s">
        <v>13</v>
      </c>
      <c r="D4" s="21"/>
      <c r="E4" s="22" t="s">
        <v>14</v>
      </c>
      <c r="F4" s="16"/>
      <c r="G4" s="16"/>
      <c r="H4" s="16"/>
      <c r="I4" s="16"/>
      <c r="J4" s="18"/>
      <c r="O4">
        <v>0.14999999999999999</v>
      </c>
      <c r="P4">
        <v>2</v>
      </c>
    </row>
    <row r="5">
      <c r="A5" s="25" t="s">
        <v>42</v>
      </c>
      <c r="B5" s="26" t="s">
        <v>43</v>
      </c>
      <c r="C5" s="7" t="s">
        <v>44</v>
      </c>
      <c r="D5" s="7" t="s">
        <v>45</v>
      </c>
      <c r="E5" s="7" t="s">
        <v>46</v>
      </c>
      <c r="F5" s="7" t="s">
        <v>47</v>
      </c>
      <c r="G5" s="7" t="s">
        <v>48</v>
      </c>
      <c r="H5" s="7" t="s">
        <v>49</v>
      </c>
      <c r="I5" s="7"/>
      <c r="J5" s="27" t="s">
        <v>50</v>
      </c>
      <c r="O5">
        <v>0.20999999999999999</v>
      </c>
    </row>
    <row r="6">
      <c r="A6" s="25"/>
      <c r="B6" s="26"/>
      <c r="C6" s="7"/>
      <c r="D6" s="7"/>
      <c r="E6" s="7"/>
      <c r="F6" s="7"/>
      <c r="G6" s="7"/>
      <c r="H6" s="7" t="s">
        <v>51</v>
      </c>
      <c r="I6" s="7" t="s">
        <v>52</v>
      </c>
      <c r="J6" s="27"/>
    </row>
    <row r="7">
      <c r="A7" s="28">
        <v>0</v>
      </c>
      <c r="B7" s="26">
        <v>1</v>
      </c>
      <c r="C7" s="29">
        <v>2</v>
      </c>
      <c r="D7" s="7">
        <v>3</v>
      </c>
      <c r="E7" s="29">
        <v>4</v>
      </c>
      <c r="F7" s="7">
        <v>5</v>
      </c>
      <c r="G7" s="7">
        <v>6</v>
      </c>
      <c r="H7" s="7">
        <v>7</v>
      </c>
      <c r="I7" s="29">
        <v>8</v>
      </c>
      <c r="J7" s="27">
        <v>9</v>
      </c>
    </row>
    <row r="8">
      <c r="A8" s="30" t="s">
        <v>53</v>
      </c>
      <c r="B8" s="31"/>
      <c r="C8" s="32" t="s">
        <v>54</v>
      </c>
      <c r="D8" s="33"/>
      <c r="E8" s="30" t="s">
        <v>55</v>
      </c>
      <c r="F8" s="33"/>
      <c r="G8" s="33"/>
      <c r="H8" s="33"/>
      <c r="I8" s="34">
        <f>SUMIFS(I9:I20,A9:A20,"P")</f>
        <v>0</v>
      </c>
      <c r="J8" s="35"/>
    </row>
    <row r="9">
      <c r="A9" s="36" t="s">
        <v>56</v>
      </c>
      <c r="B9" s="36">
        <v>1</v>
      </c>
      <c r="C9" s="37" t="s">
        <v>114</v>
      </c>
      <c r="D9" s="36" t="s">
        <v>58</v>
      </c>
      <c r="E9" s="38" t="s">
        <v>115</v>
      </c>
      <c r="F9" s="39" t="s">
        <v>116</v>
      </c>
      <c r="G9" s="40">
        <v>3253.6950000000002</v>
      </c>
      <c r="H9" s="41">
        <v>0</v>
      </c>
      <c r="I9" s="41">
        <f>ROUND(G9*H9,P4)</f>
        <v>0</v>
      </c>
      <c r="J9" s="36"/>
      <c r="O9" s="42">
        <f>I9*0.21</f>
        <v>0</v>
      </c>
      <c r="P9">
        <v>3</v>
      </c>
    </row>
    <row r="10" ht="30">
      <c r="A10" s="36" t="s">
        <v>61</v>
      </c>
      <c r="B10" s="43"/>
      <c r="C10" s="44"/>
      <c r="D10" s="44"/>
      <c r="E10" s="38" t="s">
        <v>117</v>
      </c>
      <c r="F10" s="44"/>
      <c r="G10" s="44"/>
      <c r="H10" s="44"/>
      <c r="I10" s="44"/>
      <c r="J10" s="45"/>
    </row>
    <row r="11" ht="180">
      <c r="A11" s="36" t="s">
        <v>63</v>
      </c>
      <c r="B11" s="43"/>
      <c r="C11" s="44"/>
      <c r="D11" s="44"/>
      <c r="E11" s="46" t="s">
        <v>118</v>
      </c>
      <c r="F11" s="44"/>
      <c r="G11" s="44"/>
      <c r="H11" s="44"/>
      <c r="I11" s="44"/>
      <c r="J11" s="45"/>
    </row>
    <row r="12" ht="30">
      <c r="A12" s="36" t="s">
        <v>65</v>
      </c>
      <c r="B12" s="43"/>
      <c r="C12" s="44"/>
      <c r="D12" s="44"/>
      <c r="E12" s="38" t="s">
        <v>119</v>
      </c>
      <c r="F12" s="44"/>
      <c r="G12" s="44"/>
      <c r="H12" s="44"/>
      <c r="I12" s="44"/>
      <c r="J12" s="45"/>
    </row>
    <row r="13">
      <c r="A13" s="36" t="s">
        <v>56</v>
      </c>
      <c r="B13" s="36">
        <v>2</v>
      </c>
      <c r="C13" s="37" t="s">
        <v>120</v>
      </c>
      <c r="D13" s="36" t="s">
        <v>58</v>
      </c>
      <c r="E13" s="38" t="s">
        <v>121</v>
      </c>
      <c r="F13" s="39" t="s">
        <v>116</v>
      </c>
      <c r="G13" s="40">
        <v>45.317999999999998</v>
      </c>
      <c r="H13" s="41">
        <v>0</v>
      </c>
      <c r="I13" s="41">
        <f>ROUND(G13*H13,P4)</f>
        <v>0</v>
      </c>
      <c r="J13" s="36"/>
      <c r="O13" s="42">
        <f>I13*0.21</f>
        <v>0</v>
      </c>
      <c r="P13">
        <v>3</v>
      </c>
    </row>
    <row r="14" ht="30">
      <c r="A14" s="36" t="s">
        <v>61</v>
      </c>
      <c r="B14" s="43"/>
      <c r="C14" s="44"/>
      <c r="D14" s="44"/>
      <c r="E14" s="38" t="s">
        <v>122</v>
      </c>
      <c r="F14" s="44"/>
      <c r="G14" s="44"/>
      <c r="H14" s="44"/>
      <c r="I14" s="44"/>
      <c r="J14" s="45"/>
    </row>
    <row r="15" ht="60">
      <c r="A15" s="36" t="s">
        <v>63</v>
      </c>
      <c r="B15" s="43"/>
      <c r="C15" s="44"/>
      <c r="D15" s="44"/>
      <c r="E15" s="46" t="s">
        <v>123</v>
      </c>
      <c r="F15" s="44"/>
      <c r="G15" s="44"/>
      <c r="H15" s="44"/>
      <c r="I15" s="44"/>
      <c r="J15" s="45"/>
    </row>
    <row r="16" ht="75">
      <c r="A16" s="36" t="s">
        <v>65</v>
      </c>
      <c r="B16" s="43"/>
      <c r="C16" s="44"/>
      <c r="D16" s="44"/>
      <c r="E16" s="38" t="s">
        <v>124</v>
      </c>
      <c r="F16" s="44"/>
      <c r="G16" s="44"/>
      <c r="H16" s="44"/>
      <c r="I16" s="44"/>
      <c r="J16" s="45"/>
    </row>
    <row r="17">
      <c r="A17" s="36" t="s">
        <v>56</v>
      </c>
      <c r="B17" s="36">
        <v>3</v>
      </c>
      <c r="C17" s="37" t="s">
        <v>125</v>
      </c>
      <c r="D17" s="36" t="s">
        <v>58</v>
      </c>
      <c r="E17" s="38" t="s">
        <v>126</v>
      </c>
      <c r="F17" s="39" t="s">
        <v>116</v>
      </c>
      <c r="G17" s="40">
        <v>273.50999999999999</v>
      </c>
      <c r="H17" s="41">
        <v>0</v>
      </c>
      <c r="I17" s="41">
        <f>ROUND(G17*H17,P4)</f>
        <v>0</v>
      </c>
      <c r="J17" s="36"/>
      <c r="O17" s="42">
        <f>I17*0.21</f>
        <v>0</v>
      </c>
      <c r="P17">
        <v>3</v>
      </c>
    </row>
    <row r="18" ht="45">
      <c r="A18" s="36" t="s">
        <v>61</v>
      </c>
      <c r="B18" s="43"/>
      <c r="C18" s="44"/>
      <c r="D18" s="44"/>
      <c r="E18" s="38" t="s">
        <v>127</v>
      </c>
      <c r="F18" s="44"/>
      <c r="G18" s="44"/>
      <c r="H18" s="44"/>
      <c r="I18" s="44"/>
      <c r="J18" s="45"/>
    </row>
    <row r="19" ht="60">
      <c r="A19" s="36" t="s">
        <v>63</v>
      </c>
      <c r="B19" s="43"/>
      <c r="C19" s="44"/>
      <c r="D19" s="44"/>
      <c r="E19" s="46" t="s">
        <v>128</v>
      </c>
      <c r="F19" s="44"/>
      <c r="G19" s="44"/>
      <c r="H19" s="44"/>
      <c r="I19" s="44"/>
      <c r="J19" s="45"/>
    </row>
    <row r="20" ht="75">
      <c r="A20" s="36" t="s">
        <v>65</v>
      </c>
      <c r="B20" s="43"/>
      <c r="C20" s="44"/>
      <c r="D20" s="44"/>
      <c r="E20" s="38" t="s">
        <v>129</v>
      </c>
      <c r="F20" s="44"/>
      <c r="G20" s="44"/>
      <c r="H20" s="44"/>
      <c r="I20" s="44"/>
      <c r="J20" s="45"/>
    </row>
    <row r="21">
      <c r="A21" s="30" t="s">
        <v>53</v>
      </c>
      <c r="B21" s="31"/>
      <c r="C21" s="32" t="s">
        <v>130</v>
      </c>
      <c r="D21" s="33"/>
      <c r="E21" s="30" t="s">
        <v>131</v>
      </c>
      <c r="F21" s="33"/>
      <c r="G21" s="33"/>
      <c r="H21" s="33"/>
      <c r="I21" s="34">
        <f>SUMIFS(I22:I149,A22:A149,"P")</f>
        <v>0</v>
      </c>
      <c r="J21" s="35"/>
    </row>
    <row r="22">
      <c r="A22" s="36" t="s">
        <v>56</v>
      </c>
      <c r="B22" s="36">
        <v>4</v>
      </c>
      <c r="C22" s="37" t="s">
        <v>132</v>
      </c>
      <c r="D22" s="36" t="s">
        <v>58</v>
      </c>
      <c r="E22" s="38" t="s">
        <v>133</v>
      </c>
      <c r="F22" s="39" t="s">
        <v>116</v>
      </c>
      <c r="G22" s="40">
        <v>0.90000000000000002</v>
      </c>
      <c r="H22" s="41">
        <v>0</v>
      </c>
      <c r="I22" s="41">
        <f>ROUND(G22*H22,P4)</f>
        <v>0</v>
      </c>
      <c r="J22" s="36"/>
      <c r="O22" s="42">
        <f>I22*0.21</f>
        <v>0</v>
      </c>
      <c r="P22">
        <v>3</v>
      </c>
    </row>
    <row r="23" ht="75">
      <c r="A23" s="36" t="s">
        <v>61</v>
      </c>
      <c r="B23" s="43"/>
      <c r="C23" s="44"/>
      <c r="D23" s="44"/>
      <c r="E23" s="38" t="s">
        <v>134</v>
      </c>
      <c r="F23" s="44"/>
      <c r="G23" s="44"/>
      <c r="H23" s="44"/>
      <c r="I23" s="44"/>
      <c r="J23" s="45"/>
    </row>
    <row r="24" ht="30">
      <c r="A24" s="36" t="s">
        <v>63</v>
      </c>
      <c r="B24" s="43"/>
      <c r="C24" s="44"/>
      <c r="D24" s="44"/>
      <c r="E24" s="46" t="s">
        <v>135</v>
      </c>
      <c r="F24" s="44"/>
      <c r="G24" s="44"/>
      <c r="H24" s="44"/>
      <c r="I24" s="44"/>
      <c r="J24" s="45"/>
    </row>
    <row r="25" ht="135">
      <c r="A25" s="36" t="s">
        <v>65</v>
      </c>
      <c r="B25" s="43"/>
      <c r="C25" s="44"/>
      <c r="D25" s="44"/>
      <c r="E25" s="38" t="s">
        <v>136</v>
      </c>
      <c r="F25" s="44"/>
      <c r="G25" s="44"/>
      <c r="H25" s="44"/>
      <c r="I25" s="44"/>
      <c r="J25" s="45"/>
    </row>
    <row r="26">
      <c r="A26" s="36" t="s">
        <v>56</v>
      </c>
      <c r="B26" s="36">
        <v>5</v>
      </c>
      <c r="C26" s="37" t="s">
        <v>137</v>
      </c>
      <c r="D26" s="36" t="s">
        <v>58</v>
      </c>
      <c r="E26" s="38" t="s">
        <v>138</v>
      </c>
      <c r="F26" s="39" t="s">
        <v>116</v>
      </c>
      <c r="G26" s="40">
        <v>0.64000000000000001</v>
      </c>
      <c r="H26" s="41">
        <v>0</v>
      </c>
      <c r="I26" s="41">
        <f>ROUND(G26*H26,P4)</f>
        <v>0</v>
      </c>
      <c r="J26" s="36"/>
      <c r="O26" s="42">
        <f>I26*0.21</f>
        <v>0</v>
      </c>
      <c r="P26">
        <v>3</v>
      </c>
    </row>
    <row r="27" ht="60">
      <c r="A27" s="36" t="s">
        <v>61</v>
      </c>
      <c r="B27" s="43"/>
      <c r="C27" s="44"/>
      <c r="D27" s="44"/>
      <c r="E27" s="38" t="s">
        <v>139</v>
      </c>
      <c r="F27" s="44"/>
      <c r="G27" s="44"/>
      <c r="H27" s="44"/>
      <c r="I27" s="44"/>
      <c r="J27" s="45"/>
    </row>
    <row r="28" ht="30">
      <c r="A28" s="36" t="s">
        <v>63</v>
      </c>
      <c r="B28" s="43"/>
      <c r="C28" s="44"/>
      <c r="D28" s="44"/>
      <c r="E28" s="46" t="s">
        <v>140</v>
      </c>
      <c r="F28" s="44"/>
      <c r="G28" s="44"/>
      <c r="H28" s="44"/>
      <c r="I28" s="44"/>
      <c r="J28" s="45"/>
    </row>
    <row r="29" ht="135">
      <c r="A29" s="36" t="s">
        <v>65</v>
      </c>
      <c r="B29" s="43"/>
      <c r="C29" s="44"/>
      <c r="D29" s="44"/>
      <c r="E29" s="38" t="s">
        <v>136</v>
      </c>
      <c r="F29" s="44"/>
      <c r="G29" s="44"/>
      <c r="H29" s="44"/>
      <c r="I29" s="44"/>
      <c r="J29" s="45"/>
    </row>
    <row r="30" ht="30">
      <c r="A30" s="36" t="s">
        <v>56</v>
      </c>
      <c r="B30" s="36">
        <v>6</v>
      </c>
      <c r="C30" s="37" t="s">
        <v>141</v>
      </c>
      <c r="D30" s="36" t="s">
        <v>130</v>
      </c>
      <c r="E30" s="38" t="s">
        <v>142</v>
      </c>
      <c r="F30" s="39" t="s">
        <v>116</v>
      </c>
      <c r="G30" s="40">
        <v>252.12299999999999</v>
      </c>
      <c r="H30" s="41">
        <v>0</v>
      </c>
      <c r="I30" s="41">
        <f>ROUND(G30*H30,P4)</f>
        <v>0</v>
      </c>
      <c r="J30" s="36"/>
      <c r="O30" s="42">
        <f>I30*0.21</f>
        <v>0</v>
      </c>
      <c r="P30">
        <v>3</v>
      </c>
    </row>
    <row r="31" ht="45">
      <c r="A31" s="36" t="s">
        <v>61</v>
      </c>
      <c r="B31" s="43"/>
      <c r="C31" s="44"/>
      <c r="D31" s="44"/>
      <c r="E31" s="38" t="s">
        <v>143</v>
      </c>
      <c r="F31" s="44"/>
      <c r="G31" s="44"/>
      <c r="H31" s="44"/>
      <c r="I31" s="44"/>
      <c r="J31" s="45"/>
    </row>
    <row r="32" ht="255">
      <c r="A32" s="36" t="s">
        <v>63</v>
      </c>
      <c r="B32" s="43"/>
      <c r="C32" s="44"/>
      <c r="D32" s="44"/>
      <c r="E32" s="46" t="s">
        <v>144</v>
      </c>
      <c r="F32" s="44"/>
      <c r="G32" s="44"/>
      <c r="H32" s="44"/>
      <c r="I32" s="44"/>
      <c r="J32" s="45"/>
    </row>
    <row r="33" ht="90">
      <c r="A33" s="36" t="s">
        <v>65</v>
      </c>
      <c r="B33" s="43"/>
      <c r="C33" s="44"/>
      <c r="D33" s="44"/>
      <c r="E33" s="38" t="s">
        <v>145</v>
      </c>
      <c r="F33" s="44"/>
      <c r="G33" s="44"/>
      <c r="H33" s="44"/>
      <c r="I33" s="44"/>
      <c r="J33" s="45"/>
    </row>
    <row r="34" ht="30">
      <c r="A34" s="36" t="s">
        <v>56</v>
      </c>
      <c r="B34" s="36">
        <v>7</v>
      </c>
      <c r="C34" s="37" t="s">
        <v>141</v>
      </c>
      <c r="D34" s="36" t="s">
        <v>146</v>
      </c>
      <c r="E34" s="38" t="s">
        <v>142</v>
      </c>
      <c r="F34" s="39" t="s">
        <v>116</v>
      </c>
      <c r="G34" s="40">
        <v>788.37800000000004</v>
      </c>
      <c r="H34" s="41">
        <v>0</v>
      </c>
      <c r="I34" s="41">
        <f>ROUND(G34*H34,P4)</f>
        <v>0</v>
      </c>
      <c r="J34" s="36"/>
      <c r="O34" s="42">
        <f>I34*0.21</f>
        <v>0</v>
      </c>
      <c r="P34">
        <v>3</v>
      </c>
    </row>
    <row r="35" ht="60">
      <c r="A35" s="36" t="s">
        <v>61</v>
      </c>
      <c r="B35" s="43"/>
      <c r="C35" s="44"/>
      <c r="D35" s="44"/>
      <c r="E35" s="38" t="s">
        <v>147</v>
      </c>
      <c r="F35" s="44"/>
      <c r="G35" s="44"/>
      <c r="H35" s="44"/>
      <c r="I35" s="44"/>
      <c r="J35" s="45"/>
    </row>
    <row r="36" ht="240">
      <c r="A36" s="36" t="s">
        <v>63</v>
      </c>
      <c r="B36" s="43"/>
      <c r="C36" s="44"/>
      <c r="D36" s="44"/>
      <c r="E36" s="46" t="s">
        <v>148</v>
      </c>
      <c r="F36" s="44"/>
      <c r="G36" s="44"/>
      <c r="H36" s="44"/>
      <c r="I36" s="44"/>
      <c r="J36" s="45"/>
    </row>
    <row r="37" ht="120">
      <c r="A37" s="36" t="s">
        <v>65</v>
      </c>
      <c r="B37" s="43"/>
      <c r="C37" s="44"/>
      <c r="D37" s="44"/>
      <c r="E37" s="38" t="s">
        <v>149</v>
      </c>
      <c r="F37" s="44"/>
      <c r="G37" s="44"/>
      <c r="H37" s="44"/>
      <c r="I37" s="44"/>
      <c r="J37" s="45"/>
    </row>
    <row r="38" ht="30">
      <c r="A38" s="36" t="s">
        <v>56</v>
      </c>
      <c r="B38" s="36">
        <v>8</v>
      </c>
      <c r="C38" s="37" t="s">
        <v>141</v>
      </c>
      <c r="D38" s="36" t="s">
        <v>150</v>
      </c>
      <c r="E38" s="38" t="s">
        <v>142</v>
      </c>
      <c r="F38" s="39" t="s">
        <v>116</v>
      </c>
      <c r="G38" s="40">
        <v>304.76799999999997</v>
      </c>
      <c r="H38" s="41">
        <v>0</v>
      </c>
      <c r="I38" s="41">
        <f>ROUND(G38*H38,P4)</f>
        <v>0</v>
      </c>
      <c r="J38" s="36"/>
      <c r="O38" s="42">
        <f>I38*0.21</f>
        <v>0</v>
      </c>
      <c r="P38">
        <v>3</v>
      </c>
    </row>
    <row r="39" ht="75">
      <c r="A39" s="36" t="s">
        <v>61</v>
      </c>
      <c r="B39" s="43"/>
      <c r="C39" s="44"/>
      <c r="D39" s="44"/>
      <c r="E39" s="38" t="s">
        <v>151</v>
      </c>
      <c r="F39" s="44"/>
      <c r="G39" s="44"/>
      <c r="H39" s="44"/>
      <c r="I39" s="44"/>
      <c r="J39" s="45"/>
    </row>
    <row r="40" ht="240">
      <c r="A40" s="36" t="s">
        <v>63</v>
      </c>
      <c r="B40" s="43"/>
      <c r="C40" s="44"/>
      <c r="D40" s="44"/>
      <c r="E40" s="46" t="s">
        <v>152</v>
      </c>
      <c r="F40" s="44"/>
      <c r="G40" s="44"/>
      <c r="H40" s="44"/>
      <c r="I40" s="44"/>
      <c r="J40" s="45"/>
    </row>
    <row r="41" ht="120">
      <c r="A41" s="36" t="s">
        <v>65</v>
      </c>
      <c r="B41" s="43"/>
      <c r="C41" s="44"/>
      <c r="D41" s="44"/>
      <c r="E41" s="38" t="s">
        <v>149</v>
      </c>
      <c r="F41" s="44"/>
      <c r="G41" s="44"/>
      <c r="H41" s="44"/>
      <c r="I41" s="44"/>
      <c r="J41" s="45"/>
    </row>
    <row r="42" ht="30">
      <c r="A42" s="36" t="s">
        <v>56</v>
      </c>
      <c r="B42" s="36">
        <v>9</v>
      </c>
      <c r="C42" s="37" t="s">
        <v>141</v>
      </c>
      <c r="D42" s="36" t="s">
        <v>153</v>
      </c>
      <c r="E42" s="38" t="s">
        <v>142</v>
      </c>
      <c r="F42" s="39" t="s">
        <v>116</v>
      </c>
      <c r="G42" s="40">
        <v>30.414999999999999</v>
      </c>
      <c r="H42" s="41">
        <v>0</v>
      </c>
      <c r="I42" s="41">
        <f>ROUND(G42*H42,P4)</f>
        <v>0</v>
      </c>
      <c r="J42" s="36"/>
      <c r="O42" s="42">
        <f>I42*0.21</f>
        <v>0</v>
      </c>
      <c r="P42">
        <v>3</v>
      </c>
    </row>
    <row r="43" ht="45">
      <c r="A43" s="36" t="s">
        <v>61</v>
      </c>
      <c r="B43" s="43"/>
      <c r="C43" s="44"/>
      <c r="D43" s="44"/>
      <c r="E43" s="38" t="s">
        <v>143</v>
      </c>
      <c r="F43" s="44"/>
      <c r="G43" s="44"/>
      <c r="H43" s="44"/>
      <c r="I43" s="44"/>
      <c r="J43" s="45"/>
    </row>
    <row r="44" ht="30">
      <c r="A44" s="36" t="s">
        <v>63</v>
      </c>
      <c r="B44" s="43"/>
      <c r="C44" s="44"/>
      <c r="D44" s="44"/>
      <c r="E44" s="46" t="s">
        <v>154</v>
      </c>
      <c r="F44" s="44"/>
      <c r="G44" s="44"/>
      <c r="H44" s="44"/>
      <c r="I44" s="44"/>
      <c r="J44" s="45"/>
    </row>
    <row r="45" ht="120">
      <c r="A45" s="36" t="s">
        <v>65</v>
      </c>
      <c r="B45" s="43"/>
      <c r="C45" s="44"/>
      <c r="D45" s="44"/>
      <c r="E45" s="38" t="s">
        <v>149</v>
      </c>
      <c r="F45" s="44"/>
      <c r="G45" s="44"/>
      <c r="H45" s="44"/>
      <c r="I45" s="44"/>
      <c r="J45" s="45"/>
    </row>
    <row r="46">
      <c r="A46" s="36" t="s">
        <v>56</v>
      </c>
      <c r="B46" s="36">
        <v>10</v>
      </c>
      <c r="C46" s="37" t="s">
        <v>155</v>
      </c>
      <c r="D46" s="36" t="s">
        <v>58</v>
      </c>
      <c r="E46" s="38" t="s">
        <v>156</v>
      </c>
      <c r="F46" s="39" t="s">
        <v>116</v>
      </c>
      <c r="G46" s="40">
        <v>180.95099999999999</v>
      </c>
      <c r="H46" s="41">
        <v>0</v>
      </c>
      <c r="I46" s="41">
        <f>ROUND(G46*H46,P4)</f>
        <v>0</v>
      </c>
      <c r="J46" s="36"/>
      <c r="O46" s="42">
        <f>I46*0.21</f>
        <v>0</v>
      </c>
      <c r="P46">
        <v>3</v>
      </c>
    </row>
    <row r="47" ht="60">
      <c r="A47" s="36" t="s">
        <v>61</v>
      </c>
      <c r="B47" s="43"/>
      <c r="C47" s="44"/>
      <c r="D47" s="44"/>
      <c r="E47" s="38" t="s">
        <v>157</v>
      </c>
      <c r="F47" s="44"/>
      <c r="G47" s="44"/>
      <c r="H47" s="44"/>
      <c r="I47" s="44"/>
      <c r="J47" s="45"/>
    </row>
    <row r="48" ht="285">
      <c r="A48" s="36" t="s">
        <v>63</v>
      </c>
      <c r="B48" s="43"/>
      <c r="C48" s="44"/>
      <c r="D48" s="44"/>
      <c r="E48" s="46" t="s">
        <v>158</v>
      </c>
      <c r="F48" s="44"/>
      <c r="G48" s="44"/>
      <c r="H48" s="44"/>
      <c r="I48" s="44"/>
      <c r="J48" s="45"/>
    </row>
    <row r="49" ht="120">
      <c r="A49" s="36" t="s">
        <v>65</v>
      </c>
      <c r="B49" s="43"/>
      <c r="C49" s="44"/>
      <c r="D49" s="44"/>
      <c r="E49" s="38" t="s">
        <v>149</v>
      </c>
      <c r="F49" s="44"/>
      <c r="G49" s="44"/>
      <c r="H49" s="44"/>
      <c r="I49" s="44"/>
      <c r="J49" s="45"/>
    </row>
    <row r="50">
      <c r="A50" s="36" t="s">
        <v>56</v>
      </c>
      <c r="B50" s="36">
        <v>11</v>
      </c>
      <c r="C50" s="37" t="s">
        <v>159</v>
      </c>
      <c r="D50" s="36" t="s">
        <v>58</v>
      </c>
      <c r="E50" s="38" t="s">
        <v>160</v>
      </c>
      <c r="F50" s="39" t="s">
        <v>161</v>
      </c>
      <c r="G50" s="40">
        <v>137</v>
      </c>
      <c r="H50" s="41">
        <v>0</v>
      </c>
      <c r="I50" s="41">
        <f>ROUND(G50*H50,P4)</f>
        <v>0</v>
      </c>
      <c r="J50" s="36"/>
      <c r="O50" s="42">
        <f>I50*0.21</f>
        <v>0</v>
      </c>
      <c r="P50">
        <v>3</v>
      </c>
    </row>
    <row r="51" ht="60">
      <c r="A51" s="36" t="s">
        <v>61</v>
      </c>
      <c r="B51" s="43"/>
      <c r="C51" s="44"/>
      <c r="D51" s="44"/>
      <c r="E51" s="38" t="s">
        <v>162</v>
      </c>
      <c r="F51" s="44"/>
      <c r="G51" s="44"/>
      <c r="H51" s="44"/>
      <c r="I51" s="44"/>
      <c r="J51" s="45"/>
    </row>
    <row r="52" ht="30">
      <c r="A52" s="36" t="s">
        <v>63</v>
      </c>
      <c r="B52" s="43"/>
      <c r="C52" s="44"/>
      <c r="D52" s="44"/>
      <c r="E52" s="46" t="s">
        <v>163</v>
      </c>
      <c r="F52" s="44"/>
      <c r="G52" s="44"/>
      <c r="H52" s="44"/>
      <c r="I52" s="44"/>
      <c r="J52" s="45"/>
    </row>
    <row r="53" ht="120">
      <c r="A53" s="36" t="s">
        <v>65</v>
      </c>
      <c r="B53" s="43"/>
      <c r="C53" s="44"/>
      <c r="D53" s="44"/>
      <c r="E53" s="38" t="s">
        <v>149</v>
      </c>
      <c r="F53" s="44"/>
      <c r="G53" s="44"/>
      <c r="H53" s="44"/>
      <c r="I53" s="44"/>
      <c r="J53" s="45"/>
    </row>
    <row r="54">
      <c r="A54" s="36" t="s">
        <v>56</v>
      </c>
      <c r="B54" s="36">
        <v>12</v>
      </c>
      <c r="C54" s="37" t="s">
        <v>164</v>
      </c>
      <c r="D54" s="36" t="s">
        <v>58</v>
      </c>
      <c r="E54" s="38" t="s">
        <v>165</v>
      </c>
      <c r="F54" s="39" t="s">
        <v>161</v>
      </c>
      <c r="G54" s="40">
        <v>43.899999999999999</v>
      </c>
      <c r="H54" s="41">
        <v>0</v>
      </c>
      <c r="I54" s="41">
        <f>ROUND(G54*H54,P4)</f>
        <v>0</v>
      </c>
      <c r="J54" s="36"/>
      <c r="O54" s="42">
        <f>I54*0.21</f>
        <v>0</v>
      </c>
      <c r="P54">
        <v>3</v>
      </c>
    </row>
    <row r="55" ht="60">
      <c r="A55" s="36" t="s">
        <v>61</v>
      </c>
      <c r="B55" s="43"/>
      <c r="C55" s="44"/>
      <c r="D55" s="44"/>
      <c r="E55" s="38" t="s">
        <v>166</v>
      </c>
      <c r="F55" s="44"/>
      <c r="G55" s="44"/>
      <c r="H55" s="44"/>
      <c r="I55" s="44"/>
      <c r="J55" s="45"/>
    </row>
    <row r="56">
      <c r="A56" s="36" t="s">
        <v>63</v>
      </c>
      <c r="B56" s="43"/>
      <c r="C56" s="44"/>
      <c r="D56" s="44"/>
      <c r="E56" s="46" t="s">
        <v>167</v>
      </c>
      <c r="F56" s="44"/>
      <c r="G56" s="44"/>
      <c r="H56" s="44"/>
      <c r="I56" s="44"/>
      <c r="J56" s="45"/>
    </row>
    <row r="57" ht="120">
      <c r="A57" s="36" t="s">
        <v>65</v>
      </c>
      <c r="B57" s="43"/>
      <c r="C57" s="44"/>
      <c r="D57" s="44"/>
      <c r="E57" s="38" t="s">
        <v>149</v>
      </c>
      <c r="F57" s="44"/>
      <c r="G57" s="44"/>
      <c r="H57" s="44"/>
      <c r="I57" s="44"/>
      <c r="J57" s="45"/>
    </row>
    <row r="58">
      <c r="A58" s="36" t="s">
        <v>56</v>
      </c>
      <c r="B58" s="36">
        <v>13</v>
      </c>
      <c r="C58" s="37" t="s">
        <v>168</v>
      </c>
      <c r="D58" s="36" t="s">
        <v>58</v>
      </c>
      <c r="E58" s="38" t="s">
        <v>169</v>
      </c>
      <c r="F58" s="39" t="s">
        <v>170</v>
      </c>
      <c r="G58" s="40">
        <v>3681.0720000000001</v>
      </c>
      <c r="H58" s="41">
        <v>0</v>
      </c>
      <c r="I58" s="41">
        <f>ROUND(G58*H58,P4)</f>
        <v>0</v>
      </c>
      <c r="J58" s="36"/>
      <c r="O58" s="42">
        <f>I58*0.21</f>
        <v>0</v>
      </c>
      <c r="P58">
        <v>3</v>
      </c>
    </row>
    <row r="59" ht="60">
      <c r="A59" s="36" t="s">
        <v>61</v>
      </c>
      <c r="B59" s="43"/>
      <c r="C59" s="44"/>
      <c r="D59" s="44"/>
      <c r="E59" s="38" t="s">
        <v>171</v>
      </c>
      <c r="F59" s="44"/>
      <c r="G59" s="44"/>
      <c r="H59" s="44"/>
      <c r="I59" s="44"/>
      <c r="J59" s="45"/>
    </row>
    <row r="60" ht="45">
      <c r="A60" s="36" t="s">
        <v>63</v>
      </c>
      <c r="B60" s="43"/>
      <c r="C60" s="44"/>
      <c r="D60" s="44"/>
      <c r="E60" s="46" t="s">
        <v>172</v>
      </c>
      <c r="F60" s="44"/>
      <c r="G60" s="44"/>
      <c r="H60" s="44"/>
      <c r="I60" s="44"/>
      <c r="J60" s="45"/>
    </row>
    <row r="61" ht="60">
      <c r="A61" s="36" t="s">
        <v>65</v>
      </c>
      <c r="B61" s="43"/>
      <c r="C61" s="44"/>
      <c r="D61" s="44"/>
      <c r="E61" s="38" t="s">
        <v>173</v>
      </c>
      <c r="F61" s="44"/>
      <c r="G61" s="44"/>
      <c r="H61" s="44"/>
      <c r="I61" s="44"/>
      <c r="J61" s="45"/>
    </row>
    <row r="62">
      <c r="A62" s="36" t="s">
        <v>56</v>
      </c>
      <c r="B62" s="36">
        <v>14</v>
      </c>
      <c r="C62" s="37" t="s">
        <v>174</v>
      </c>
      <c r="D62" s="36" t="s">
        <v>130</v>
      </c>
      <c r="E62" s="38" t="s">
        <v>175</v>
      </c>
      <c r="F62" s="39" t="s">
        <v>116</v>
      </c>
      <c r="G62" s="40">
        <v>1004.943</v>
      </c>
      <c r="H62" s="41">
        <v>0</v>
      </c>
      <c r="I62" s="41">
        <f>ROUND(G62*H62,P4)</f>
        <v>0</v>
      </c>
      <c r="J62" s="36"/>
      <c r="O62" s="42">
        <f>I62*0.21</f>
        <v>0</v>
      </c>
      <c r="P62">
        <v>3</v>
      </c>
    </row>
    <row r="63" ht="75">
      <c r="A63" s="36" t="s">
        <v>61</v>
      </c>
      <c r="B63" s="43"/>
      <c r="C63" s="44"/>
      <c r="D63" s="44"/>
      <c r="E63" s="38" t="s">
        <v>176</v>
      </c>
      <c r="F63" s="44"/>
      <c r="G63" s="44"/>
      <c r="H63" s="44"/>
      <c r="I63" s="44"/>
      <c r="J63" s="45"/>
    </row>
    <row r="64" ht="180">
      <c r="A64" s="36" t="s">
        <v>63</v>
      </c>
      <c r="B64" s="43"/>
      <c r="C64" s="44"/>
      <c r="D64" s="44"/>
      <c r="E64" s="46" t="s">
        <v>177</v>
      </c>
      <c r="F64" s="44"/>
      <c r="G64" s="44"/>
      <c r="H64" s="44"/>
      <c r="I64" s="44"/>
      <c r="J64" s="45"/>
    </row>
    <row r="65" ht="120">
      <c r="A65" s="36" t="s">
        <v>65</v>
      </c>
      <c r="B65" s="43"/>
      <c r="C65" s="44"/>
      <c r="D65" s="44"/>
      <c r="E65" s="38" t="s">
        <v>149</v>
      </c>
      <c r="F65" s="44"/>
      <c r="G65" s="44"/>
      <c r="H65" s="44"/>
      <c r="I65" s="44"/>
      <c r="J65" s="45"/>
    </row>
    <row r="66">
      <c r="A66" s="36" t="s">
        <v>56</v>
      </c>
      <c r="B66" s="36">
        <v>15</v>
      </c>
      <c r="C66" s="37" t="s">
        <v>174</v>
      </c>
      <c r="D66" s="36" t="s">
        <v>146</v>
      </c>
      <c r="E66" s="38" t="s">
        <v>175</v>
      </c>
      <c r="F66" s="39" t="s">
        <v>116</v>
      </c>
      <c r="G66" s="40">
        <v>50.031999999999996</v>
      </c>
      <c r="H66" s="41">
        <v>0</v>
      </c>
      <c r="I66" s="41">
        <f>ROUND(G66*H66,P4)</f>
        <v>0</v>
      </c>
      <c r="J66" s="36"/>
      <c r="O66" s="42">
        <f>I66*0.21</f>
        <v>0</v>
      </c>
      <c r="P66">
        <v>3</v>
      </c>
    </row>
    <row r="67" ht="75">
      <c r="A67" s="36" t="s">
        <v>61</v>
      </c>
      <c r="B67" s="43"/>
      <c r="C67" s="44"/>
      <c r="D67" s="44"/>
      <c r="E67" s="38" t="s">
        <v>178</v>
      </c>
      <c r="F67" s="44"/>
      <c r="G67" s="44"/>
      <c r="H67" s="44"/>
      <c r="I67" s="44"/>
      <c r="J67" s="45"/>
    </row>
    <row r="68" ht="225">
      <c r="A68" s="36" t="s">
        <v>63</v>
      </c>
      <c r="B68" s="43"/>
      <c r="C68" s="44"/>
      <c r="D68" s="44"/>
      <c r="E68" s="46" t="s">
        <v>179</v>
      </c>
      <c r="F68" s="44"/>
      <c r="G68" s="44"/>
      <c r="H68" s="44"/>
      <c r="I68" s="44"/>
      <c r="J68" s="45"/>
    </row>
    <row r="69" ht="120">
      <c r="A69" s="36" t="s">
        <v>65</v>
      </c>
      <c r="B69" s="43"/>
      <c r="C69" s="44"/>
      <c r="D69" s="44"/>
      <c r="E69" s="38" t="s">
        <v>149</v>
      </c>
      <c r="F69" s="44"/>
      <c r="G69" s="44"/>
      <c r="H69" s="44"/>
      <c r="I69" s="44"/>
      <c r="J69" s="45"/>
    </row>
    <row r="70">
      <c r="A70" s="36" t="s">
        <v>56</v>
      </c>
      <c r="B70" s="36">
        <v>16</v>
      </c>
      <c r="C70" s="37" t="s">
        <v>180</v>
      </c>
      <c r="D70" s="36" t="s">
        <v>58</v>
      </c>
      <c r="E70" s="38" t="s">
        <v>181</v>
      </c>
      <c r="F70" s="39" t="s">
        <v>161</v>
      </c>
      <c r="G70" s="40">
        <v>479.60000000000002</v>
      </c>
      <c r="H70" s="41">
        <v>0</v>
      </c>
      <c r="I70" s="41">
        <f>ROUND(G70*H70,P4)</f>
        <v>0</v>
      </c>
      <c r="J70" s="36"/>
      <c r="O70" s="42">
        <f>I70*0.21</f>
        <v>0</v>
      </c>
      <c r="P70">
        <v>3</v>
      </c>
    </row>
    <row r="71" ht="45">
      <c r="A71" s="36" t="s">
        <v>61</v>
      </c>
      <c r="B71" s="43"/>
      <c r="C71" s="44"/>
      <c r="D71" s="44"/>
      <c r="E71" s="38" t="s">
        <v>182</v>
      </c>
      <c r="F71" s="44"/>
      <c r="G71" s="44"/>
      <c r="H71" s="44"/>
      <c r="I71" s="44"/>
      <c r="J71" s="45"/>
    </row>
    <row r="72" ht="60">
      <c r="A72" s="36" t="s">
        <v>63</v>
      </c>
      <c r="B72" s="43"/>
      <c r="C72" s="44"/>
      <c r="D72" s="44"/>
      <c r="E72" s="46" t="s">
        <v>183</v>
      </c>
      <c r="F72" s="44"/>
      <c r="G72" s="44"/>
      <c r="H72" s="44"/>
      <c r="I72" s="44"/>
      <c r="J72" s="45"/>
    </row>
    <row r="73" ht="75">
      <c r="A73" s="36" t="s">
        <v>65</v>
      </c>
      <c r="B73" s="43"/>
      <c r="C73" s="44"/>
      <c r="D73" s="44"/>
      <c r="E73" s="38" t="s">
        <v>184</v>
      </c>
      <c r="F73" s="44"/>
      <c r="G73" s="44"/>
      <c r="H73" s="44"/>
      <c r="I73" s="44"/>
      <c r="J73" s="45"/>
    </row>
    <row r="74">
      <c r="A74" s="36" t="s">
        <v>56</v>
      </c>
      <c r="B74" s="36">
        <v>17</v>
      </c>
      <c r="C74" s="37" t="s">
        <v>185</v>
      </c>
      <c r="D74" s="36" t="s">
        <v>58</v>
      </c>
      <c r="E74" s="38" t="s">
        <v>186</v>
      </c>
      <c r="F74" s="39" t="s">
        <v>116</v>
      </c>
      <c r="G74" s="40">
        <v>608.76099999999997</v>
      </c>
      <c r="H74" s="41">
        <v>0</v>
      </c>
      <c r="I74" s="41">
        <f>ROUND(G74*H74,P4)</f>
        <v>0</v>
      </c>
      <c r="J74" s="36"/>
      <c r="O74" s="42">
        <f>I74*0.21</f>
        <v>0</v>
      </c>
      <c r="P74">
        <v>3</v>
      </c>
    </row>
    <row r="75" ht="60">
      <c r="A75" s="36" t="s">
        <v>61</v>
      </c>
      <c r="B75" s="43"/>
      <c r="C75" s="44"/>
      <c r="D75" s="44"/>
      <c r="E75" s="38" t="s">
        <v>187</v>
      </c>
      <c r="F75" s="44"/>
      <c r="G75" s="44"/>
      <c r="H75" s="44"/>
      <c r="I75" s="44"/>
      <c r="J75" s="45"/>
    </row>
    <row r="76" ht="240">
      <c r="A76" s="36" t="s">
        <v>63</v>
      </c>
      <c r="B76" s="43"/>
      <c r="C76" s="44"/>
      <c r="D76" s="44"/>
      <c r="E76" s="46" t="s">
        <v>188</v>
      </c>
      <c r="F76" s="44"/>
      <c r="G76" s="44"/>
      <c r="H76" s="44"/>
      <c r="I76" s="44"/>
      <c r="J76" s="45"/>
    </row>
    <row r="77" ht="409.5">
      <c r="A77" s="36" t="s">
        <v>65</v>
      </c>
      <c r="B77" s="43"/>
      <c r="C77" s="44"/>
      <c r="D77" s="44"/>
      <c r="E77" s="38" t="s">
        <v>189</v>
      </c>
      <c r="F77" s="44"/>
      <c r="G77" s="44"/>
      <c r="H77" s="44"/>
      <c r="I77" s="44"/>
      <c r="J77" s="45"/>
    </row>
    <row r="78">
      <c r="A78" s="36" t="s">
        <v>56</v>
      </c>
      <c r="B78" s="36">
        <v>18</v>
      </c>
      <c r="C78" s="37" t="s">
        <v>190</v>
      </c>
      <c r="D78" s="36" t="s">
        <v>58</v>
      </c>
      <c r="E78" s="38" t="s">
        <v>191</v>
      </c>
      <c r="F78" s="39" t="s">
        <v>116</v>
      </c>
      <c r="G78" s="40">
        <v>1235.9259999999999</v>
      </c>
      <c r="H78" s="41">
        <v>0</v>
      </c>
      <c r="I78" s="41">
        <f>ROUND(G78*H78,P4)</f>
        <v>0</v>
      </c>
      <c r="J78" s="36"/>
      <c r="O78" s="42">
        <f>I78*0.21</f>
        <v>0</v>
      </c>
      <c r="P78">
        <v>3</v>
      </c>
    </row>
    <row r="79" ht="105">
      <c r="A79" s="36" t="s">
        <v>61</v>
      </c>
      <c r="B79" s="43"/>
      <c r="C79" s="44"/>
      <c r="D79" s="44"/>
      <c r="E79" s="38" t="s">
        <v>192</v>
      </c>
      <c r="F79" s="44"/>
      <c r="G79" s="44"/>
      <c r="H79" s="44"/>
      <c r="I79" s="44"/>
      <c r="J79" s="45"/>
    </row>
    <row r="80" ht="60">
      <c r="A80" s="36" t="s">
        <v>63</v>
      </c>
      <c r="B80" s="43"/>
      <c r="C80" s="44"/>
      <c r="D80" s="44"/>
      <c r="E80" s="46" t="s">
        <v>193</v>
      </c>
      <c r="F80" s="44"/>
      <c r="G80" s="44"/>
      <c r="H80" s="44"/>
      <c r="I80" s="44"/>
      <c r="J80" s="45"/>
    </row>
    <row r="81" ht="405">
      <c r="A81" s="36" t="s">
        <v>65</v>
      </c>
      <c r="B81" s="43"/>
      <c r="C81" s="44"/>
      <c r="D81" s="44"/>
      <c r="E81" s="38" t="s">
        <v>194</v>
      </c>
      <c r="F81" s="44"/>
      <c r="G81" s="44"/>
      <c r="H81" s="44"/>
      <c r="I81" s="44"/>
      <c r="J81" s="45"/>
    </row>
    <row r="82">
      <c r="A82" s="36" t="s">
        <v>56</v>
      </c>
      <c r="B82" s="36">
        <v>19</v>
      </c>
      <c r="C82" s="37" t="s">
        <v>195</v>
      </c>
      <c r="D82" s="36" t="s">
        <v>58</v>
      </c>
      <c r="E82" s="38" t="s">
        <v>196</v>
      </c>
      <c r="F82" s="39" t="s">
        <v>116</v>
      </c>
      <c r="G82" s="40">
        <v>105.7</v>
      </c>
      <c r="H82" s="41">
        <v>0</v>
      </c>
      <c r="I82" s="41">
        <f>ROUND(G82*H82,P4)</f>
        <v>0</v>
      </c>
      <c r="J82" s="36"/>
      <c r="O82" s="42">
        <f>I82*0.21</f>
        <v>0</v>
      </c>
      <c r="P82">
        <v>3</v>
      </c>
    </row>
    <row r="83" ht="75">
      <c r="A83" s="36" t="s">
        <v>61</v>
      </c>
      <c r="B83" s="43"/>
      <c r="C83" s="44"/>
      <c r="D83" s="44"/>
      <c r="E83" s="38" t="s">
        <v>197</v>
      </c>
      <c r="F83" s="44"/>
      <c r="G83" s="44"/>
      <c r="H83" s="44"/>
      <c r="I83" s="44"/>
      <c r="J83" s="45"/>
    </row>
    <row r="84" ht="30">
      <c r="A84" s="36" t="s">
        <v>63</v>
      </c>
      <c r="B84" s="43"/>
      <c r="C84" s="44"/>
      <c r="D84" s="44"/>
      <c r="E84" s="46" t="s">
        <v>198</v>
      </c>
      <c r="F84" s="44"/>
      <c r="G84" s="44"/>
      <c r="H84" s="44"/>
      <c r="I84" s="44"/>
      <c r="J84" s="45"/>
    </row>
    <row r="85" ht="405">
      <c r="A85" s="36" t="s">
        <v>65</v>
      </c>
      <c r="B85" s="43"/>
      <c r="C85" s="44"/>
      <c r="D85" s="44"/>
      <c r="E85" s="38" t="s">
        <v>199</v>
      </c>
      <c r="F85" s="44"/>
      <c r="G85" s="44"/>
      <c r="H85" s="44"/>
      <c r="I85" s="44"/>
      <c r="J85" s="45"/>
    </row>
    <row r="86">
      <c r="A86" s="36" t="s">
        <v>56</v>
      </c>
      <c r="B86" s="36">
        <v>20</v>
      </c>
      <c r="C86" s="37" t="s">
        <v>200</v>
      </c>
      <c r="D86" s="36" t="s">
        <v>58</v>
      </c>
      <c r="E86" s="38" t="s">
        <v>201</v>
      </c>
      <c r="F86" s="39" t="s">
        <v>170</v>
      </c>
      <c r="G86" s="40">
        <v>726.21600000000001</v>
      </c>
      <c r="H86" s="41">
        <v>0</v>
      </c>
      <c r="I86" s="41">
        <f>ROUND(G86*H86,P4)</f>
        <v>0</v>
      </c>
      <c r="J86" s="36"/>
      <c r="O86" s="42">
        <f>I86*0.21</f>
        <v>0</v>
      </c>
      <c r="P86">
        <v>3</v>
      </c>
    </row>
    <row r="87" ht="60">
      <c r="A87" s="36" t="s">
        <v>61</v>
      </c>
      <c r="B87" s="43"/>
      <c r="C87" s="44"/>
      <c r="D87" s="44"/>
      <c r="E87" s="38" t="s">
        <v>202</v>
      </c>
      <c r="F87" s="44"/>
      <c r="G87" s="44"/>
      <c r="H87" s="44"/>
      <c r="I87" s="44"/>
      <c r="J87" s="45"/>
    </row>
    <row r="88" ht="45">
      <c r="A88" s="36" t="s">
        <v>63</v>
      </c>
      <c r="B88" s="43"/>
      <c r="C88" s="44"/>
      <c r="D88" s="44"/>
      <c r="E88" s="46" t="s">
        <v>203</v>
      </c>
      <c r="F88" s="44"/>
      <c r="G88" s="44"/>
      <c r="H88" s="44"/>
      <c r="I88" s="44"/>
      <c r="J88" s="45"/>
    </row>
    <row r="89" ht="90">
      <c r="A89" s="36" t="s">
        <v>65</v>
      </c>
      <c r="B89" s="43"/>
      <c r="C89" s="44"/>
      <c r="D89" s="44"/>
      <c r="E89" s="38" t="s">
        <v>204</v>
      </c>
      <c r="F89" s="44"/>
      <c r="G89" s="44"/>
      <c r="H89" s="44"/>
      <c r="I89" s="44"/>
      <c r="J89" s="45"/>
    </row>
    <row r="90">
      <c r="A90" s="36" t="s">
        <v>56</v>
      </c>
      <c r="B90" s="36">
        <v>21</v>
      </c>
      <c r="C90" s="37" t="s">
        <v>205</v>
      </c>
      <c r="D90" s="36" t="s">
        <v>58</v>
      </c>
      <c r="E90" s="38" t="s">
        <v>206</v>
      </c>
      <c r="F90" s="39" t="s">
        <v>161</v>
      </c>
      <c r="G90" s="40">
        <v>170</v>
      </c>
      <c r="H90" s="41">
        <v>0</v>
      </c>
      <c r="I90" s="41">
        <f>ROUND(G90*H90,P4)</f>
        <v>0</v>
      </c>
      <c r="J90" s="36"/>
      <c r="O90" s="42">
        <f>I90*0.21</f>
        <v>0</v>
      </c>
      <c r="P90">
        <v>3</v>
      </c>
    </row>
    <row r="91" ht="45">
      <c r="A91" s="36" t="s">
        <v>61</v>
      </c>
      <c r="B91" s="43"/>
      <c r="C91" s="44"/>
      <c r="D91" s="44"/>
      <c r="E91" s="38" t="s">
        <v>143</v>
      </c>
      <c r="F91" s="44"/>
      <c r="G91" s="44"/>
      <c r="H91" s="44"/>
      <c r="I91" s="44"/>
      <c r="J91" s="45"/>
    </row>
    <row r="92" ht="45">
      <c r="A92" s="36" t="s">
        <v>63</v>
      </c>
      <c r="B92" s="43"/>
      <c r="C92" s="44"/>
      <c r="D92" s="44"/>
      <c r="E92" s="46" t="s">
        <v>207</v>
      </c>
      <c r="F92" s="44"/>
      <c r="G92" s="44"/>
      <c r="H92" s="44"/>
      <c r="I92" s="44"/>
      <c r="J92" s="45"/>
    </row>
    <row r="93" ht="120">
      <c r="A93" s="36" t="s">
        <v>65</v>
      </c>
      <c r="B93" s="43"/>
      <c r="C93" s="44"/>
      <c r="D93" s="44"/>
      <c r="E93" s="38" t="s">
        <v>208</v>
      </c>
      <c r="F93" s="44"/>
      <c r="G93" s="44"/>
      <c r="H93" s="44"/>
      <c r="I93" s="44"/>
      <c r="J93" s="45"/>
    </row>
    <row r="94">
      <c r="A94" s="36" t="s">
        <v>56</v>
      </c>
      <c r="B94" s="36">
        <v>22</v>
      </c>
      <c r="C94" s="37" t="s">
        <v>209</v>
      </c>
      <c r="D94" s="36" t="s">
        <v>58</v>
      </c>
      <c r="E94" s="38" t="s">
        <v>210</v>
      </c>
      <c r="F94" s="39" t="s">
        <v>116</v>
      </c>
      <c r="G94" s="40">
        <v>72.075000000000003</v>
      </c>
      <c r="H94" s="41">
        <v>0</v>
      </c>
      <c r="I94" s="41">
        <f>ROUND(G94*H94,P4)</f>
        <v>0</v>
      </c>
      <c r="J94" s="36"/>
      <c r="O94" s="42">
        <f>I94*0.21</f>
        <v>0</v>
      </c>
      <c r="P94">
        <v>3</v>
      </c>
    </row>
    <row r="95" ht="60">
      <c r="A95" s="36" t="s">
        <v>61</v>
      </c>
      <c r="B95" s="43"/>
      <c r="C95" s="44"/>
      <c r="D95" s="44"/>
      <c r="E95" s="38" t="s">
        <v>211</v>
      </c>
      <c r="F95" s="44"/>
      <c r="G95" s="44"/>
      <c r="H95" s="44"/>
      <c r="I95" s="44"/>
      <c r="J95" s="45"/>
    </row>
    <row r="96" ht="60">
      <c r="A96" s="36" t="s">
        <v>63</v>
      </c>
      <c r="B96" s="43"/>
      <c r="C96" s="44"/>
      <c r="D96" s="44"/>
      <c r="E96" s="46" t="s">
        <v>212</v>
      </c>
      <c r="F96" s="44"/>
      <c r="G96" s="44"/>
      <c r="H96" s="44"/>
      <c r="I96" s="44"/>
      <c r="J96" s="45"/>
    </row>
    <row r="97" ht="409.5">
      <c r="A97" s="36" t="s">
        <v>65</v>
      </c>
      <c r="B97" s="43"/>
      <c r="C97" s="44"/>
      <c r="D97" s="44"/>
      <c r="E97" s="38" t="s">
        <v>213</v>
      </c>
      <c r="F97" s="44"/>
      <c r="G97" s="44"/>
      <c r="H97" s="44"/>
      <c r="I97" s="44"/>
      <c r="J97" s="45"/>
    </row>
    <row r="98">
      <c r="A98" s="36" t="s">
        <v>56</v>
      </c>
      <c r="B98" s="36">
        <v>23</v>
      </c>
      <c r="C98" s="37" t="s">
        <v>214</v>
      </c>
      <c r="D98" s="36" t="s">
        <v>130</v>
      </c>
      <c r="E98" s="38" t="s">
        <v>215</v>
      </c>
      <c r="F98" s="39" t="s">
        <v>116</v>
      </c>
      <c r="G98" s="40">
        <v>813.024</v>
      </c>
      <c r="H98" s="41">
        <v>0</v>
      </c>
      <c r="I98" s="41">
        <f>ROUND(G98*H98,P4)</f>
        <v>0</v>
      </c>
      <c r="J98" s="36"/>
      <c r="O98" s="42">
        <f>I98*0.21</f>
        <v>0</v>
      </c>
      <c r="P98">
        <v>3</v>
      </c>
    </row>
    <row r="99" ht="45">
      <c r="A99" s="36" t="s">
        <v>61</v>
      </c>
      <c r="B99" s="43"/>
      <c r="C99" s="44"/>
      <c r="D99" s="44"/>
      <c r="E99" s="38" t="s">
        <v>143</v>
      </c>
      <c r="F99" s="44"/>
      <c r="G99" s="44"/>
      <c r="H99" s="44"/>
      <c r="I99" s="44"/>
      <c r="J99" s="45"/>
    </row>
    <row r="100" ht="409.5">
      <c r="A100" s="36" t="s">
        <v>63</v>
      </c>
      <c r="B100" s="43"/>
      <c r="C100" s="44"/>
      <c r="D100" s="44"/>
      <c r="E100" s="46" t="s">
        <v>216</v>
      </c>
      <c r="F100" s="44"/>
      <c r="G100" s="44"/>
      <c r="H100" s="44"/>
      <c r="I100" s="44"/>
      <c r="J100" s="45"/>
    </row>
    <row r="101" ht="409.5">
      <c r="A101" s="36" t="s">
        <v>65</v>
      </c>
      <c r="B101" s="43"/>
      <c r="C101" s="44"/>
      <c r="D101" s="44"/>
      <c r="E101" s="38" t="s">
        <v>213</v>
      </c>
      <c r="F101" s="44"/>
      <c r="G101" s="44"/>
      <c r="H101" s="44"/>
      <c r="I101" s="44"/>
      <c r="J101" s="45"/>
    </row>
    <row r="102">
      <c r="A102" s="36" t="s">
        <v>56</v>
      </c>
      <c r="B102" s="36">
        <v>24</v>
      </c>
      <c r="C102" s="37" t="s">
        <v>214</v>
      </c>
      <c r="D102" s="36" t="s">
        <v>146</v>
      </c>
      <c r="E102" s="38" t="s">
        <v>215</v>
      </c>
      <c r="F102" s="39" t="s">
        <v>116</v>
      </c>
      <c r="G102" s="40">
        <v>48.207999999999998</v>
      </c>
      <c r="H102" s="41">
        <v>0</v>
      </c>
      <c r="I102" s="41">
        <f>ROUND(G102*H102,P4)</f>
        <v>0</v>
      </c>
      <c r="J102" s="36"/>
      <c r="O102" s="42">
        <f>I102*0.21</f>
        <v>0</v>
      </c>
      <c r="P102">
        <v>3</v>
      </c>
    </row>
    <row r="103" ht="90">
      <c r="A103" s="36" t="s">
        <v>61</v>
      </c>
      <c r="B103" s="43"/>
      <c r="C103" s="44"/>
      <c r="D103" s="44"/>
      <c r="E103" s="38" t="s">
        <v>217</v>
      </c>
      <c r="F103" s="44"/>
      <c r="G103" s="44"/>
      <c r="H103" s="44"/>
      <c r="I103" s="44"/>
      <c r="J103" s="45"/>
    </row>
    <row r="104" ht="30">
      <c r="A104" s="36" t="s">
        <v>63</v>
      </c>
      <c r="B104" s="43"/>
      <c r="C104" s="44"/>
      <c r="D104" s="44"/>
      <c r="E104" s="46" t="s">
        <v>218</v>
      </c>
      <c r="F104" s="44"/>
      <c r="G104" s="44"/>
      <c r="H104" s="44"/>
      <c r="I104" s="44"/>
      <c r="J104" s="45"/>
    </row>
    <row r="105" ht="409.5">
      <c r="A105" s="36" t="s">
        <v>65</v>
      </c>
      <c r="B105" s="43"/>
      <c r="C105" s="44"/>
      <c r="D105" s="44"/>
      <c r="E105" s="38" t="s">
        <v>213</v>
      </c>
      <c r="F105" s="44"/>
      <c r="G105" s="44"/>
      <c r="H105" s="44"/>
      <c r="I105" s="44"/>
      <c r="J105" s="45"/>
    </row>
    <row r="106">
      <c r="A106" s="36" t="s">
        <v>56</v>
      </c>
      <c r="B106" s="36">
        <v>25</v>
      </c>
      <c r="C106" s="37" t="s">
        <v>219</v>
      </c>
      <c r="D106" s="36" t="s">
        <v>58</v>
      </c>
      <c r="E106" s="38" t="s">
        <v>220</v>
      </c>
      <c r="F106" s="39" t="s">
        <v>116</v>
      </c>
      <c r="G106" s="40">
        <v>1647.768</v>
      </c>
      <c r="H106" s="41">
        <v>0</v>
      </c>
      <c r="I106" s="41">
        <f>ROUND(G106*H106,P4)</f>
        <v>0</v>
      </c>
      <c r="J106" s="36"/>
      <c r="O106" s="42">
        <f>I106*0.21</f>
        <v>0</v>
      </c>
      <c r="P106">
        <v>3</v>
      </c>
    </row>
    <row r="107" ht="45">
      <c r="A107" s="36" t="s">
        <v>61</v>
      </c>
      <c r="B107" s="43"/>
      <c r="C107" s="44"/>
      <c r="D107" s="44"/>
      <c r="E107" s="38" t="s">
        <v>221</v>
      </c>
      <c r="F107" s="44"/>
      <c r="G107" s="44"/>
      <c r="H107" s="44"/>
      <c r="I107" s="44"/>
      <c r="J107" s="45"/>
    </row>
    <row r="108" ht="90">
      <c r="A108" s="36" t="s">
        <v>63</v>
      </c>
      <c r="B108" s="43"/>
      <c r="C108" s="44"/>
      <c r="D108" s="44"/>
      <c r="E108" s="46" t="s">
        <v>222</v>
      </c>
      <c r="F108" s="44"/>
      <c r="G108" s="44"/>
      <c r="H108" s="44"/>
      <c r="I108" s="44"/>
      <c r="J108" s="45"/>
    </row>
    <row r="109" ht="240">
      <c r="A109" s="36" t="s">
        <v>65</v>
      </c>
      <c r="B109" s="43"/>
      <c r="C109" s="44"/>
      <c r="D109" s="44"/>
      <c r="E109" s="38" t="s">
        <v>223</v>
      </c>
      <c r="F109" s="44"/>
      <c r="G109" s="44"/>
      <c r="H109" s="44"/>
      <c r="I109" s="44"/>
      <c r="J109" s="45"/>
    </row>
    <row r="110">
      <c r="A110" s="36" t="s">
        <v>56</v>
      </c>
      <c r="B110" s="36">
        <v>26</v>
      </c>
      <c r="C110" s="37" t="s">
        <v>224</v>
      </c>
      <c r="D110" s="36" t="s">
        <v>58</v>
      </c>
      <c r="E110" s="38" t="s">
        <v>225</v>
      </c>
      <c r="F110" s="39" t="s">
        <v>116</v>
      </c>
      <c r="G110" s="40">
        <v>119</v>
      </c>
      <c r="H110" s="41">
        <v>0</v>
      </c>
      <c r="I110" s="41">
        <f>ROUND(G110*H110,P4)</f>
        <v>0</v>
      </c>
      <c r="J110" s="36"/>
      <c r="O110" s="42">
        <f>I110*0.21</f>
        <v>0</v>
      </c>
      <c r="P110">
        <v>3</v>
      </c>
    </row>
    <row r="111" ht="120">
      <c r="A111" s="36" t="s">
        <v>61</v>
      </c>
      <c r="B111" s="43"/>
      <c r="C111" s="44"/>
      <c r="D111" s="44"/>
      <c r="E111" s="38" t="s">
        <v>226</v>
      </c>
      <c r="F111" s="44"/>
      <c r="G111" s="44"/>
      <c r="H111" s="44"/>
      <c r="I111" s="44"/>
      <c r="J111" s="45"/>
    </row>
    <row r="112" ht="30">
      <c r="A112" s="36" t="s">
        <v>63</v>
      </c>
      <c r="B112" s="43"/>
      <c r="C112" s="44"/>
      <c r="D112" s="44"/>
      <c r="E112" s="46" t="s">
        <v>227</v>
      </c>
      <c r="F112" s="44"/>
      <c r="G112" s="44"/>
      <c r="H112" s="44"/>
      <c r="I112" s="44"/>
      <c r="J112" s="45"/>
    </row>
    <row r="113" ht="405">
      <c r="A113" s="36" t="s">
        <v>65</v>
      </c>
      <c r="B113" s="43"/>
      <c r="C113" s="44"/>
      <c r="D113" s="44"/>
      <c r="E113" s="38" t="s">
        <v>228</v>
      </c>
      <c r="F113" s="44"/>
      <c r="G113" s="44"/>
      <c r="H113" s="44"/>
      <c r="I113" s="44"/>
      <c r="J113" s="45"/>
    </row>
    <row r="114">
      <c r="A114" s="36" t="s">
        <v>56</v>
      </c>
      <c r="B114" s="36">
        <v>27</v>
      </c>
      <c r="C114" s="37" t="s">
        <v>229</v>
      </c>
      <c r="D114" s="36" t="s">
        <v>58</v>
      </c>
      <c r="E114" s="38" t="s">
        <v>230</v>
      </c>
      <c r="F114" s="39" t="s">
        <v>116</v>
      </c>
      <c r="G114" s="40">
        <v>55.136000000000003</v>
      </c>
      <c r="H114" s="41">
        <v>0</v>
      </c>
      <c r="I114" s="41">
        <f>ROUND(G114*H114,P4)</f>
        <v>0</v>
      </c>
      <c r="J114" s="36"/>
      <c r="O114" s="42">
        <f>I114*0.21</f>
        <v>0</v>
      </c>
      <c r="P114">
        <v>3</v>
      </c>
    </row>
    <row r="115" ht="45">
      <c r="A115" s="36" t="s">
        <v>61</v>
      </c>
      <c r="B115" s="43"/>
      <c r="C115" s="44"/>
      <c r="D115" s="44"/>
      <c r="E115" s="38" t="s">
        <v>231</v>
      </c>
      <c r="F115" s="44"/>
      <c r="G115" s="44"/>
      <c r="H115" s="44"/>
      <c r="I115" s="44"/>
      <c r="J115" s="45"/>
    </row>
    <row r="116" ht="105">
      <c r="A116" s="36" t="s">
        <v>63</v>
      </c>
      <c r="B116" s="43"/>
      <c r="C116" s="44"/>
      <c r="D116" s="44"/>
      <c r="E116" s="46" t="s">
        <v>232</v>
      </c>
      <c r="F116" s="44"/>
      <c r="G116" s="44"/>
      <c r="H116" s="44"/>
      <c r="I116" s="44"/>
      <c r="J116" s="45"/>
    </row>
    <row r="117" ht="345">
      <c r="A117" s="36" t="s">
        <v>65</v>
      </c>
      <c r="B117" s="43"/>
      <c r="C117" s="44"/>
      <c r="D117" s="44"/>
      <c r="E117" s="38" t="s">
        <v>233</v>
      </c>
      <c r="F117" s="44"/>
      <c r="G117" s="44"/>
      <c r="H117" s="44"/>
      <c r="I117" s="44"/>
      <c r="J117" s="45"/>
    </row>
    <row r="118">
      <c r="A118" s="36" t="s">
        <v>56</v>
      </c>
      <c r="B118" s="36">
        <v>28</v>
      </c>
      <c r="C118" s="37" t="s">
        <v>234</v>
      </c>
      <c r="D118" s="36" t="s">
        <v>130</v>
      </c>
      <c r="E118" s="38" t="s">
        <v>235</v>
      </c>
      <c r="F118" s="39" t="s">
        <v>116</v>
      </c>
      <c r="G118" s="40">
        <v>224.03299999999999</v>
      </c>
      <c r="H118" s="41">
        <v>0</v>
      </c>
      <c r="I118" s="41">
        <f>ROUND(G118*H118,P4)</f>
        <v>0</v>
      </c>
      <c r="J118" s="36"/>
      <c r="O118" s="42">
        <f>I118*0.21</f>
        <v>0</v>
      </c>
      <c r="P118">
        <v>3</v>
      </c>
    </row>
    <row r="119" ht="60">
      <c r="A119" s="36" t="s">
        <v>61</v>
      </c>
      <c r="B119" s="43"/>
      <c r="C119" s="44"/>
      <c r="D119" s="44"/>
      <c r="E119" s="38" t="s">
        <v>236</v>
      </c>
      <c r="F119" s="44"/>
      <c r="G119" s="44"/>
      <c r="H119" s="44"/>
      <c r="I119" s="44"/>
      <c r="J119" s="45"/>
    </row>
    <row r="120" ht="195">
      <c r="A120" s="36" t="s">
        <v>63</v>
      </c>
      <c r="B120" s="43"/>
      <c r="C120" s="44"/>
      <c r="D120" s="44"/>
      <c r="E120" s="46" t="s">
        <v>237</v>
      </c>
      <c r="F120" s="44"/>
      <c r="G120" s="44"/>
      <c r="H120" s="44"/>
      <c r="I120" s="44"/>
      <c r="J120" s="45"/>
    </row>
    <row r="121" ht="330">
      <c r="A121" s="36" t="s">
        <v>65</v>
      </c>
      <c r="B121" s="43"/>
      <c r="C121" s="44"/>
      <c r="D121" s="44"/>
      <c r="E121" s="38" t="s">
        <v>238</v>
      </c>
      <c r="F121" s="44"/>
      <c r="G121" s="44"/>
      <c r="H121" s="44"/>
      <c r="I121" s="44"/>
      <c r="J121" s="45"/>
    </row>
    <row r="122">
      <c r="A122" s="36" t="s">
        <v>56</v>
      </c>
      <c r="B122" s="36">
        <v>29</v>
      </c>
      <c r="C122" s="37" t="s">
        <v>234</v>
      </c>
      <c r="D122" s="36" t="s">
        <v>146</v>
      </c>
      <c r="E122" s="38" t="s">
        <v>235</v>
      </c>
      <c r="F122" s="39" t="s">
        <v>116</v>
      </c>
      <c r="G122" s="40">
        <v>7.5990000000000002</v>
      </c>
      <c r="H122" s="41">
        <v>0</v>
      </c>
      <c r="I122" s="41">
        <f>ROUND(G122*H122,P4)</f>
        <v>0</v>
      </c>
      <c r="J122" s="36"/>
      <c r="O122" s="42">
        <f>I122*0.21</f>
        <v>0</v>
      </c>
      <c r="P122">
        <v>3</v>
      </c>
    </row>
    <row r="123" ht="120">
      <c r="A123" s="36" t="s">
        <v>61</v>
      </c>
      <c r="B123" s="43"/>
      <c r="C123" s="44"/>
      <c r="D123" s="44"/>
      <c r="E123" s="38" t="s">
        <v>239</v>
      </c>
      <c r="F123" s="44"/>
      <c r="G123" s="44"/>
      <c r="H123" s="44"/>
      <c r="I123" s="44"/>
      <c r="J123" s="45"/>
    </row>
    <row r="124" ht="45">
      <c r="A124" s="36" t="s">
        <v>63</v>
      </c>
      <c r="B124" s="43"/>
      <c r="C124" s="44"/>
      <c r="D124" s="44"/>
      <c r="E124" s="46" t="s">
        <v>240</v>
      </c>
      <c r="F124" s="44"/>
      <c r="G124" s="44"/>
      <c r="H124" s="44"/>
      <c r="I124" s="44"/>
      <c r="J124" s="45"/>
    </row>
    <row r="125" ht="330">
      <c r="A125" s="36" t="s">
        <v>65</v>
      </c>
      <c r="B125" s="43"/>
      <c r="C125" s="44"/>
      <c r="D125" s="44"/>
      <c r="E125" s="38" t="s">
        <v>238</v>
      </c>
      <c r="F125" s="44"/>
      <c r="G125" s="44"/>
      <c r="H125" s="44"/>
      <c r="I125" s="44"/>
      <c r="J125" s="45"/>
    </row>
    <row r="126">
      <c r="A126" s="36" t="s">
        <v>56</v>
      </c>
      <c r="B126" s="36">
        <v>30</v>
      </c>
      <c r="C126" s="37" t="s">
        <v>241</v>
      </c>
      <c r="D126" s="36" t="s">
        <v>130</v>
      </c>
      <c r="E126" s="38" t="s">
        <v>242</v>
      </c>
      <c r="F126" s="39" t="s">
        <v>116</v>
      </c>
      <c r="G126" s="40">
        <v>182.15299999999999</v>
      </c>
      <c r="H126" s="41">
        <v>0</v>
      </c>
      <c r="I126" s="41">
        <f>ROUND(G126*H126,P4)</f>
        <v>0</v>
      </c>
      <c r="J126" s="36"/>
      <c r="O126" s="42">
        <f>I126*0.21</f>
        <v>0</v>
      </c>
      <c r="P126">
        <v>3</v>
      </c>
    </row>
    <row r="127" ht="45">
      <c r="A127" s="36" t="s">
        <v>61</v>
      </c>
      <c r="B127" s="43"/>
      <c r="C127" s="44"/>
      <c r="D127" s="44"/>
      <c r="E127" s="38" t="s">
        <v>243</v>
      </c>
      <c r="F127" s="44"/>
      <c r="G127" s="44"/>
      <c r="H127" s="44"/>
      <c r="I127" s="44"/>
      <c r="J127" s="45"/>
    </row>
    <row r="128" ht="105">
      <c r="A128" s="36" t="s">
        <v>63</v>
      </c>
      <c r="B128" s="43"/>
      <c r="C128" s="44"/>
      <c r="D128" s="44"/>
      <c r="E128" s="46" t="s">
        <v>244</v>
      </c>
      <c r="F128" s="44"/>
      <c r="G128" s="44"/>
      <c r="H128" s="44"/>
      <c r="I128" s="44"/>
      <c r="J128" s="45"/>
    </row>
    <row r="129" ht="409.5">
      <c r="A129" s="36" t="s">
        <v>65</v>
      </c>
      <c r="B129" s="43"/>
      <c r="C129" s="44"/>
      <c r="D129" s="44"/>
      <c r="E129" s="38" t="s">
        <v>245</v>
      </c>
      <c r="F129" s="44"/>
      <c r="G129" s="44"/>
      <c r="H129" s="44"/>
      <c r="I129" s="44"/>
      <c r="J129" s="45"/>
    </row>
    <row r="130">
      <c r="A130" s="36" t="s">
        <v>56</v>
      </c>
      <c r="B130" s="36">
        <v>31</v>
      </c>
      <c r="C130" s="37" t="s">
        <v>241</v>
      </c>
      <c r="D130" s="36" t="s">
        <v>146</v>
      </c>
      <c r="E130" s="38" t="s">
        <v>242</v>
      </c>
      <c r="F130" s="39" t="s">
        <v>116</v>
      </c>
      <c r="G130" s="40">
        <v>48.207999999999998</v>
      </c>
      <c r="H130" s="41">
        <v>0</v>
      </c>
      <c r="I130" s="41">
        <f>ROUND(G130*H130,P4)</f>
        <v>0</v>
      </c>
      <c r="J130" s="36"/>
      <c r="O130" s="42">
        <f>I130*0.21</f>
        <v>0</v>
      </c>
      <c r="P130">
        <v>3</v>
      </c>
    </row>
    <row r="131" ht="105">
      <c r="A131" s="36" t="s">
        <v>61</v>
      </c>
      <c r="B131" s="43"/>
      <c r="C131" s="44"/>
      <c r="D131" s="44"/>
      <c r="E131" s="38" t="s">
        <v>246</v>
      </c>
      <c r="F131" s="44"/>
      <c r="G131" s="44"/>
      <c r="H131" s="44"/>
      <c r="I131" s="44"/>
      <c r="J131" s="45"/>
    </row>
    <row r="132" ht="45">
      <c r="A132" s="36" t="s">
        <v>63</v>
      </c>
      <c r="B132" s="43"/>
      <c r="C132" s="44"/>
      <c r="D132" s="44"/>
      <c r="E132" s="46" t="s">
        <v>247</v>
      </c>
      <c r="F132" s="44"/>
      <c r="G132" s="44"/>
      <c r="H132" s="44"/>
      <c r="I132" s="44"/>
      <c r="J132" s="45"/>
    </row>
    <row r="133" ht="409.5">
      <c r="A133" s="36" t="s">
        <v>65</v>
      </c>
      <c r="B133" s="43"/>
      <c r="C133" s="44"/>
      <c r="D133" s="44"/>
      <c r="E133" s="38" t="s">
        <v>245</v>
      </c>
      <c r="F133" s="44"/>
      <c r="G133" s="44"/>
      <c r="H133" s="44"/>
      <c r="I133" s="44"/>
      <c r="J133" s="45"/>
    </row>
    <row r="134">
      <c r="A134" s="36" t="s">
        <v>56</v>
      </c>
      <c r="B134" s="36">
        <v>32</v>
      </c>
      <c r="C134" s="37" t="s">
        <v>248</v>
      </c>
      <c r="D134" s="36" t="s">
        <v>58</v>
      </c>
      <c r="E134" s="38" t="s">
        <v>249</v>
      </c>
      <c r="F134" s="39" t="s">
        <v>170</v>
      </c>
      <c r="G134" s="40">
        <v>3250.7240000000002</v>
      </c>
      <c r="H134" s="41">
        <v>0</v>
      </c>
      <c r="I134" s="41">
        <f>ROUND(G134*H134,P4)</f>
        <v>0</v>
      </c>
      <c r="J134" s="36"/>
      <c r="O134" s="42">
        <f>I134*0.21</f>
        <v>0</v>
      </c>
      <c r="P134">
        <v>3</v>
      </c>
    </row>
    <row r="135" ht="30">
      <c r="A135" s="36" t="s">
        <v>61</v>
      </c>
      <c r="B135" s="43"/>
      <c r="C135" s="44"/>
      <c r="D135" s="44"/>
      <c r="E135" s="38" t="s">
        <v>250</v>
      </c>
      <c r="F135" s="44"/>
      <c r="G135" s="44"/>
      <c r="H135" s="44"/>
      <c r="I135" s="44"/>
      <c r="J135" s="45"/>
    </row>
    <row r="136" ht="330">
      <c r="A136" s="36" t="s">
        <v>63</v>
      </c>
      <c r="B136" s="43"/>
      <c r="C136" s="44"/>
      <c r="D136" s="44"/>
      <c r="E136" s="46" t="s">
        <v>251</v>
      </c>
      <c r="F136" s="44"/>
      <c r="G136" s="44"/>
      <c r="H136" s="44"/>
      <c r="I136" s="44"/>
      <c r="J136" s="45"/>
    </row>
    <row r="137" ht="75">
      <c r="A137" s="36" t="s">
        <v>65</v>
      </c>
      <c r="B137" s="43"/>
      <c r="C137" s="44"/>
      <c r="D137" s="44"/>
      <c r="E137" s="38" t="s">
        <v>252</v>
      </c>
      <c r="F137" s="44"/>
      <c r="G137" s="44"/>
      <c r="H137" s="44"/>
      <c r="I137" s="44"/>
      <c r="J137" s="45"/>
    </row>
    <row r="138">
      <c r="A138" s="36" t="s">
        <v>56</v>
      </c>
      <c r="B138" s="36">
        <v>33</v>
      </c>
      <c r="C138" s="37" t="s">
        <v>253</v>
      </c>
      <c r="D138" s="36" t="s">
        <v>58</v>
      </c>
      <c r="E138" s="38" t="s">
        <v>254</v>
      </c>
      <c r="F138" s="39" t="s">
        <v>170</v>
      </c>
      <c r="G138" s="40">
        <v>1823.4000000000001</v>
      </c>
      <c r="H138" s="41">
        <v>0</v>
      </c>
      <c r="I138" s="41">
        <f>ROUND(G138*H138,P4)</f>
        <v>0</v>
      </c>
      <c r="J138" s="36"/>
      <c r="O138" s="42">
        <f>I138*0.21</f>
        <v>0</v>
      </c>
      <c r="P138">
        <v>3</v>
      </c>
    </row>
    <row r="139" ht="30">
      <c r="A139" s="36" t="s">
        <v>61</v>
      </c>
      <c r="B139" s="43"/>
      <c r="C139" s="44"/>
      <c r="D139" s="44"/>
      <c r="E139" s="38" t="s">
        <v>250</v>
      </c>
      <c r="F139" s="44"/>
      <c r="G139" s="44"/>
      <c r="H139" s="44"/>
      <c r="I139" s="44"/>
      <c r="J139" s="45"/>
    </row>
    <row r="140" ht="60">
      <c r="A140" s="36" t="s">
        <v>63</v>
      </c>
      <c r="B140" s="43"/>
      <c r="C140" s="44"/>
      <c r="D140" s="44"/>
      <c r="E140" s="46" t="s">
        <v>255</v>
      </c>
      <c r="F140" s="44"/>
      <c r="G140" s="44"/>
      <c r="H140" s="44"/>
      <c r="I140" s="44"/>
      <c r="J140" s="45"/>
    </row>
    <row r="141" ht="75">
      <c r="A141" s="36" t="s">
        <v>65</v>
      </c>
      <c r="B141" s="43"/>
      <c r="C141" s="44"/>
      <c r="D141" s="44"/>
      <c r="E141" s="38" t="s">
        <v>256</v>
      </c>
      <c r="F141" s="44"/>
      <c r="G141" s="44"/>
      <c r="H141" s="44"/>
      <c r="I141" s="44"/>
      <c r="J141" s="45"/>
    </row>
    <row r="142">
      <c r="A142" s="36" t="s">
        <v>56</v>
      </c>
      <c r="B142" s="36">
        <v>34</v>
      </c>
      <c r="C142" s="37" t="s">
        <v>257</v>
      </c>
      <c r="D142" s="36" t="s">
        <v>58</v>
      </c>
      <c r="E142" s="38" t="s">
        <v>258</v>
      </c>
      <c r="F142" s="39" t="s">
        <v>170</v>
      </c>
      <c r="G142" s="40">
        <v>1823.4000000000001</v>
      </c>
      <c r="H142" s="41">
        <v>0</v>
      </c>
      <c r="I142" s="41">
        <f>ROUND(G142*H142,P4)</f>
        <v>0</v>
      </c>
      <c r="J142" s="36"/>
      <c r="O142" s="42">
        <f>I142*0.21</f>
        <v>0</v>
      </c>
      <c r="P142">
        <v>3</v>
      </c>
    </row>
    <row r="143" ht="30">
      <c r="A143" s="36" t="s">
        <v>61</v>
      </c>
      <c r="B143" s="43"/>
      <c r="C143" s="44"/>
      <c r="D143" s="44"/>
      <c r="E143" s="38" t="s">
        <v>250</v>
      </c>
      <c r="F143" s="44"/>
      <c r="G143" s="44"/>
      <c r="H143" s="44"/>
      <c r="I143" s="44"/>
      <c r="J143" s="45"/>
    </row>
    <row r="144" ht="60">
      <c r="A144" s="36" t="s">
        <v>63</v>
      </c>
      <c r="B144" s="43"/>
      <c r="C144" s="44"/>
      <c r="D144" s="44"/>
      <c r="E144" s="46" t="s">
        <v>259</v>
      </c>
      <c r="F144" s="44"/>
      <c r="G144" s="44"/>
      <c r="H144" s="44"/>
      <c r="I144" s="44"/>
      <c r="J144" s="45"/>
    </row>
    <row r="145" ht="75">
      <c r="A145" s="36" t="s">
        <v>65</v>
      </c>
      <c r="B145" s="43"/>
      <c r="C145" s="44"/>
      <c r="D145" s="44"/>
      <c r="E145" s="38" t="s">
        <v>260</v>
      </c>
      <c r="F145" s="44"/>
      <c r="G145" s="44"/>
      <c r="H145" s="44"/>
      <c r="I145" s="44"/>
      <c r="J145" s="45"/>
    </row>
    <row r="146">
      <c r="A146" s="36" t="s">
        <v>56</v>
      </c>
      <c r="B146" s="36">
        <v>35</v>
      </c>
      <c r="C146" s="37" t="s">
        <v>261</v>
      </c>
      <c r="D146" s="36" t="s">
        <v>58</v>
      </c>
      <c r="E146" s="38" t="s">
        <v>262</v>
      </c>
      <c r="F146" s="39" t="s">
        <v>170</v>
      </c>
      <c r="G146" s="40">
        <v>1823.4000000000001</v>
      </c>
      <c r="H146" s="41">
        <v>0</v>
      </c>
      <c r="I146" s="41">
        <f>ROUND(G146*H146,P4)</f>
        <v>0</v>
      </c>
      <c r="J146" s="36"/>
      <c r="O146" s="42">
        <f>I146*0.21</f>
        <v>0</v>
      </c>
      <c r="P146">
        <v>3</v>
      </c>
    </row>
    <row r="147" ht="30">
      <c r="A147" s="36" t="s">
        <v>61</v>
      </c>
      <c r="B147" s="43"/>
      <c r="C147" s="44"/>
      <c r="D147" s="44"/>
      <c r="E147" s="38" t="s">
        <v>250</v>
      </c>
      <c r="F147" s="44"/>
      <c r="G147" s="44"/>
      <c r="H147" s="44"/>
      <c r="I147" s="44"/>
      <c r="J147" s="45"/>
    </row>
    <row r="148" ht="60">
      <c r="A148" s="36" t="s">
        <v>63</v>
      </c>
      <c r="B148" s="43"/>
      <c r="C148" s="44"/>
      <c r="D148" s="44"/>
      <c r="E148" s="46" t="s">
        <v>259</v>
      </c>
      <c r="F148" s="44"/>
      <c r="G148" s="44"/>
      <c r="H148" s="44"/>
      <c r="I148" s="44"/>
      <c r="J148" s="45"/>
    </row>
    <row r="149" ht="90">
      <c r="A149" s="36" t="s">
        <v>65</v>
      </c>
      <c r="B149" s="43"/>
      <c r="C149" s="44"/>
      <c r="D149" s="44"/>
      <c r="E149" s="38" t="s">
        <v>263</v>
      </c>
      <c r="F149" s="44"/>
      <c r="G149" s="44"/>
      <c r="H149" s="44"/>
      <c r="I149" s="44"/>
      <c r="J149" s="45"/>
    </row>
    <row r="150">
      <c r="A150" s="30" t="s">
        <v>53</v>
      </c>
      <c r="B150" s="31"/>
      <c r="C150" s="32" t="s">
        <v>146</v>
      </c>
      <c r="D150" s="33"/>
      <c r="E150" s="30" t="s">
        <v>264</v>
      </c>
      <c r="F150" s="33"/>
      <c r="G150" s="33"/>
      <c r="H150" s="33"/>
      <c r="I150" s="34">
        <f>SUMIFS(I151:I170,A151:A170,"P")</f>
        <v>0</v>
      </c>
      <c r="J150" s="35"/>
    </row>
    <row r="151">
      <c r="A151" s="36" t="s">
        <v>56</v>
      </c>
      <c r="B151" s="36">
        <v>36</v>
      </c>
      <c r="C151" s="37" t="s">
        <v>265</v>
      </c>
      <c r="D151" s="36" t="s">
        <v>58</v>
      </c>
      <c r="E151" s="38" t="s">
        <v>266</v>
      </c>
      <c r="F151" s="39" t="s">
        <v>161</v>
      </c>
      <c r="G151" s="40">
        <v>70</v>
      </c>
      <c r="H151" s="41">
        <v>0</v>
      </c>
      <c r="I151" s="41">
        <f>ROUND(G151*H151,P4)</f>
        <v>0</v>
      </c>
      <c r="J151" s="36"/>
      <c r="O151" s="42">
        <f>I151*0.21</f>
        <v>0</v>
      </c>
      <c r="P151">
        <v>3</v>
      </c>
    </row>
    <row r="152" ht="90">
      <c r="A152" s="36" t="s">
        <v>61</v>
      </c>
      <c r="B152" s="43"/>
      <c r="C152" s="44"/>
      <c r="D152" s="44"/>
      <c r="E152" s="38" t="s">
        <v>267</v>
      </c>
      <c r="F152" s="44"/>
      <c r="G152" s="44"/>
      <c r="H152" s="44"/>
      <c r="I152" s="44"/>
      <c r="J152" s="45"/>
    </row>
    <row r="153" ht="30">
      <c r="A153" s="36" t="s">
        <v>63</v>
      </c>
      <c r="B153" s="43"/>
      <c r="C153" s="44"/>
      <c r="D153" s="44"/>
      <c r="E153" s="46" t="s">
        <v>268</v>
      </c>
      <c r="F153" s="44"/>
      <c r="G153" s="44"/>
      <c r="H153" s="44"/>
      <c r="I153" s="44"/>
      <c r="J153" s="45"/>
    </row>
    <row r="154" ht="225">
      <c r="A154" s="36" t="s">
        <v>65</v>
      </c>
      <c r="B154" s="43"/>
      <c r="C154" s="44"/>
      <c r="D154" s="44"/>
      <c r="E154" s="38" t="s">
        <v>269</v>
      </c>
      <c r="F154" s="44"/>
      <c r="G154" s="44"/>
      <c r="H154" s="44"/>
      <c r="I154" s="44"/>
      <c r="J154" s="45"/>
    </row>
    <row r="155">
      <c r="A155" s="36" t="s">
        <v>56</v>
      </c>
      <c r="B155" s="36">
        <v>37</v>
      </c>
      <c r="C155" s="37" t="s">
        <v>270</v>
      </c>
      <c r="D155" s="36" t="s">
        <v>58</v>
      </c>
      <c r="E155" s="38" t="s">
        <v>271</v>
      </c>
      <c r="F155" s="39" t="s">
        <v>116</v>
      </c>
      <c r="G155" s="40">
        <v>908.16399999999999</v>
      </c>
      <c r="H155" s="41">
        <v>0</v>
      </c>
      <c r="I155" s="41">
        <f>ROUND(G155*H155,P4)</f>
        <v>0</v>
      </c>
      <c r="J155" s="36"/>
      <c r="O155" s="42">
        <f>I155*0.21</f>
        <v>0</v>
      </c>
      <c r="P155">
        <v>3</v>
      </c>
    </row>
    <row r="156" ht="90">
      <c r="A156" s="36" t="s">
        <v>61</v>
      </c>
      <c r="B156" s="43"/>
      <c r="C156" s="44"/>
      <c r="D156" s="44"/>
      <c r="E156" s="38" t="s">
        <v>272</v>
      </c>
      <c r="F156" s="44"/>
      <c r="G156" s="44"/>
      <c r="H156" s="44"/>
      <c r="I156" s="44"/>
      <c r="J156" s="45"/>
    </row>
    <row r="157" ht="225">
      <c r="A157" s="36" t="s">
        <v>63</v>
      </c>
      <c r="B157" s="43"/>
      <c r="C157" s="44"/>
      <c r="D157" s="44"/>
      <c r="E157" s="46" t="s">
        <v>273</v>
      </c>
      <c r="F157" s="44"/>
      <c r="G157" s="44"/>
      <c r="H157" s="44"/>
      <c r="I157" s="44"/>
      <c r="J157" s="45"/>
    </row>
    <row r="158" ht="105">
      <c r="A158" s="36" t="s">
        <v>65</v>
      </c>
      <c r="B158" s="43"/>
      <c r="C158" s="44"/>
      <c r="D158" s="44"/>
      <c r="E158" s="38" t="s">
        <v>274</v>
      </c>
      <c r="F158" s="44"/>
      <c r="G158" s="44"/>
      <c r="H158" s="44"/>
      <c r="I158" s="44"/>
      <c r="J158" s="45"/>
    </row>
    <row r="159">
      <c r="A159" s="36" t="s">
        <v>56</v>
      </c>
      <c r="B159" s="36">
        <v>38</v>
      </c>
      <c r="C159" s="37" t="s">
        <v>275</v>
      </c>
      <c r="D159" s="36" t="s">
        <v>130</v>
      </c>
      <c r="E159" s="38" t="s">
        <v>276</v>
      </c>
      <c r="F159" s="39" t="s">
        <v>170</v>
      </c>
      <c r="G159" s="40">
        <v>122</v>
      </c>
      <c r="H159" s="41">
        <v>0</v>
      </c>
      <c r="I159" s="41">
        <f>ROUND(G159*H159,P4)</f>
        <v>0</v>
      </c>
      <c r="J159" s="36"/>
      <c r="O159" s="42">
        <f>I159*0.21</f>
        <v>0</v>
      </c>
      <c r="P159">
        <v>3</v>
      </c>
    </row>
    <row r="160" ht="60">
      <c r="A160" s="36" t="s">
        <v>61</v>
      </c>
      <c r="B160" s="43"/>
      <c r="C160" s="44"/>
      <c r="D160" s="44"/>
      <c r="E160" s="38" t="s">
        <v>277</v>
      </c>
      <c r="F160" s="44"/>
      <c r="G160" s="44"/>
      <c r="H160" s="44"/>
      <c r="I160" s="44"/>
      <c r="J160" s="45"/>
    </row>
    <row r="161">
      <c r="A161" s="36" t="s">
        <v>63</v>
      </c>
      <c r="B161" s="43"/>
      <c r="C161" s="44"/>
      <c r="D161" s="44"/>
      <c r="E161" s="46" t="s">
        <v>278</v>
      </c>
      <c r="F161" s="44"/>
      <c r="G161" s="44"/>
      <c r="H161" s="44"/>
      <c r="I161" s="44"/>
      <c r="J161" s="45"/>
    </row>
    <row r="162" ht="180">
      <c r="A162" s="36" t="s">
        <v>65</v>
      </c>
      <c r="B162" s="43"/>
      <c r="C162" s="44"/>
      <c r="D162" s="44"/>
      <c r="E162" s="38" t="s">
        <v>279</v>
      </c>
      <c r="F162" s="44"/>
      <c r="G162" s="44"/>
      <c r="H162" s="44"/>
      <c r="I162" s="44"/>
      <c r="J162" s="45"/>
    </row>
    <row r="163">
      <c r="A163" s="36" t="s">
        <v>56</v>
      </c>
      <c r="B163" s="36">
        <v>39</v>
      </c>
      <c r="C163" s="37" t="s">
        <v>275</v>
      </c>
      <c r="D163" s="36" t="s">
        <v>146</v>
      </c>
      <c r="E163" s="38" t="s">
        <v>276</v>
      </c>
      <c r="F163" s="39" t="s">
        <v>170</v>
      </c>
      <c r="G163" s="40">
        <v>154</v>
      </c>
      <c r="H163" s="41">
        <v>0</v>
      </c>
      <c r="I163" s="41">
        <f>ROUND(G163*H163,P4)</f>
        <v>0</v>
      </c>
      <c r="J163" s="36"/>
      <c r="O163" s="42">
        <f>I163*0.21</f>
        <v>0</v>
      </c>
      <c r="P163">
        <v>3</v>
      </c>
    </row>
    <row r="164" ht="60">
      <c r="A164" s="36" t="s">
        <v>61</v>
      </c>
      <c r="B164" s="43"/>
      <c r="C164" s="44"/>
      <c r="D164" s="44"/>
      <c r="E164" s="38" t="s">
        <v>280</v>
      </c>
      <c r="F164" s="44"/>
      <c r="G164" s="44"/>
      <c r="H164" s="44"/>
      <c r="I164" s="44"/>
      <c r="J164" s="45"/>
    </row>
    <row r="165">
      <c r="A165" s="36" t="s">
        <v>63</v>
      </c>
      <c r="B165" s="43"/>
      <c r="C165" s="44"/>
      <c r="D165" s="44"/>
      <c r="E165" s="46" t="s">
        <v>281</v>
      </c>
      <c r="F165" s="44"/>
      <c r="G165" s="44"/>
      <c r="H165" s="44"/>
      <c r="I165" s="44"/>
      <c r="J165" s="45"/>
    </row>
    <row r="166" ht="180">
      <c r="A166" s="36" t="s">
        <v>65</v>
      </c>
      <c r="B166" s="43"/>
      <c r="C166" s="44"/>
      <c r="D166" s="44"/>
      <c r="E166" s="38" t="s">
        <v>279</v>
      </c>
      <c r="F166" s="44"/>
      <c r="G166" s="44"/>
      <c r="H166" s="44"/>
      <c r="I166" s="44"/>
      <c r="J166" s="45"/>
    </row>
    <row r="167">
      <c r="A167" s="36" t="s">
        <v>56</v>
      </c>
      <c r="B167" s="36">
        <v>40</v>
      </c>
      <c r="C167" s="37" t="s">
        <v>282</v>
      </c>
      <c r="D167" s="36" t="s">
        <v>58</v>
      </c>
      <c r="E167" s="38" t="s">
        <v>283</v>
      </c>
      <c r="F167" s="39" t="s">
        <v>170</v>
      </c>
      <c r="G167" s="40">
        <v>105</v>
      </c>
      <c r="H167" s="41">
        <v>0</v>
      </c>
      <c r="I167" s="41">
        <f>ROUND(G167*H167,P4)</f>
        <v>0</v>
      </c>
      <c r="J167" s="36"/>
      <c r="O167" s="42">
        <f>I167*0.21</f>
        <v>0</v>
      </c>
      <c r="P167">
        <v>3</v>
      </c>
    </row>
    <row r="168" ht="45">
      <c r="A168" s="36" t="s">
        <v>61</v>
      </c>
      <c r="B168" s="43"/>
      <c r="C168" s="44"/>
      <c r="D168" s="44"/>
      <c r="E168" s="38" t="s">
        <v>284</v>
      </c>
      <c r="F168" s="44"/>
      <c r="G168" s="44"/>
      <c r="H168" s="44"/>
      <c r="I168" s="44"/>
      <c r="J168" s="45"/>
    </row>
    <row r="169" ht="30">
      <c r="A169" s="36" t="s">
        <v>63</v>
      </c>
      <c r="B169" s="43"/>
      <c r="C169" s="44"/>
      <c r="D169" s="44"/>
      <c r="E169" s="46" t="s">
        <v>285</v>
      </c>
      <c r="F169" s="44"/>
      <c r="G169" s="44"/>
      <c r="H169" s="44"/>
      <c r="I169" s="44"/>
      <c r="J169" s="45"/>
    </row>
    <row r="170" ht="180">
      <c r="A170" s="36" t="s">
        <v>65</v>
      </c>
      <c r="B170" s="43"/>
      <c r="C170" s="44"/>
      <c r="D170" s="44"/>
      <c r="E170" s="38" t="s">
        <v>286</v>
      </c>
      <c r="F170" s="44"/>
      <c r="G170" s="44"/>
      <c r="H170" s="44"/>
      <c r="I170" s="44"/>
      <c r="J170" s="45"/>
    </row>
    <row r="171">
      <c r="A171" s="30" t="s">
        <v>53</v>
      </c>
      <c r="B171" s="31"/>
      <c r="C171" s="32" t="s">
        <v>153</v>
      </c>
      <c r="D171" s="33"/>
      <c r="E171" s="30" t="s">
        <v>287</v>
      </c>
      <c r="F171" s="33"/>
      <c r="G171" s="33"/>
      <c r="H171" s="33"/>
      <c r="I171" s="34">
        <f>SUMIFS(I172:I199,A172:A199,"P")</f>
        <v>0</v>
      </c>
      <c r="J171" s="35"/>
    </row>
    <row r="172">
      <c r="A172" s="36" t="s">
        <v>56</v>
      </c>
      <c r="B172" s="36">
        <v>41</v>
      </c>
      <c r="C172" s="37" t="s">
        <v>288</v>
      </c>
      <c r="D172" s="36" t="s">
        <v>58</v>
      </c>
      <c r="E172" s="38" t="s">
        <v>289</v>
      </c>
      <c r="F172" s="39" t="s">
        <v>116</v>
      </c>
      <c r="G172" s="40">
        <v>4.4989999999999997</v>
      </c>
      <c r="H172" s="41">
        <v>0</v>
      </c>
      <c r="I172" s="41">
        <f>ROUND(G172*H172,P4)</f>
        <v>0</v>
      </c>
      <c r="J172" s="36"/>
      <c r="O172" s="42">
        <f>I172*0.21</f>
        <v>0</v>
      </c>
      <c r="P172">
        <v>3</v>
      </c>
    </row>
    <row r="173" ht="45">
      <c r="A173" s="36" t="s">
        <v>61</v>
      </c>
      <c r="B173" s="43"/>
      <c r="C173" s="44"/>
      <c r="D173" s="44"/>
      <c r="E173" s="38" t="s">
        <v>290</v>
      </c>
      <c r="F173" s="44"/>
      <c r="G173" s="44"/>
      <c r="H173" s="44"/>
      <c r="I173" s="44"/>
      <c r="J173" s="45"/>
    </row>
    <row r="174" ht="315">
      <c r="A174" s="36" t="s">
        <v>63</v>
      </c>
      <c r="B174" s="43"/>
      <c r="C174" s="44"/>
      <c r="D174" s="44"/>
      <c r="E174" s="46" t="s">
        <v>291</v>
      </c>
      <c r="F174" s="44"/>
      <c r="G174" s="44"/>
      <c r="H174" s="44"/>
      <c r="I174" s="44"/>
      <c r="J174" s="45"/>
    </row>
    <row r="175" ht="409.5">
      <c r="A175" s="36" t="s">
        <v>65</v>
      </c>
      <c r="B175" s="43"/>
      <c r="C175" s="44"/>
      <c r="D175" s="44"/>
      <c r="E175" s="38" t="s">
        <v>292</v>
      </c>
      <c r="F175" s="44"/>
      <c r="G175" s="44"/>
      <c r="H175" s="44"/>
      <c r="I175" s="44"/>
      <c r="J175" s="45"/>
    </row>
    <row r="176">
      <c r="A176" s="36" t="s">
        <v>56</v>
      </c>
      <c r="B176" s="36">
        <v>42</v>
      </c>
      <c r="C176" s="37" t="s">
        <v>293</v>
      </c>
      <c r="D176" s="36" t="s">
        <v>58</v>
      </c>
      <c r="E176" s="38" t="s">
        <v>294</v>
      </c>
      <c r="F176" s="39" t="s">
        <v>116</v>
      </c>
      <c r="G176" s="40">
        <v>21.074000000000002</v>
      </c>
      <c r="H176" s="41">
        <v>0</v>
      </c>
      <c r="I176" s="41">
        <f>ROUND(G176*H176,P4)</f>
        <v>0</v>
      </c>
      <c r="J176" s="36"/>
      <c r="O176" s="42">
        <f>I176*0.21</f>
        <v>0</v>
      </c>
      <c r="P176">
        <v>3</v>
      </c>
    </row>
    <row r="177" ht="45">
      <c r="A177" s="36" t="s">
        <v>61</v>
      </c>
      <c r="B177" s="43"/>
      <c r="C177" s="44"/>
      <c r="D177" s="44"/>
      <c r="E177" s="38" t="s">
        <v>295</v>
      </c>
      <c r="F177" s="44"/>
      <c r="G177" s="44"/>
      <c r="H177" s="44"/>
      <c r="I177" s="44"/>
      <c r="J177" s="45"/>
    </row>
    <row r="178" ht="255">
      <c r="A178" s="36" t="s">
        <v>63</v>
      </c>
      <c r="B178" s="43"/>
      <c r="C178" s="44"/>
      <c r="D178" s="44"/>
      <c r="E178" s="46" t="s">
        <v>296</v>
      </c>
      <c r="F178" s="44"/>
      <c r="G178" s="44"/>
      <c r="H178" s="44"/>
      <c r="I178" s="44"/>
      <c r="J178" s="45"/>
    </row>
    <row r="179" ht="105">
      <c r="A179" s="36" t="s">
        <v>65</v>
      </c>
      <c r="B179" s="43"/>
      <c r="C179" s="44"/>
      <c r="D179" s="44"/>
      <c r="E179" s="38" t="s">
        <v>274</v>
      </c>
      <c r="F179" s="44"/>
      <c r="G179" s="44"/>
      <c r="H179" s="44"/>
      <c r="I179" s="44"/>
      <c r="J179" s="45"/>
    </row>
    <row r="180">
      <c r="A180" s="36" t="s">
        <v>56</v>
      </c>
      <c r="B180" s="36">
        <v>43</v>
      </c>
      <c r="C180" s="37" t="s">
        <v>297</v>
      </c>
      <c r="D180" s="36" t="s">
        <v>58</v>
      </c>
      <c r="E180" s="38" t="s">
        <v>298</v>
      </c>
      <c r="F180" s="39" t="s">
        <v>116</v>
      </c>
      <c r="G180" s="40">
        <v>13.5</v>
      </c>
      <c r="H180" s="41">
        <v>0</v>
      </c>
      <c r="I180" s="41">
        <f>ROUND(G180*H180,P4)</f>
        <v>0</v>
      </c>
      <c r="J180" s="36"/>
      <c r="O180" s="42">
        <f>I180*0.21</f>
        <v>0</v>
      </c>
      <c r="P180">
        <v>3</v>
      </c>
    </row>
    <row r="181" ht="45">
      <c r="A181" s="36" t="s">
        <v>61</v>
      </c>
      <c r="B181" s="43"/>
      <c r="C181" s="44"/>
      <c r="D181" s="44"/>
      <c r="E181" s="38" t="s">
        <v>299</v>
      </c>
      <c r="F181" s="44"/>
      <c r="G181" s="44"/>
      <c r="H181" s="44"/>
      <c r="I181" s="44"/>
      <c r="J181" s="45"/>
    </row>
    <row r="182">
      <c r="A182" s="36" t="s">
        <v>63</v>
      </c>
      <c r="B182" s="43"/>
      <c r="C182" s="44"/>
      <c r="D182" s="44"/>
      <c r="E182" s="46" t="s">
        <v>300</v>
      </c>
      <c r="F182" s="44"/>
      <c r="G182" s="44"/>
      <c r="H182" s="44"/>
      <c r="I182" s="44"/>
      <c r="J182" s="45"/>
    </row>
    <row r="183" ht="105">
      <c r="A183" s="36" t="s">
        <v>65</v>
      </c>
      <c r="B183" s="43"/>
      <c r="C183" s="44"/>
      <c r="D183" s="44"/>
      <c r="E183" s="38" t="s">
        <v>274</v>
      </c>
      <c r="F183" s="44"/>
      <c r="G183" s="44"/>
      <c r="H183" s="44"/>
      <c r="I183" s="44"/>
      <c r="J183" s="45"/>
    </row>
    <row r="184">
      <c r="A184" s="36" t="s">
        <v>56</v>
      </c>
      <c r="B184" s="36">
        <v>44</v>
      </c>
      <c r="C184" s="37" t="s">
        <v>301</v>
      </c>
      <c r="D184" s="36" t="s">
        <v>58</v>
      </c>
      <c r="E184" s="38" t="s">
        <v>302</v>
      </c>
      <c r="F184" s="39" t="s">
        <v>116</v>
      </c>
      <c r="G184" s="40">
        <v>2.9750000000000001</v>
      </c>
      <c r="H184" s="41">
        <v>0</v>
      </c>
      <c r="I184" s="41">
        <f>ROUND(G184*H184,P4)</f>
        <v>0</v>
      </c>
      <c r="J184" s="36"/>
      <c r="O184" s="42">
        <f>I184*0.21</f>
        <v>0</v>
      </c>
      <c r="P184">
        <v>3</v>
      </c>
    </row>
    <row r="185" ht="45">
      <c r="A185" s="36" t="s">
        <v>61</v>
      </c>
      <c r="B185" s="43"/>
      <c r="C185" s="44"/>
      <c r="D185" s="44"/>
      <c r="E185" s="38" t="s">
        <v>303</v>
      </c>
      <c r="F185" s="44"/>
      <c r="G185" s="44"/>
      <c r="H185" s="44"/>
      <c r="I185" s="44"/>
      <c r="J185" s="45"/>
    </row>
    <row r="186" ht="75">
      <c r="A186" s="36" t="s">
        <v>63</v>
      </c>
      <c r="B186" s="43"/>
      <c r="C186" s="44"/>
      <c r="D186" s="44"/>
      <c r="E186" s="46" t="s">
        <v>304</v>
      </c>
      <c r="F186" s="44"/>
      <c r="G186" s="44"/>
      <c r="H186" s="44"/>
      <c r="I186" s="44"/>
      <c r="J186" s="45"/>
    </row>
    <row r="187" ht="105">
      <c r="A187" s="36" t="s">
        <v>65</v>
      </c>
      <c r="B187" s="43"/>
      <c r="C187" s="44"/>
      <c r="D187" s="44"/>
      <c r="E187" s="38" t="s">
        <v>305</v>
      </c>
      <c r="F187" s="44"/>
      <c r="G187" s="44"/>
      <c r="H187" s="44"/>
      <c r="I187" s="44"/>
      <c r="J187" s="45"/>
    </row>
    <row r="188">
      <c r="A188" s="36" t="s">
        <v>56</v>
      </c>
      <c r="B188" s="36">
        <v>45</v>
      </c>
      <c r="C188" s="37" t="s">
        <v>306</v>
      </c>
      <c r="D188" s="36" t="s">
        <v>58</v>
      </c>
      <c r="E188" s="38" t="s">
        <v>307</v>
      </c>
      <c r="F188" s="39" t="s">
        <v>116</v>
      </c>
      <c r="G188" s="40">
        <v>8.9969999999999999</v>
      </c>
      <c r="H188" s="41">
        <v>0</v>
      </c>
      <c r="I188" s="41">
        <f>ROUND(G188*H188,P4)</f>
        <v>0</v>
      </c>
      <c r="J188" s="36"/>
      <c r="O188" s="42">
        <f>I188*0.21</f>
        <v>0</v>
      </c>
      <c r="P188">
        <v>3</v>
      </c>
    </row>
    <row r="189" ht="60">
      <c r="A189" s="36" t="s">
        <v>61</v>
      </c>
      <c r="B189" s="43"/>
      <c r="C189" s="44"/>
      <c r="D189" s="44"/>
      <c r="E189" s="38" t="s">
        <v>308</v>
      </c>
      <c r="F189" s="44"/>
      <c r="G189" s="44"/>
      <c r="H189" s="44"/>
      <c r="I189" s="44"/>
      <c r="J189" s="45"/>
    </row>
    <row r="190" ht="315">
      <c r="A190" s="36" t="s">
        <v>63</v>
      </c>
      <c r="B190" s="43"/>
      <c r="C190" s="44"/>
      <c r="D190" s="44"/>
      <c r="E190" s="46" t="s">
        <v>309</v>
      </c>
      <c r="F190" s="44"/>
      <c r="G190" s="44"/>
      <c r="H190" s="44"/>
      <c r="I190" s="44"/>
      <c r="J190" s="45"/>
    </row>
    <row r="191" ht="150">
      <c r="A191" s="36" t="s">
        <v>65</v>
      </c>
      <c r="B191" s="43"/>
      <c r="C191" s="44"/>
      <c r="D191" s="44"/>
      <c r="E191" s="38" t="s">
        <v>310</v>
      </c>
      <c r="F191" s="44"/>
      <c r="G191" s="44"/>
      <c r="H191" s="44"/>
      <c r="I191" s="44"/>
      <c r="J191" s="45"/>
    </row>
    <row r="192">
      <c r="A192" s="36" t="s">
        <v>56</v>
      </c>
      <c r="B192" s="36">
        <v>46</v>
      </c>
      <c r="C192" s="37" t="s">
        <v>311</v>
      </c>
      <c r="D192" s="36" t="s">
        <v>58</v>
      </c>
      <c r="E192" s="38" t="s">
        <v>312</v>
      </c>
      <c r="F192" s="39" t="s">
        <v>116</v>
      </c>
      <c r="G192" s="40">
        <v>2.1419999999999999</v>
      </c>
      <c r="H192" s="41">
        <v>0</v>
      </c>
      <c r="I192" s="41">
        <f>ROUND(G192*H192,P4)</f>
        <v>0</v>
      </c>
      <c r="J192" s="36"/>
      <c r="O192" s="42">
        <f>I192*0.21</f>
        <v>0</v>
      </c>
      <c r="P192">
        <v>3</v>
      </c>
    </row>
    <row r="193">
      <c r="A193" s="36" t="s">
        <v>61</v>
      </c>
      <c r="B193" s="43"/>
      <c r="C193" s="44"/>
      <c r="D193" s="44"/>
      <c r="E193" s="47" t="s">
        <v>58</v>
      </c>
      <c r="F193" s="44"/>
      <c r="G193" s="44"/>
      <c r="H193" s="44"/>
      <c r="I193" s="44"/>
      <c r="J193" s="45"/>
    </row>
    <row r="194" ht="105">
      <c r="A194" s="36" t="s">
        <v>63</v>
      </c>
      <c r="B194" s="43"/>
      <c r="C194" s="44"/>
      <c r="D194" s="44"/>
      <c r="E194" s="46" t="s">
        <v>313</v>
      </c>
      <c r="F194" s="44"/>
      <c r="G194" s="44"/>
      <c r="H194" s="44"/>
      <c r="I194" s="44"/>
      <c r="J194" s="45"/>
    </row>
    <row r="195" ht="105">
      <c r="A195" s="36" t="s">
        <v>65</v>
      </c>
      <c r="B195" s="43"/>
      <c r="C195" s="44"/>
      <c r="D195" s="44"/>
      <c r="E195" s="38" t="s">
        <v>314</v>
      </c>
      <c r="F195" s="44"/>
      <c r="G195" s="44"/>
      <c r="H195" s="44"/>
      <c r="I195" s="44"/>
      <c r="J195" s="45"/>
    </row>
    <row r="196">
      <c r="A196" s="36" t="s">
        <v>56</v>
      </c>
      <c r="B196" s="36">
        <v>47</v>
      </c>
      <c r="C196" s="37" t="s">
        <v>315</v>
      </c>
      <c r="D196" s="36" t="s">
        <v>58</v>
      </c>
      <c r="E196" s="38" t="s">
        <v>316</v>
      </c>
      <c r="F196" s="39" t="s">
        <v>116</v>
      </c>
      <c r="G196" s="40">
        <v>8.1440000000000001</v>
      </c>
      <c r="H196" s="41">
        <v>0</v>
      </c>
      <c r="I196" s="41">
        <f>ROUND(G196*H196,P4)</f>
        <v>0</v>
      </c>
      <c r="J196" s="36"/>
      <c r="O196" s="42">
        <f>I196*0.21</f>
        <v>0</v>
      </c>
      <c r="P196">
        <v>3</v>
      </c>
    </row>
    <row r="197" ht="45">
      <c r="A197" s="36" t="s">
        <v>61</v>
      </c>
      <c r="B197" s="43"/>
      <c r="C197" s="44"/>
      <c r="D197" s="44"/>
      <c r="E197" s="38" t="s">
        <v>317</v>
      </c>
      <c r="F197" s="44"/>
      <c r="G197" s="44"/>
      <c r="H197" s="44"/>
      <c r="I197" s="44"/>
      <c r="J197" s="45"/>
    </row>
    <row r="198" ht="150">
      <c r="A198" s="36" t="s">
        <v>63</v>
      </c>
      <c r="B198" s="43"/>
      <c r="C198" s="44"/>
      <c r="D198" s="44"/>
      <c r="E198" s="46" t="s">
        <v>318</v>
      </c>
      <c r="F198" s="44"/>
      <c r="G198" s="44"/>
      <c r="H198" s="44"/>
      <c r="I198" s="44"/>
      <c r="J198" s="45"/>
    </row>
    <row r="199" ht="409.5">
      <c r="A199" s="36" t="s">
        <v>65</v>
      </c>
      <c r="B199" s="43"/>
      <c r="C199" s="44"/>
      <c r="D199" s="44"/>
      <c r="E199" s="38" t="s">
        <v>319</v>
      </c>
      <c r="F199" s="44"/>
      <c r="G199" s="44"/>
      <c r="H199" s="44"/>
      <c r="I199" s="44"/>
      <c r="J199" s="45"/>
    </row>
    <row r="200">
      <c r="A200" s="30" t="s">
        <v>53</v>
      </c>
      <c r="B200" s="31"/>
      <c r="C200" s="32" t="s">
        <v>320</v>
      </c>
      <c r="D200" s="33"/>
      <c r="E200" s="30" t="s">
        <v>321</v>
      </c>
      <c r="F200" s="33"/>
      <c r="G200" s="33"/>
      <c r="H200" s="33"/>
      <c r="I200" s="34">
        <f>SUMIFS(I201:I252,A201:A252,"P")</f>
        <v>0</v>
      </c>
      <c r="J200" s="35"/>
    </row>
    <row r="201">
      <c r="A201" s="36" t="s">
        <v>56</v>
      </c>
      <c r="B201" s="36">
        <v>48</v>
      </c>
      <c r="C201" s="37" t="s">
        <v>322</v>
      </c>
      <c r="D201" s="36" t="s">
        <v>58</v>
      </c>
      <c r="E201" s="38" t="s">
        <v>323</v>
      </c>
      <c r="F201" s="39" t="s">
        <v>116</v>
      </c>
      <c r="G201" s="40">
        <v>22.295999999999999</v>
      </c>
      <c r="H201" s="41">
        <v>0</v>
      </c>
      <c r="I201" s="41">
        <f>ROUND(G201*H201,P4)</f>
        <v>0</v>
      </c>
      <c r="J201" s="36"/>
      <c r="O201" s="42">
        <f>I201*0.21</f>
        <v>0</v>
      </c>
      <c r="P201">
        <v>3</v>
      </c>
    </row>
    <row r="202" ht="60">
      <c r="A202" s="36" t="s">
        <v>61</v>
      </c>
      <c r="B202" s="43"/>
      <c r="C202" s="44"/>
      <c r="D202" s="44"/>
      <c r="E202" s="38" t="s">
        <v>324</v>
      </c>
      <c r="F202" s="44"/>
      <c r="G202" s="44"/>
      <c r="H202" s="44"/>
      <c r="I202" s="44"/>
      <c r="J202" s="45"/>
    </row>
    <row r="203" ht="45">
      <c r="A203" s="36" t="s">
        <v>63</v>
      </c>
      <c r="B203" s="43"/>
      <c r="C203" s="44"/>
      <c r="D203" s="44"/>
      <c r="E203" s="46" t="s">
        <v>325</v>
      </c>
      <c r="F203" s="44"/>
      <c r="G203" s="44"/>
      <c r="H203" s="44"/>
      <c r="I203" s="44"/>
      <c r="J203" s="45"/>
    </row>
    <row r="204" ht="165">
      <c r="A204" s="36" t="s">
        <v>65</v>
      </c>
      <c r="B204" s="43"/>
      <c r="C204" s="44"/>
      <c r="D204" s="44"/>
      <c r="E204" s="38" t="s">
        <v>326</v>
      </c>
      <c r="F204" s="44"/>
      <c r="G204" s="44"/>
      <c r="H204" s="44"/>
      <c r="I204" s="44"/>
      <c r="J204" s="45"/>
    </row>
    <row r="205">
      <c r="A205" s="36" t="s">
        <v>56</v>
      </c>
      <c r="B205" s="36">
        <v>49</v>
      </c>
      <c r="C205" s="37" t="s">
        <v>327</v>
      </c>
      <c r="D205" s="36" t="s">
        <v>130</v>
      </c>
      <c r="E205" s="38" t="s">
        <v>328</v>
      </c>
      <c r="F205" s="39" t="s">
        <v>116</v>
      </c>
      <c r="G205" s="40">
        <v>450.34300000000002</v>
      </c>
      <c r="H205" s="41">
        <v>0</v>
      </c>
      <c r="I205" s="41">
        <f>ROUND(G205*H205,P4)</f>
        <v>0</v>
      </c>
      <c r="J205" s="36"/>
      <c r="O205" s="42">
        <f>I205*0.21</f>
        <v>0</v>
      </c>
      <c r="P205">
        <v>3</v>
      </c>
    </row>
    <row r="206" ht="150">
      <c r="A206" s="36" t="s">
        <v>61</v>
      </c>
      <c r="B206" s="43"/>
      <c r="C206" s="44"/>
      <c r="D206" s="44"/>
      <c r="E206" s="38" t="s">
        <v>329</v>
      </c>
      <c r="F206" s="44"/>
      <c r="G206" s="44"/>
      <c r="H206" s="44"/>
      <c r="I206" s="44"/>
      <c r="J206" s="45"/>
    </row>
    <row r="207" ht="255">
      <c r="A207" s="36" t="s">
        <v>63</v>
      </c>
      <c r="B207" s="43"/>
      <c r="C207" s="44"/>
      <c r="D207" s="44"/>
      <c r="E207" s="46" t="s">
        <v>330</v>
      </c>
      <c r="F207" s="44"/>
      <c r="G207" s="44"/>
      <c r="H207" s="44"/>
      <c r="I207" s="44"/>
      <c r="J207" s="45"/>
    </row>
    <row r="208" ht="60">
      <c r="A208" s="36" t="s">
        <v>65</v>
      </c>
      <c r="B208" s="43"/>
      <c r="C208" s="44"/>
      <c r="D208" s="44"/>
      <c r="E208" s="38" t="s">
        <v>331</v>
      </c>
      <c r="F208" s="44"/>
      <c r="G208" s="44"/>
      <c r="H208" s="44"/>
      <c r="I208" s="44"/>
      <c r="J208" s="45"/>
    </row>
    <row r="209">
      <c r="A209" s="36" t="s">
        <v>56</v>
      </c>
      <c r="B209" s="36">
        <v>50</v>
      </c>
      <c r="C209" s="37" t="s">
        <v>327</v>
      </c>
      <c r="D209" s="36" t="s">
        <v>146</v>
      </c>
      <c r="E209" s="38" t="s">
        <v>328</v>
      </c>
      <c r="F209" s="39" t="s">
        <v>116</v>
      </c>
      <c r="G209" s="40">
        <v>788.37800000000004</v>
      </c>
      <c r="H209" s="41">
        <v>0</v>
      </c>
      <c r="I209" s="41">
        <f>ROUND(G209*H209,P4)</f>
        <v>0</v>
      </c>
      <c r="J209" s="36"/>
      <c r="O209" s="42">
        <f>I209*0.21</f>
        <v>0</v>
      </c>
      <c r="P209">
        <v>3</v>
      </c>
    </row>
    <row r="210" ht="60">
      <c r="A210" s="36" t="s">
        <v>61</v>
      </c>
      <c r="B210" s="43"/>
      <c r="C210" s="44"/>
      <c r="D210" s="44"/>
      <c r="E210" s="38" t="s">
        <v>332</v>
      </c>
      <c r="F210" s="44"/>
      <c r="G210" s="44"/>
      <c r="H210" s="44"/>
      <c r="I210" s="44"/>
      <c r="J210" s="45"/>
    </row>
    <row r="211" ht="240">
      <c r="A211" s="36" t="s">
        <v>63</v>
      </c>
      <c r="B211" s="43"/>
      <c r="C211" s="44"/>
      <c r="D211" s="44"/>
      <c r="E211" s="46" t="s">
        <v>333</v>
      </c>
      <c r="F211" s="44"/>
      <c r="G211" s="44"/>
      <c r="H211" s="44"/>
      <c r="I211" s="44"/>
      <c r="J211" s="45"/>
    </row>
    <row r="212" ht="60">
      <c r="A212" s="36" t="s">
        <v>65</v>
      </c>
      <c r="B212" s="43"/>
      <c r="C212" s="44"/>
      <c r="D212" s="44"/>
      <c r="E212" s="38" t="s">
        <v>331</v>
      </c>
      <c r="F212" s="44"/>
      <c r="G212" s="44"/>
      <c r="H212" s="44"/>
      <c r="I212" s="44"/>
      <c r="J212" s="45"/>
    </row>
    <row r="213">
      <c r="A213" s="36" t="s">
        <v>56</v>
      </c>
      <c r="B213" s="36">
        <v>51</v>
      </c>
      <c r="C213" s="37" t="s">
        <v>327</v>
      </c>
      <c r="D213" s="36" t="s">
        <v>150</v>
      </c>
      <c r="E213" s="38" t="s">
        <v>328</v>
      </c>
      <c r="F213" s="39" t="s">
        <v>116</v>
      </c>
      <c r="G213" s="40">
        <v>238.68000000000001</v>
      </c>
      <c r="H213" s="41">
        <v>0</v>
      </c>
      <c r="I213" s="41">
        <f>ROUND(G213*H213,P4)</f>
        <v>0</v>
      </c>
      <c r="J213" s="36"/>
      <c r="O213" s="42">
        <f>I213*0.21</f>
        <v>0</v>
      </c>
      <c r="P213">
        <v>3</v>
      </c>
    </row>
    <row r="214" ht="90">
      <c r="A214" s="36" t="s">
        <v>61</v>
      </c>
      <c r="B214" s="43"/>
      <c r="C214" s="44"/>
      <c r="D214" s="44"/>
      <c r="E214" s="38" t="s">
        <v>334</v>
      </c>
      <c r="F214" s="44"/>
      <c r="G214" s="44"/>
      <c r="H214" s="44"/>
      <c r="I214" s="44"/>
      <c r="J214" s="45"/>
    </row>
    <row r="215" ht="90">
      <c r="A215" s="36" t="s">
        <v>63</v>
      </c>
      <c r="B215" s="43"/>
      <c r="C215" s="44"/>
      <c r="D215" s="44"/>
      <c r="E215" s="46" t="s">
        <v>335</v>
      </c>
      <c r="F215" s="44"/>
      <c r="G215" s="44"/>
      <c r="H215" s="44"/>
      <c r="I215" s="44"/>
      <c r="J215" s="45"/>
    </row>
    <row r="216" ht="90">
      <c r="A216" s="36" t="s">
        <v>65</v>
      </c>
      <c r="B216" s="43"/>
      <c r="C216" s="44"/>
      <c r="D216" s="44"/>
      <c r="E216" s="38" t="s">
        <v>336</v>
      </c>
      <c r="F216" s="44"/>
      <c r="G216" s="44"/>
      <c r="H216" s="44"/>
      <c r="I216" s="44"/>
      <c r="J216" s="45"/>
    </row>
    <row r="217">
      <c r="A217" s="36" t="s">
        <v>56</v>
      </c>
      <c r="B217" s="36">
        <v>52</v>
      </c>
      <c r="C217" s="37" t="s">
        <v>337</v>
      </c>
      <c r="D217" s="36" t="s">
        <v>58</v>
      </c>
      <c r="E217" s="38" t="s">
        <v>338</v>
      </c>
      <c r="F217" s="39" t="s">
        <v>116</v>
      </c>
      <c r="G217" s="40">
        <v>63.600000000000001</v>
      </c>
      <c r="H217" s="41">
        <v>0</v>
      </c>
      <c r="I217" s="41">
        <f>ROUND(G217*H217,P4)</f>
        <v>0</v>
      </c>
      <c r="J217" s="36"/>
      <c r="O217" s="42">
        <f>I217*0.21</f>
        <v>0</v>
      </c>
      <c r="P217">
        <v>3</v>
      </c>
    </row>
    <row r="218" ht="105">
      <c r="A218" s="36" t="s">
        <v>61</v>
      </c>
      <c r="B218" s="43"/>
      <c r="C218" s="44"/>
      <c r="D218" s="44"/>
      <c r="E218" s="38" t="s">
        <v>339</v>
      </c>
      <c r="F218" s="44"/>
      <c r="G218" s="44"/>
      <c r="H218" s="44"/>
      <c r="I218" s="44"/>
      <c r="J218" s="45"/>
    </row>
    <row r="219" ht="75">
      <c r="A219" s="36" t="s">
        <v>63</v>
      </c>
      <c r="B219" s="43"/>
      <c r="C219" s="44"/>
      <c r="D219" s="44"/>
      <c r="E219" s="46" t="s">
        <v>340</v>
      </c>
      <c r="F219" s="44"/>
      <c r="G219" s="44"/>
      <c r="H219" s="44"/>
      <c r="I219" s="44"/>
      <c r="J219" s="45"/>
    </row>
    <row r="220" ht="120">
      <c r="A220" s="36" t="s">
        <v>65</v>
      </c>
      <c r="B220" s="43"/>
      <c r="C220" s="44"/>
      <c r="D220" s="44"/>
      <c r="E220" s="38" t="s">
        <v>341</v>
      </c>
      <c r="F220" s="44"/>
      <c r="G220" s="44"/>
      <c r="H220" s="44"/>
      <c r="I220" s="44"/>
      <c r="J220" s="45"/>
    </row>
    <row r="221">
      <c r="A221" s="36" t="s">
        <v>56</v>
      </c>
      <c r="B221" s="36">
        <v>53</v>
      </c>
      <c r="C221" s="37" t="s">
        <v>342</v>
      </c>
      <c r="D221" s="36" t="s">
        <v>58</v>
      </c>
      <c r="E221" s="38" t="s">
        <v>343</v>
      </c>
      <c r="F221" s="39" t="s">
        <v>170</v>
      </c>
      <c r="G221" s="40">
        <v>7395.4340000000002</v>
      </c>
      <c r="H221" s="41">
        <v>0</v>
      </c>
      <c r="I221" s="41">
        <f>ROUND(G221*H221,P4)</f>
        <v>0</v>
      </c>
      <c r="J221" s="36"/>
      <c r="O221" s="42">
        <f>I221*0.21</f>
        <v>0</v>
      </c>
      <c r="P221">
        <v>3</v>
      </c>
    </row>
    <row r="222" ht="165">
      <c r="A222" s="36" t="s">
        <v>61</v>
      </c>
      <c r="B222" s="43"/>
      <c r="C222" s="44"/>
      <c r="D222" s="44"/>
      <c r="E222" s="38" t="s">
        <v>344</v>
      </c>
      <c r="F222" s="44"/>
      <c r="G222" s="44"/>
      <c r="H222" s="44"/>
      <c r="I222" s="44"/>
      <c r="J222" s="45"/>
    </row>
    <row r="223" ht="45">
      <c r="A223" s="36" t="s">
        <v>63</v>
      </c>
      <c r="B223" s="43"/>
      <c r="C223" s="44"/>
      <c r="D223" s="44"/>
      <c r="E223" s="46" t="s">
        <v>345</v>
      </c>
      <c r="F223" s="44"/>
      <c r="G223" s="44"/>
      <c r="H223" s="44"/>
      <c r="I223" s="44"/>
      <c r="J223" s="45"/>
    </row>
    <row r="224" ht="120">
      <c r="A224" s="36" t="s">
        <v>65</v>
      </c>
      <c r="B224" s="43"/>
      <c r="C224" s="44"/>
      <c r="D224" s="44"/>
      <c r="E224" s="38" t="s">
        <v>346</v>
      </c>
      <c r="F224" s="44"/>
      <c r="G224" s="44"/>
      <c r="H224" s="44"/>
      <c r="I224" s="44"/>
      <c r="J224" s="45"/>
    </row>
    <row r="225">
      <c r="A225" s="36" t="s">
        <v>56</v>
      </c>
      <c r="B225" s="36">
        <v>54</v>
      </c>
      <c r="C225" s="37" t="s">
        <v>347</v>
      </c>
      <c r="D225" s="36" t="s">
        <v>58</v>
      </c>
      <c r="E225" s="38" t="s">
        <v>348</v>
      </c>
      <c r="F225" s="39" t="s">
        <v>170</v>
      </c>
      <c r="G225" s="40">
        <v>646</v>
      </c>
      <c r="H225" s="41">
        <v>0</v>
      </c>
      <c r="I225" s="41">
        <f>ROUND(G225*H225,P4)</f>
        <v>0</v>
      </c>
      <c r="J225" s="36"/>
      <c r="O225" s="42">
        <f>I225*0.21</f>
        <v>0</v>
      </c>
      <c r="P225">
        <v>3</v>
      </c>
    </row>
    <row r="226" ht="75">
      <c r="A226" s="36" t="s">
        <v>61</v>
      </c>
      <c r="B226" s="43"/>
      <c r="C226" s="44"/>
      <c r="D226" s="44"/>
      <c r="E226" s="38" t="s">
        <v>349</v>
      </c>
      <c r="F226" s="44"/>
      <c r="G226" s="44"/>
      <c r="H226" s="44"/>
      <c r="I226" s="44"/>
      <c r="J226" s="45"/>
    </row>
    <row r="227" ht="30">
      <c r="A227" s="36" t="s">
        <v>63</v>
      </c>
      <c r="B227" s="43"/>
      <c r="C227" s="44"/>
      <c r="D227" s="44"/>
      <c r="E227" s="46" t="s">
        <v>350</v>
      </c>
      <c r="F227" s="44"/>
      <c r="G227" s="44"/>
      <c r="H227" s="44"/>
      <c r="I227" s="44"/>
      <c r="J227" s="45"/>
    </row>
    <row r="228" ht="120">
      <c r="A228" s="36" t="s">
        <v>65</v>
      </c>
      <c r="B228" s="43"/>
      <c r="C228" s="44"/>
      <c r="D228" s="44"/>
      <c r="E228" s="38" t="s">
        <v>341</v>
      </c>
      <c r="F228" s="44"/>
      <c r="G228" s="44"/>
      <c r="H228" s="44"/>
      <c r="I228" s="44"/>
      <c r="J228" s="45"/>
    </row>
    <row r="229">
      <c r="A229" s="36" t="s">
        <v>56</v>
      </c>
      <c r="B229" s="36">
        <v>55</v>
      </c>
      <c r="C229" s="37" t="s">
        <v>351</v>
      </c>
      <c r="D229" s="36" t="s">
        <v>58</v>
      </c>
      <c r="E229" s="38" t="s">
        <v>352</v>
      </c>
      <c r="F229" s="39" t="s">
        <v>170</v>
      </c>
      <c r="G229" s="40">
        <v>278.25</v>
      </c>
      <c r="H229" s="41">
        <v>0</v>
      </c>
      <c r="I229" s="41">
        <f>ROUND(G229*H229,P4)</f>
        <v>0</v>
      </c>
      <c r="J229" s="36"/>
      <c r="O229" s="42">
        <f>I229*0.21</f>
        <v>0</v>
      </c>
      <c r="P229">
        <v>3</v>
      </c>
    </row>
    <row r="230">
      <c r="A230" s="36" t="s">
        <v>61</v>
      </c>
      <c r="B230" s="43"/>
      <c r="C230" s="44"/>
      <c r="D230" s="44"/>
      <c r="E230" s="47" t="s">
        <v>58</v>
      </c>
      <c r="F230" s="44"/>
      <c r="G230" s="44"/>
      <c r="H230" s="44"/>
      <c r="I230" s="44"/>
      <c r="J230" s="45"/>
    </row>
    <row r="231" ht="45">
      <c r="A231" s="36" t="s">
        <v>63</v>
      </c>
      <c r="B231" s="43"/>
      <c r="C231" s="44"/>
      <c r="D231" s="44"/>
      <c r="E231" s="46" t="s">
        <v>353</v>
      </c>
      <c r="F231" s="44"/>
      <c r="G231" s="44"/>
      <c r="H231" s="44"/>
      <c r="I231" s="44"/>
      <c r="J231" s="45"/>
    </row>
    <row r="232" ht="120">
      <c r="A232" s="36" t="s">
        <v>65</v>
      </c>
      <c r="B232" s="43"/>
      <c r="C232" s="44"/>
      <c r="D232" s="44"/>
      <c r="E232" s="38" t="s">
        <v>354</v>
      </c>
      <c r="F232" s="44"/>
      <c r="G232" s="44"/>
      <c r="H232" s="44"/>
      <c r="I232" s="44"/>
      <c r="J232" s="45"/>
    </row>
    <row r="233">
      <c r="A233" s="36" t="s">
        <v>56</v>
      </c>
      <c r="B233" s="36">
        <v>56</v>
      </c>
      <c r="C233" s="37" t="s">
        <v>355</v>
      </c>
      <c r="D233" s="36" t="s">
        <v>58</v>
      </c>
      <c r="E233" s="38" t="s">
        <v>356</v>
      </c>
      <c r="F233" s="39" t="s">
        <v>170</v>
      </c>
      <c r="G233" s="40">
        <v>9157.1059999999998</v>
      </c>
      <c r="H233" s="41">
        <v>0</v>
      </c>
      <c r="I233" s="41">
        <f>ROUND(G233*H233,P4)</f>
        <v>0</v>
      </c>
      <c r="J233" s="36"/>
      <c r="O233" s="42">
        <f>I233*0.21</f>
        <v>0</v>
      </c>
      <c r="P233">
        <v>3</v>
      </c>
    </row>
    <row r="234" ht="45">
      <c r="A234" s="36" t="s">
        <v>61</v>
      </c>
      <c r="B234" s="43"/>
      <c r="C234" s="44"/>
      <c r="D234" s="44"/>
      <c r="E234" s="38" t="s">
        <v>357</v>
      </c>
      <c r="F234" s="44"/>
      <c r="G234" s="44"/>
      <c r="H234" s="44"/>
      <c r="I234" s="44"/>
      <c r="J234" s="45"/>
    </row>
    <row r="235" ht="165">
      <c r="A235" s="36" t="s">
        <v>63</v>
      </c>
      <c r="B235" s="43"/>
      <c r="C235" s="44"/>
      <c r="D235" s="44"/>
      <c r="E235" s="46" t="s">
        <v>358</v>
      </c>
      <c r="F235" s="44"/>
      <c r="G235" s="44"/>
      <c r="H235" s="44"/>
      <c r="I235" s="44"/>
      <c r="J235" s="45"/>
    </row>
    <row r="236" ht="120">
      <c r="A236" s="36" t="s">
        <v>65</v>
      </c>
      <c r="B236" s="43"/>
      <c r="C236" s="44"/>
      <c r="D236" s="44"/>
      <c r="E236" s="38" t="s">
        <v>354</v>
      </c>
      <c r="F236" s="44"/>
      <c r="G236" s="44"/>
      <c r="H236" s="44"/>
      <c r="I236" s="44"/>
      <c r="J236" s="45"/>
    </row>
    <row r="237">
      <c r="A237" s="36" t="s">
        <v>56</v>
      </c>
      <c r="B237" s="36">
        <v>57</v>
      </c>
      <c r="C237" s="37" t="s">
        <v>359</v>
      </c>
      <c r="D237" s="36" t="s">
        <v>58</v>
      </c>
      <c r="E237" s="38" t="s">
        <v>360</v>
      </c>
      <c r="F237" s="39" t="s">
        <v>170</v>
      </c>
      <c r="G237" s="40">
        <v>8157.2060000000001</v>
      </c>
      <c r="H237" s="41">
        <v>0</v>
      </c>
      <c r="I237" s="41">
        <f>ROUND(G237*H237,P4)</f>
        <v>0</v>
      </c>
      <c r="J237" s="36"/>
      <c r="O237" s="42">
        <f>I237*0.21</f>
        <v>0</v>
      </c>
      <c r="P237">
        <v>3</v>
      </c>
    </row>
    <row r="238" ht="60">
      <c r="A238" s="36" t="s">
        <v>61</v>
      </c>
      <c r="B238" s="43"/>
      <c r="C238" s="44"/>
      <c r="D238" s="44"/>
      <c r="E238" s="38" t="s">
        <v>361</v>
      </c>
      <c r="F238" s="44"/>
      <c r="G238" s="44"/>
      <c r="H238" s="44"/>
      <c r="I238" s="44"/>
      <c r="J238" s="45"/>
    </row>
    <row r="239" ht="135">
      <c r="A239" s="36" t="s">
        <v>63</v>
      </c>
      <c r="B239" s="43"/>
      <c r="C239" s="44"/>
      <c r="D239" s="44"/>
      <c r="E239" s="46" t="s">
        <v>362</v>
      </c>
      <c r="F239" s="44"/>
      <c r="G239" s="44"/>
      <c r="H239" s="44"/>
      <c r="I239" s="44"/>
      <c r="J239" s="45"/>
    </row>
    <row r="240" ht="195">
      <c r="A240" s="36" t="s">
        <v>65</v>
      </c>
      <c r="B240" s="43"/>
      <c r="C240" s="44"/>
      <c r="D240" s="44"/>
      <c r="E240" s="38" t="s">
        <v>363</v>
      </c>
      <c r="F240" s="44"/>
      <c r="G240" s="44"/>
      <c r="H240" s="44"/>
      <c r="I240" s="44"/>
      <c r="J240" s="45"/>
    </row>
    <row r="241">
      <c r="A241" s="36" t="s">
        <v>56</v>
      </c>
      <c r="B241" s="36">
        <v>58</v>
      </c>
      <c r="C241" s="37" t="s">
        <v>364</v>
      </c>
      <c r="D241" s="36" t="s">
        <v>58</v>
      </c>
      <c r="E241" s="38" t="s">
        <v>365</v>
      </c>
      <c r="F241" s="39" t="s">
        <v>170</v>
      </c>
      <c r="G241" s="40">
        <v>78</v>
      </c>
      <c r="H241" s="41">
        <v>0</v>
      </c>
      <c r="I241" s="41">
        <f>ROUND(G241*H241,P4)</f>
        <v>0</v>
      </c>
      <c r="J241" s="36"/>
      <c r="O241" s="42">
        <f>I241*0.21</f>
        <v>0</v>
      </c>
      <c r="P241">
        <v>3</v>
      </c>
    </row>
    <row r="242" ht="60">
      <c r="A242" s="36" t="s">
        <v>61</v>
      </c>
      <c r="B242" s="43"/>
      <c r="C242" s="44"/>
      <c r="D242" s="44"/>
      <c r="E242" s="38" t="s">
        <v>366</v>
      </c>
      <c r="F242" s="44"/>
      <c r="G242" s="44"/>
      <c r="H242" s="44"/>
      <c r="I242" s="44"/>
      <c r="J242" s="45"/>
    </row>
    <row r="243" ht="30">
      <c r="A243" s="36" t="s">
        <v>63</v>
      </c>
      <c r="B243" s="43"/>
      <c r="C243" s="44"/>
      <c r="D243" s="44"/>
      <c r="E243" s="46" t="s">
        <v>367</v>
      </c>
      <c r="F243" s="44"/>
      <c r="G243" s="44"/>
      <c r="H243" s="44"/>
      <c r="I243" s="44"/>
      <c r="J243" s="45"/>
    </row>
    <row r="244" ht="195">
      <c r="A244" s="36" t="s">
        <v>65</v>
      </c>
      <c r="B244" s="43"/>
      <c r="C244" s="44"/>
      <c r="D244" s="44"/>
      <c r="E244" s="38" t="s">
        <v>363</v>
      </c>
      <c r="F244" s="44"/>
      <c r="G244" s="44"/>
      <c r="H244" s="44"/>
      <c r="I244" s="44"/>
      <c r="J244" s="45"/>
    </row>
    <row r="245">
      <c r="A245" s="36" t="s">
        <v>56</v>
      </c>
      <c r="B245" s="36">
        <v>59</v>
      </c>
      <c r="C245" s="37" t="s">
        <v>368</v>
      </c>
      <c r="D245" s="36" t="s">
        <v>58</v>
      </c>
      <c r="E245" s="38" t="s">
        <v>369</v>
      </c>
      <c r="F245" s="39" t="s">
        <v>116</v>
      </c>
      <c r="G245" s="40">
        <v>655.29100000000005</v>
      </c>
      <c r="H245" s="41">
        <v>0</v>
      </c>
      <c r="I245" s="41">
        <f>ROUND(G245*H245,P4)</f>
        <v>0</v>
      </c>
      <c r="J245" s="36"/>
      <c r="O245" s="42">
        <f>I245*0.21</f>
        <v>0</v>
      </c>
      <c r="P245">
        <v>3</v>
      </c>
    </row>
    <row r="246" ht="135">
      <c r="A246" s="36" t="s">
        <v>61</v>
      </c>
      <c r="B246" s="43"/>
      <c r="C246" s="44"/>
      <c r="D246" s="44"/>
      <c r="E246" s="38" t="s">
        <v>370</v>
      </c>
      <c r="F246" s="44"/>
      <c r="G246" s="44"/>
      <c r="H246" s="44"/>
      <c r="I246" s="44"/>
      <c r="J246" s="45"/>
    </row>
    <row r="247" ht="135">
      <c r="A247" s="36" t="s">
        <v>63</v>
      </c>
      <c r="B247" s="43"/>
      <c r="C247" s="44"/>
      <c r="D247" s="44"/>
      <c r="E247" s="46" t="s">
        <v>371</v>
      </c>
      <c r="F247" s="44"/>
      <c r="G247" s="44"/>
      <c r="H247" s="44"/>
      <c r="I247" s="44"/>
      <c r="J247" s="45"/>
    </row>
    <row r="248" ht="195">
      <c r="A248" s="36" t="s">
        <v>65</v>
      </c>
      <c r="B248" s="43"/>
      <c r="C248" s="44"/>
      <c r="D248" s="44"/>
      <c r="E248" s="38" t="s">
        <v>363</v>
      </c>
      <c r="F248" s="44"/>
      <c r="G248" s="44"/>
      <c r="H248" s="44"/>
      <c r="I248" s="44"/>
      <c r="J248" s="45"/>
    </row>
    <row r="249">
      <c r="A249" s="36" t="s">
        <v>56</v>
      </c>
      <c r="B249" s="36">
        <v>60</v>
      </c>
      <c r="C249" s="37" t="s">
        <v>372</v>
      </c>
      <c r="D249" s="36" t="s">
        <v>58</v>
      </c>
      <c r="E249" s="38" t="s">
        <v>373</v>
      </c>
      <c r="F249" s="39" t="s">
        <v>170</v>
      </c>
      <c r="G249" s="40">
        <v>37</v>
      </c>
      <c r="H249" s="41">
        <v>0</v>
      </c>
      <c r="I249" s="41">
        <f>ROUND(G249*H249,P4)</f>
        <v>0</v>
      </c>
      <c r="J249" s="36"/>
      <c r="O249" s="42">
        <f>I249*0.21</f>
        <v>0</v>
      </c>
      <c r="P249">
        <v>3</v>
      </c>
    </row>
    <row r="250" ht="30">
      <c r="A250" s="36" t="s">
        <v>61</v>
      </c>
      <c r="B250" s="43"/>
      <c r="C250" s="44"/>
      <c r="D250" s="44"/>
      <c r="E250" s="38" t="s">
        <v>250</v>
      </c>
      <c r="F250" s="44"/>
      <c r="G250" s="44"/>
      <c r="H250" s="44"/>
      <c r="I250" s="44"/>
      <c r="J250" s="45"/>
    </row>
    <row r="251" ht="30">
      <c r="A251" s="36" t="s">
        <v>63</v>
      </c>
      <c r="B251" s="43"/>
      <c r="C251" s="44"/>
      <c r="D251" s="44"/>
      <c r="E251" s="46" t="s">
        <v>374</v>
      </c>
      <c r="F251" s="44"/>
      <c r="G251" s="44"/>
      <c r="H251" s="44"/>
      <c r="I251" s="44"/>
      <c r="J251" s="45"/>
    </row>
    <row r="252" ht="165">
      <c r="A252" s="36" t="s">
        <v>65</v>
      </c>
      <c r="B252" s="43"/>
      <c r="C252" s="44"/>
      <c r="D252" s="44"/>
      <c r="E252" s="38" t="s">
        <v>375</v>
      </c>
      <c r="F252" s="44"/>
      <c r="G252" s="44"/>
      <c r="H252" s="44"/>
      <c r="I252" s="44"/>
      <c r="J252" s="45"/>
    </row>
    <row r="253">
      <c r="A253" s="30" t="s">
        <v>53</v>
      </c>
      <c r="B253" s="31"/>
      <c r="C253" s="32" t="s">
        <v>376</v>
      </c>
      <c r="D253" s="33"/>
      <c r="E253" s="30" t="s">
        <v>377</v>
      </c>
      <c r="F253" s="33"/>
      <c r="G253" s="33"/>
      <c r="H253" s="33"/>
      <c r="I253" s="34">
        <f>SUMIFS(I254:I257,A254:A257,"P")</f>
        <v>0</v>
      </c>
      <c r="J253" s="35"/>
    </row>
    <row r="254">
      <c r="A254" s="36" t="s">
        <v>56</v>
      </c>
      <c r="B254" s="36">
        <v>61</v>
      </c>
      <c r="C254" s="37" t="s">
        <v>378</v>
      </c>
      <c r="D254" s="36" t="s">
        <v>58</v>
      </c>
      <c r="E254" s="38" t="s">
        <v>379</v>
      </c>
      <c r="F254" s="39" t="s">
        <v>170</v>
      </c>
      <c r="G254" s="40">
        <v>21</v>
      </c>
      <c r="H254" s="41">
        <v>0</v>
      </c>
      <c r="I254" s="41">
        <f>ROUND(G254*H254,P4)</f>
        <v>0</v>
      </c>
      <c r="J254" s="36"/>
      <c r="O254" s="42">
        <f>I254*0.21</f>
        <v>0</v>
      </c>
      <c r="P254">
        <v>3</v>
      </c>
    </row>
    <row r="255" ht="60">
      <c r="A255" s="36" t="s">
        <v>61</v>
      </c>
      <c r="B255" s="43"/>
      <c r="C255" s="44"/>
      <c r="D255" s="44"/>
      <c r="E255" s="38" t="s">
        <v>380</v>
      </c>
      <c r="F255" s="44"/>
      <c r="G255" s="44"/>
      <c r="H255" s="44"/>
      <c r="I255" s="44"/>
      <c r="J255" s="45"/>
    </row>
    <row r="256" ht="30">
      <c r="A256" s="36" t="s">
        <v>63</v>
      </c>
      <c r="B256" s="43"/>
      <c r="C256" s="44"/>
      <c r="D256" s="44"/>
      <c r="E256" s="46" t="s">
        <v>381</v>
      </c>
      <c r="F256" s="44"/>
      <c r="G256" s="44"/>
      <c r="H256" s="44"/>
      <c r="I256" s="44"/>
      <c r="J256" s="45"/>
    </row>
    <row r="257" ht="135">
      <c r="A257" s="36" t="s">
        <v>65</v>
      </c>
      <c r="B257" s="43"/>
      <c r="C257" s="44"/>
      <c r="D257" s="44"/>
      <c r="E257" s="38" t="s">
        <v>382</v>
      </c>
      <c r="F257" s="44"/>
      <c r="G257" s="44"/>
      <c r="H257" s="44"/>
      <c r="I257" s="44"/>
      <c r="J257" s="45"/>
    </row>
    <row r="258">
      <c r="A258" s="30" t="s">
        <v>53</v>
      </c>
      <c r="B258" s="31"/>
      <c r="C258" s="32" t="s">
        <v>383</v>
      </c>
      <c r="D258" s="33"/>
      <c r="E258" s="30" t="s">
        <v>384</v>
      </c>
      <c r="F258" s="33"/>
      <c r="G258" s="33"/>
      <c r="H258" s="33"/>
      <c r="I258" s="34">
        <f>SUMIFS(I259:I262,A259:A262,"P")</f>
        <v>0</v>
      </c>
      <c r="J258" s="35"/>
    </row>
    <row r="259">
      <c r="A259" s="36" t="s">
        <v>56</v>
      </c>
      <c r="B259" s="36">
        <v>62</v>
      </c>
      <c r="C259" s="37" t="s">
        <v>385</v>
      </c>
      <c r="D259" s="36" t="s">
        <v>58</v>
      </c>
      <c r="E259" s="38" t="s">
        <v>386</v>
      </c>
      <c r="F259" s="39" t="s">
        <v>161</v>
      </c>
      <c r="G259" s="40">
        <v>194</v>
      </c>
      <c r="H259" s="41">
        <v>0</v>
      </c>
      <c r="I259" s="41">
        <f>ROUND(G259*H259,P4)</f>
        <v>0</v>
      </c>
      <c r="J259" s="36"/>
      <c r="O259" s="42">
        <f>I259*0.21</f>
        <v>0</v>
      </c>
      <c r="P259">
        <v>3</v>
      </c>
    </row>
    <row r="260" ht="60">
      <c r="A260" s="36" t="s">
        <v>61</v>
      </c>
      <c r="B260" s="43"/>
      <c r="C260" s="44"/>
      <c r="D260" s="44"/>
      <c r="E260" s="38" t="s">
        <v>387</v>
      </c>
      <c r="F260" s="44"/>
      <c r="G260" s="44"/>
      <c r="H260" s="44"/>
      <c r="I260" s="44"/>
      <c r="J260" s="45"/>
    </row>
    <row r="261">
      <c r="A261" s="36" t="s">
        <v>63</v>
      </c>
      <c r="B261" s="43"/>
      <c r="C261" s="44"/>
      <c r="D261" s="44"/>
      <c r="E261" s="46" t="s">
        <v>388</v>
      </c>
      <c r="F261" s="44"/>
      <c r="G261" s="44"/>
      <c r="H261" s="44"/>
      <c r="I261" s="44"/>
      <c r="J261" s="45"/>
    </row>
    <row r="262" ht="90">
      <c r="A262" s="36" t="s">
        <v>65</v>
      </c>
      <c r="B262" s="43"/>
      <c r="C262" s="44"/>
      <c r="D262" s="44"/>
      <c r="E262" s="38" t="s">
        <v>389</v>
      </c>
      <c r="F262" s="44"/>
      <c r="G262" s="44"/>
      <c r="H262" s="44"/>
      <c r="I262" s="44"/>
      <c r="J262" s="45"/>
    </row>
    <row r="263">
      <c r="A263" s="30" t="s">
        <v>53</v>
      </c>
      <c r="B263" s="31"/>
      <c r="C263" s="32" t="s">
        <v>390</v>
      </c>
      <c r="D263" s="33"/>
      <c r="E263" s="30" t="s">
        <v>391</v>
      </c>
      <c r="F263" s="33"/>
      <c r="G263" s="33"/>
      <c r="H263" s="33"/>
      <c r="I263" s="34">
        <f>SUMIFS(I264:I319,A264:A319,"P")</f>
        <v>0</v>
      </c>
      <c r="J263" s="35"/>
    </row>
    <row r="264">
      <c r="A264" s="36" t="s">
        <v>56</v>
      </c>
      <c r="B264" s="36">
        <v>63</v>
      </c>
      <c r="C264" s="37" t="s">
        <v>392</v>
      </c>
      <c r="D264" s="36" t="s">
        <v>58</v>
      </c>
      <c r="E264" s="38" t="s">
        <v>393</v>
      </c>
      <c r="F264" s="39" t="s">
        <v>161</v>
      </c>
      <c r="G264" s="40">
        <v>35</v>
      </c>
      <c r="H264" s="41">
        <v>0</v>
      </c>
      <c r="I264" s="41">
        <f>ROUND(G264*H264,P4)</f>
        <v>0</v>
      </c>
      <c r="J264" s="36"/>
      <c r="O264" s="42">
        <f>I264*0.21</f>
        <v>0</v>
      </c>
      <c r="P264">
        <v>3</v>
      </c>
    </row>
    <row r="265" ht="45">
      <c r="A265" s="36" t="s">
        <v>61</v>
      </c>
      <c r="B265" s="43"/>
      <c r="C265" s="44"/>
      <c r="D265" s="44"/>
      <c r="E265" s="38" t="s">
        <v>394</v>
      </c>
      <c r="F265" s="44"/>
      <c r="G265" s="44"/>
      <c r="H265" s="44"/>
      <c r="I265" s="44"/>
      <c r="J265" s="45"/>
    </row>
    <row r="266" ht="30">
      <c r="A266" s="36" t="s">
        <v>63</v>
      </c>
      <c r="B266" s="43"/>
      <c r="C266" s="44"/>
      <c r="D266" s="44"/>
      <c r="E266" s="46" t="s">
        <v>395</v>
      </c>
      <c r="F266" s="44"/>
      <c r="G266" s="44"/>
      <c r="H266" s="44"/>
      <c r="I266" s="44"/>
      <c r="J266" s="45"/>
    </row>
    <row r="267" ht="330">
      <c r="A267" s="36" t="s">
        <v>65</v>
      </c>
      <c r="B267" s="43"/>
      <c r="C267" s="44"/>
      <c r="D267" s="44"/>
      <c r="E267" s="38" t="s">
        <v>396</v>
      </c>
      <c r="F267" s="44"/>
      <c r="G267" s="44"/>
      <c r="H267" s="44"/>
      <c r="I267" s="44"/>
      <c r="J267" s="45"/>
    </row>
    <row r="268">
      <c r="A268" s="36" t="s">
        <v>56</v>
      </c>
      <c r="B268" s="36">
        <v>64</v>
      </c>
      <c r="C268" s="37" t="s">
        <v>397</v>
      </c>
      <c r="D268" s="36" t="s">
        <v>58</v>
      </c>
      <c r="E268" s="38" t="s">
        <v>398</v>
      </c>
      <c r="F268" s="39" t="s">
        <v>161</v>
      </c>
      <c r="G268" s="40">
        <v>89.5</v>
      </c>
      <c r="H268" s="41">
        <v>0</v>
      </c>
      <c r="I268" s="41">
        <f>ROUND(G268*H268,P4)</f>
        <v>0</v>
      </c>
      <c r="J268" s="36"/>
      <c r="O268" s="42">
        <f>I268*0.21</f>
        <v>0</v>
      </c>
      <c r="P268">
        <v>3</v>
      </c>
    </row>
    <row r="269" ht="45">
      <c r="A269" s="36" t="s">
        <v>61</v>
      </c>
      <c r="B269" s="43"/>
      <c r="C269" s="44"/>
      <c r="D269" s="44"/>
      <c r="E269" s="38" t="s">
        <v>399</v>
      </c>
      <c r="F269" s="44"/>
      <c r="G269" s="44"/>
      <c r="H269" s="44"/>
      <c r="I269" s="44"/>
      <c r="J269" s="45"/>
    </row>
    <row r="270" ht="60">
      <c r="A270" s="36" t="s">
        <v>63</v>
      </c>
      <c r="B270" s="43"/>
      <c r="C270" s="44"/>
      <c r="D270" s="44"/>
      <c r="E270" s="46" t="s">
        <v>400</v>
      </c>
      <c r="F270" s="44"/>
      <c r="G270" s="44"/>
      <c r="H270" s="44"/>
      <c r="I270" s="44"/>
      <c r="J270" s="45"/>
    </row>
    <row r="271" ht="330">
      <c r="A271" s="36" t="s">
        <v>65</v>
      </c>
      <c r="B271" s="43"/>
      <c r="C271" s="44"/>
      <c r="D271" s="44"/>
      <c r="E271" s="38" t="s">
        <v>396</v>
      </c>
      <c r="F271" s="44"/>
      <c r="G271" s="44"/>
      <c r="H271" s="44"/>
      <c r="I271" s="44"/>
      <c r="J271" s="45"/>
    </row>
    <row r="272">
      <c r="A272" s="36" t="s">
        <v>56</v>
      </c>
      <c r="B272" s="36">
        <v>65</v>
      </c>
      <c r="C272" s="37" t="s">
        <v>401</v>
      </c>
      <c r="D272" s="36" t="s">
        <v>58</v>
      </c>
      <c r="E272" s="38" t="s">
        <v>402</v>
      </c>
      <c r="F272" s="39" t="s">
        <v>161</v>
      </c>
      <c r="G272" s="40">
        <v>49</v>
      </c>
      <c r="H272" s="41">
        <v>0</v>
      </c>
      <c r="I272" s="41">
        <f>ROUND(G272*H272,P4)</f>
        <v>0</v>
      </c>
      <c r="J272" s="36"/>
      <c r="O272" s="42">
        <f>I272*0.21</f>
        <v>0</v>
      </c>
      <c r="P272">
        <v>3</v>
      </c>
    </row>
    <row r="273" ht="90">
      <c r="A273" s="36" t="s">
        <v>61</v>
      </c>
      <c r="B273" s="43"/>
      <c r="C273" s="44"/>
      <c r="D273" s="44"/>
      <c r="E273" s="38" t="s">
        <v>217</v>
      </c>
      <c r="F273" s="44"/>
      <c r="G273" s="44"/>
      <c r="H273" s="44"/>
      <c r="I273" s="44"/>
      <c r="J273" s="45"/>
    </row>
    <row r="274" ht="30">
      <c r="A274" s="36" t="s">
        <v>63</v>
      </c>
      <c r="B274" s="43"/>
      <c r="C274" s="44"/>
      <c r="D274" s="44"/>
      <c r="E274" s="46" t="s">
        <v>403</v>
      </c>
      <c r="F274" s="44"/>
      <c r="G274" s="44"/>
      <c r="H274" s="44"/>
      <c r="I274" s="44"/>
      <c r="J274" s="45"/>
    </row>
    <row r="275" ht="330">
      <c r="A275" s="36" t="s">
        <v>65</v>
      </c>
      <c r="B275" s="43"/>
      <c r="C275" s="44"/>
      <c r="D275" s="44"/>
      <c r="E275" s="38" t="s">
        <v>396</v>
      </c>
      <c r="F275" s="44"/>
      <c r="G275" s="44"/>
      <c r="H275" s="44"/>
      <c r="I275" s="44"/>
      <c r="J275" s="45"/>
    </row>
    <row r="276">
      <c r="A276" s="36" t="s">
        <v>56</v>
      </c>
      <c r="B276" s="36">
        <v>66</v>
      </c>
      <c r="C276" s="37" t="s">
        <v>404</v>
      </c>
      <c r="D276" s="36" t="s">
        <v>130</v>
      </c>
      <c r="E276" s="38" t="s">
        <v>405</v>
      </c>
      <c r="F276" s="39" t="s">
        <v>107</v>
      </c>
      <c r="G276" s="40">
        <v>5</v>
      </c>
      <c r="H276" s="41">
        <v>0</v>
      </c>
      <c r="I276" s="41">
        <f>ROUND(G276*H276,P4)</f>
        <v>0</v>
      </c>
      <c r="J276" s="36"/>
      <c r="O276" s="42">
        <f>I276*0.21</f>
        <v>0</v>
      </c>
      <c r="P276">
        <v>3</v>
      </c>
    </row>
    <row r="277" ht="60">
      <c r="A277" s="36" t="s">
        <v>61</v>
      </c>
      <c r="B277" s="43"/>
      <c r="C277" s="44"/>
      <c r="D277" s="44"/>
      <c r="E277" s="38" t="s">
        <v>406</v>
      </c>
      <c r="F277" s="44"/>
      <c r="G277" s="44"/>
      <c r="H277" s="44"/>
      <c r="I277" s="44"/>
      <c r="J277" s="45"/>
    </row>
    <row r="278" ht="30">
      <c r="A278" s="36" t="s">
        <v>63</v>
      </c>
      <c r="B278" s="43"/>
      <c r="C278" s="44"/>
      <c r="D278" s="44"/>
      <c r="E278" s="46" t="s">
        <v>407</v>
      </c>
      <c r="F278" s="44"/>
      <c r="G278" s="44"/>
      <c r="H278" s="44"/>
      <c r="I278" s="44"/>
      <c r="J278" s="45"/>
    </row>
    <row r="279" ht="375">
      <c r="A279" s="36" t="s">
        <v>65</v>
      </c>
      <c r="B279" s="43"/>
      <c r="C279" s="44"/>
      <c r="D279" s="44"/>
      <c r="E279" s="38" t="s">
        <v>408</v>
      </c>
      <c r="F279" s="44"/>
      <c r="G279" s="44"/>
      <c r="H279" s="44"/>
      <c r="I279" s="44"/>
      <c r="J279" s="45"/>
    </row>
    <row r="280">
      <c r="A280" s="36" t="s">
        <v>56</v>
      </c>
      <c r="B280" s="36">
        <v>67</v>
      </c>
      <c r="C280" s="37" t="s">
        <v>404</v>
      </c>
      <c r="D280" s="36" t="s">
        <v>146</v>
      </c>
      <c r="E280" s="38" t="s">
        <v>405</v>
      </c>
      <c r="F280" s="39" t="s">
        <v>107</v>
      </c>
      <c r="G280" s="40">
        <v>2</v>
      </c>
      <c r="H280" s="41">
        <v>0</v>
      </c>
      <c r="I280" s="41">
        <f>ROUND(G280*H280,P4)</f>
        <v>0</v>
      </c>
      <c r="J280" s="36"/>
      <c r="O280" s="42">
        <f>I280*0.21</f>
        <v>0</v>
      </c>
      <c r="P280">
        <v>3</v>
      </c>
    </row>
    <row r="281" ht="120">
      <c r="A281" s="36" t="s">
        <v>61</v>
      </c>
      <c r="B281" s="43"/>
      <c r="C281" s="44"/>
      <c r="D281" s="44"/>
      <c r="E281" s="38" t="s">
        <v>409</v>
      </c>
      <c r="F281" s="44"/>
      <c r="G281" s="44"/>
      <c r="H281" s="44"/>
      <c r="I281" s="44"/>
      <c r="J281" s="45"/>
    </row>
    <row r="282" ht="30">
      <c r="A282" s="36" t="s">
        <v>63</v>
      </c>
      <c r="B282" s="43"/>
      <c r="C282" s="44"/>
      <c r="D282" s="44"/>
      <c r="E282" s="46" t="s">
        <v>410</v>
      </c>
      <c r="F282" s="44"/>
      <c r="G282" s="44"/>
      <c r="H282" s="44"/>
      <c r="I282" s="44"/>
      <c r="J282" s="45"/>
    </row>
    <row r="283" ht="375">
      <c r="A283" s="36" t="s">
        <v>65</v>
      </c>
      <c r="B283" s="43"/>
      <c r="C283" s="44"/>
      <c r="D283" s="44"/>
      <c r="E283" s="38" t="s">
        <v>408</v>
      </c>
      <c r="F283" s="44"/>
      <c r="G283" s="44"/>
      <c r="H283" s="44"/>
      <c r="I283" s="44"/>
      <c r="J283" s="45"/>
    </row>
    <row r="284">
      <c r="A284" s="36" t="s">
        <v>56</v>
      </c>
      <c r="B284" s="36">
        <v>68</v>
      </c>
      <c r="C284" s="37" t="s">
        <v>411</v>
      </c>
      <c r="D284" s="36" t="s">
        <v>58</v>
      </c>
      <c r="E284" s="38" t="s">
        <v>412</v>
      </c>
      <c r="F284" s="39" t="s">
        <v>107</v>
      </c>
      <c r="G284" s="40">
        <v>1</v>
      </c>
      <c r="H284" s="41">
        <v>0</v>
      </c>
      <c r="I284" s="41">
        <f>ROUND(G284*H284,P4)</f>
        <v>0</v>
      </c>
      <c r="J284" s="36"/>
      <c r="O284" s="42">
        <f>I284*0.21</f>
        <v>0</v>
      </c>
      <c r="P284">
        <v>3</v>
      </c>
    </row>
    <row r="285" ht="45">
      <c r="A285" s="36" t="s">
        <v>61</v>
      </c>
      <c r="B285" s="43"/>
      <c r="C285" s="44"/>
      <c r="D285" s="44"/>
      <c r="E285" s="38" t="s">
        <v>413</v>
      </c>
      <c r="F285" s="44"/>
      <c r="G285" s="44"/>
      <c r="H285" s="44"/>
      <c r="I285" s="44"/>
      <c r="J285" s="45"/>
    </row>
    <row r="286" ht="30">
      <c r="A286" s="36" t="s">
        <v>63</v>
      </c>
      <c r="B286" s="43"/>
      <c r="C286" s="44"/>
      <c r="D286" s="44"/>
      <c r="E286" s="46" t="s">
        <v>414</v>
      </c>
      <c r="F286" s="44"/>
      <c r="G286" s="44"/>
      <c r="H286" s="44"/>
      <c r="I286" s="44"/>
      <c r="J286" s="45"/>
    </row>
    <row r="287" ht="375">
      <c r="A287" s="36" t="s">
        <v>65</v>
      </c>
      <c r="B287" s="43"/>
      <c r="C287" s="44"/>
      <c r="D287" s="44"/>
      <c r="E287" s="38" t="s">
        <v>408</v>
      </c>
      <c r="F287" s="44"/>
      <c r="G287" s="44"/>
      <c r="H287" s="44"/>
      <c r="I287" s="44"/>
      <c r="J287" s="45"/>
    </row>
    <row r="288">
      <c r="A288" s="36" t="s">
        <v>56</v>
      </c>
      <c r="B288" s="36">
        <v>69</v>
      </c>
      <c r="C288" s="37" t="s">
        <v>415</v>
      </c>
      <c r="D288" s="36" t="s">
        <v>58</v>
      </c>
      <c r="E288" s="38" t="s">
        <v>416</v>
      </c>
      <c r="F288" s="39" t="s">
        <v>107</v>
      </c>
      <c r="G288" s="40">
        <v>12</v>
      </c>
      <c r="H288" s="41">
        <v>0</v>
      </c>
      <c r="I288" s="41">
        <f>ROUND(G288*H288,P4)</f>
        <v>0</v>
      </c>
      <c r="J288" s="36"/>
      <c r="O288" s="42">
        <f>I288*0.21</f>
        <v>0</v>
      </c>
      <c r="P288">
        <v>3</v>
      </c>
    </row>
    <row r="289" ht="90">
      <c r="A289" s="36" t="s">
        <v>61</v>
      </c>
      <c r="B289" s="43"/>
      <c r="C289" s="44"/>
      <c r="D289" s="44"/>
      <c r="E289" s="38" t="s">
        <v>417</v>
      </c>
      <c r="F289" s="44"/>
      <c r="G289" s="44"/>
      <c r="H289" s="44"/>
      <c r="I289" s="44"/>
      <c r="J289" s="45"/>
    </row>
    <row r="290" ht="30">
      <c r="A290" s="36" t="s">
        <v>63</v>
      </c>
      <c r="B290" s="43"/>
      <c r="C290" s="44"/>
      <c r="D290" s="44"/>
      <c r="E290" s="46" t="s">
        <v>418</v>
      </c>
      <c r="F290" s="44"/>
      <c r="G290" s="44"/>
      <c r="H290" s="44"/>
      <c r="I290" s="44"/>
      <c r="J290" s="45"/>
    </row>
    <row r="291" ht="120">
      <c r="A291" s="36" t="s">
        <v>65</v>
      </c>
      <c r="B291" s="43"/>
      <c r="C291" s="44"/>
      <c r="D291" s="44"/>
      <c r="E291" s="38" t="s">
        <v>419</v>
      </c>
      <c r="F291" s="44"/>
      <c r="G291" s="44"/>
      <c r="H291" s="44"/>
      <c r="I291" s="44"/>
      <c r="J291" s="45"/>
    </row>
    <row r="292">
      <c r="A292" s="36" t="s">
        <v>56</v>
      </c>
      <c r="B292" s="36">
        <v>70</v>
      </c>
      <c r="C292" s="37" t="s">
        <v>420</v>
      </c>
      <c r="D292" s="36" t="s">
        <v>58</v>
      </c>
      <c r="E292" s="38" t="s">
        <v>421</v>
      </c>
      <c r="F292" s="39" t="s">
        <v>107</v>
      </c>
      <c r="G292" s="40">
        <v>3</v>
      </c>
      <c r="H292" s="41">
        <v>0</v>
      </c>
      <c r="I292" s="41">
        <f>ROUND(G292*H292,P4)</f>
        <v>0</v>
      </c>
      <c r="J292" s="36"/>
      <c r="O292" s="42">
        <f>I292*0.21</f>
        <v>0</v>
      </c>
      <c r="P292">
        <v>3</v>
      </c>
    </row>
    <row r="293" ht="75">
      <c r="A293" s="36" t="s">
        <v>61</v>
      </c>
      <c r="B293" s="43"/>
      <c r="C293" s="44"/>
      <c r="D293" s="44"/>
      <c r="E293" s="38" t="s">
        <v>422</v>
      </c>
      <c r="F293" s="44"/>
      <c r="G293" s="44"/>
      <c r="H293" s="44"/>
      <c r="I293" s="44"/>
      <c r="J293" s="45"/>
    </row>
    <row r="294" ht="30">
      <c r="A294" s="36" t="s">
        <v>63</v>
      </c>
      <c r="B294" s="43"/>
      <c r="C294" s="44"/>
      <c r="D294" s="44"/>
      <c r="E294" s="46" t="s">
        <v>423</v>
      </c>
      <c r="F294" s="44"/>
      <c r="G294" s="44"/>
      <c r="H294" s="44"/>
      <c r="I294" s="44"/>
      <c r="J294" s="45"/>
    </row>
    <row r="295" ht="120">
      <c r="A295" s="36" t="s">
        <v>65</v>
      </c>
      <c r="B295" s="43"/>
      <c r="C295" s="44"/>
      <c r="D295" s="44"/>
      <c r="E295" s="38" t="s">
        <v>419</v>
      </c>
      <c r="F295" s="44"/>
      <c r="G295" s="44"/>
      <c r="H295" s="44"/>
      <c r="I295" s="44"/>
      <c r="J295" s="45"/>
    </row>
    <row r="296">
      <c r="A296" s="36" t="s">
        <v>56</v>
      </c>
      <c r="B296" s="36">
        <v>71</v>
      </c>
      <c r="C296" s="37" t="s">
        <v>424</v>
      </c>
      <c r="D296" s="36" t="s">
        <v>58</v>
      </c>
      <c r="E296" s="38" t="s">
        <v>425</v>
      </c>
      <c r="F296" s="39" t="s">
        <v>107</v>
      </c>
      <c r="G296" s="40">
        <v>1</v>
      </c>
      <c r="H296" s="41">
        <v>0</v>
      </c>
      <c r="I296" s="41">
        <f>ROUND(G296*H296,P4)</f>
        <v>0</v>
      </c>
      <c r="J296" s="36"/>
      <c r="O296" s="42">
        <f>I296*0.21</f>
        <v>0</v>
      </c>
      <c r="P296">
        <v>3</v>
      </c>
    </row>
    <row r="297" ht="60">
      <c r="A297" s="36" t="s">
        <v>61</v>
      </c>
      <c r="B297" s="43"/>
      <c r="C297" s="44"/>
      <c r="D297" s="44"/>
      <c r="E297" s="38" t="s">
        <v>426</v>
      </c>
      <c r="F297" s="44"/>
      <c r="G297" s="44"/>
      <c r="H297" s="44"/>
      <c r="I297" s="44"/>
      <c r="J297" s="45"/>
    </row>
    <row r="298" ht="30">
      <c r="A298" s="36" t="s">
        <v>63</v>
      </c>
      <c r="B298" s="43"/>
      <c r="C298" s="44"/>
      <c r="D298" s="44"/>
      <c r="E298" s="46" t="s">
        <v>427</v>
      </c>
      <c r="F298" s="44"/>
      <c r="G298" s="44"/>
      <c r="H298" s="44"/>
      <c r="I298" s="44"/>
      <c r="J298" s="45"/>
    </row>
    <row r="299" ht="60">
      <c r="A299" s="36" t="s">
        <v>65</v>
      </c>
      <c r="B299" s="43"/>
      <c r="C299" s="44"/>
      <c r="D299" s="44"/>
      <c r="E299" s="38" t="s">
        <v>428</v>
      </c>
      <c r="F299" s="44"/>
      <c r="G299" s="44"/>
      <c r="H299" s="44"/>
      <c r="I299" s="44"/>
      <c r="J299" s="45"/>
    </row>
    <row r="300">
      <c r="A300" s="36" t="s">
        <v>56</v>
      </c>
      <c r="B300" s="36">
        <v>72</v>
      </c>
      <c r="C300" s="37" t="s">
        <v>429</v>
      </c>
      <c r="D300" s="36" t="s">
        <v>58</v>
      </c>
      <c r="E300" s="38" t="s">
        <v>430</v>
      </c>
      <c r="F300" s="39" t="s">
        <v>107</v>
      </c>
      <c r="G300" s="40">
        <v>13</v>
      </c>
      <c r="H300" s="41">
        <v>0</v>
      </c>
      <c r="I300" s="41">
        <f>ROUND(G300*H300,P4)</f>
        <v>0</v>
      </c>
      <c r="J300" s="36"/>
      <c r="O300" s="42">
        <f>I300*0.21</f>
        <v>0</v>
      </c>
      <c r="P300">
        <v>3</v>
      </c>
    </row>
    <row r="301" ht="45">
      <c r="A301" s="36" t="s">
        <v>61</v>
      </c>
      <c r="B301" s="43"/>
      <c r="C301" s="44"/>
      <c r="D301" s="44"/>
      <c r="E301" s="38" t="s">
        <v>431</v>
      </c>
      <c r="F301" s="44"/>
      <c r="G301" s="44"/>
      <c r="H301" s="44"/>
      <c r="I301" s="44"/>
      <c r="J301" s="45"/>
    </row>
    <row r="302" ht="30">
      <c r="A302" s="36" t="s">
        <v>63</v>
      </c>
      <c r="B302" s="43"/>
      <c r="C302" s="44"/>
      <c r="D302" s="44"/>
      <c r="E302" s="46" t="s">
        <v>432</v>
      </c>
      <c r="F302" s="44"/>
      <c r="G302" s="44"/>
      <c r="H302" s="44"/>
      <c r="I302" s="44"/>
      <c r="J302" s="45"/>
    </row>
    <row r="303" ht="75">
      <c r="A303" s="36" t="s">
        <v>65</v>
      </c>
      <c r="B303" s="43"/>
      <c r="C303" s="44"/>
      <c r="D303" s="44"/>
      <c r="E303" s="38" t="s">
        <v>433</v>
      </c>
      <c r="F303" s="44"/>
      <c r="G303" s="44"/>
      <c r="H303" s="44"/>
      <c r="I303" s="44"/>
      <c r="J303" s="45"/>
    </row>
    <row r="304">
      <c r="A304" s="36" t="s">
        <v>56</v>
      </c>
      <c r="B304" s="36">
        <v>73</v>
      </c>
      <c r="C304" s="37" t="s">
        <v>434</v>
      </c>
      <c r="D304" s="36" t="s">
        <v>58</v>
      </c>
      <c r="E304" s="38" t="s">
        <v>435</v>
      </c>
      <c r="F304" s="39" t="s">
        <v>107</v>
      </c>
      <c r="G304" s="40">
        <v>2</v>
      </c>
      <c r="H304" s="41">
        <v>0</v>
      </c>
      <c r="I304" s="41">
        <f>ROUND(G304*H304,P4)</f>
        <v>0</v>
      </c>
      <c r="J304" s="36"/>
      <c r="O304" s="42">
        <f>I304*0.21</f>
        <v>0</v>
      </c>
      <c r="P304">
        <v>3</v>
      </c>
    </row>
    <row r="305" ht="45">
      <c r="A305" s="36" t="s">
        <v>61</v>
      </c>
      <c r="B305" s="43"/>
      <c r="C305" s="44"/>
      <c r="D305" s="44"/>
      <c r="E305" s="38" t="s">
        <v>436</v>
      </c>
      <c r="F305" s="44"/>
      <c r="G305" s="44"/>
      <c r="H305" s="44"/>
      <c r="I305" s="44"/>
      <c r="J305" s="45"/>
    </row>
    <row r="306" ht="30">
      <c r="A306" s="36" t="s">
        <v>63</v>
      </c>
      <c r="B306" s="43"/>
      <c r="C306" s="44"/>
      <c r="D306" s="44"/>
      <c r="E306" s="46" t="s">
        <v>437</v>
      </c>
      <c r="F306" s="44"/>
      <c r="G306" s="44"/>
      <c r="H306" s="44"/>
      <c r="I306" s="44"/>
      <c r="J306" s="45"/>
    </row>
    <row r="307" ht="75">
      <c r="A307" s="36" t="s">
        <v>65</v>
      </c>
      <c r="B307" s="43"/>
      <c r="C307" s="44"/>
      <c r="D307" s="44"/>
      <c r="E307" s="38" t="s">
        <v>433</v>
      </c>
      <c r="F307" s="44"/>
      <c r="G307" s="44"/>
      <c r="H307" s="44"/>
      <c r="I307" s="44"/>
      <c r="J307" s="45"/>
    </row>
    <row r="308">
      <c r="A308" s="36" t="s">
        <v>56</v>
      </c>
      <c r="B308" s="36">
        <v>74</v>
      </c>
      <c r="C308" s="37" t="s">
        <v>438</v>
      </c>
      <c r="D308" s="36" t="s">
        <v>58</v>
      </c>
      <c r="E308" s="38" t="s">
        <v>439</v>
      </c>
      <c r="F308" s="39" t="s">
        <v>107</v>
      </c>
      <c r="G308" s="40">
        <v>1</v>
      </c>
      <c r="H308" s="41">
        <v>0</v>
      </c>
      <c r="I308" s="41">
        <f>ROUND(G308*H308,P4)</f>
        <v>0</v>
      </c>
      <c r="J308" s="36"/>
      <c r="O308" s="42">
        <f>I308*0.21</f>
        <v>0</v>
      </c>
      <c r="P308">
        <v>3</v>
      </c>
    </row>
    <row r="309" ht="45">
      <c r="A309" s="36" t="s">
        <v>61</v>
      </c>
      <c r="B309" s="43"/>
      <c r="C309" s="44"/>
      <c r="D309" s="44"/>
      <c r="E309" s="38" t="s">
        <v>440</v>
      </c>
      <c r="F309" s="44"/>
      <c r="G309" s="44"/>
      <c r="H309" s="44"/>
      <c r="I309" s="44"/>
      <c r="J309" s="45"/>
    </row>
    <row r="310" ht="30">
      <c r="A310" s="36" t="s">
        <v>63</v>
      </c>
      <c r="B310" s="43"/>
      <c r="C310" s="44"/>
      <c r="D310" s="44"/>
      <c r="E310" s="46" t="s">
        <v>441</v>
      </c>
      <c r="F310" s="44"/>
      <c r="G310" s="44"/>
      <c r="H310" s="44"/>
      <c r="I310" s="44"/>
      <c r="J310" s="45"/>
    </row>
    <row r="311" ht="75">
      <c r="A311" s="36" t="s">
        <v>65</v>
      </c>
      <c r="B311" s="43"/>
      <c r="C311" s="44"/>
      <c r="D311" s="44"/>
      <c r="E311" s="38" t="s">
        <v>433</v>
      </c>
      <c r="F311" s="44"/>
      <c r="G311" s="44"/>
      <c r="H311" s="44"/>
      <c r="I311" s="44"/>
      <c r="J311" s="45"/>
    </row>
    <row r="312">
      <c r="A312" s="36" t="s">
        <v>56</v>
      </c>
      <c r="B312" s="36">
        <v>75</v>
      </c>
      <c r="C312" s="37" t="s">
        <v>442</v>
      </c>
      <c r="D312" s="36" t="s">
        <v>58</v>
      </c>
      <c r="E312" s="38" t="s">
        <v>443</v>
      </c>
      <c r="F312" s="39" t="s">
        <v>116</v>
      </c>
      <c r="G312" s="40">
        <v>46.634999999999998</v>
      </c>
      <c r="H312" s="41">
        <v>0</v>
      </c>
      <c r="I312" s="41">
        <f>ROUND(G312*H312,P4)</f>
        <v>0</v>
      </c>
      <c r="J312" s="36"/>
      <c r="O312" s="42">
        <f>I312*0.21</f>
        <v>0</v>
      </c>
      <c r="P312">
        <v>3</v>
      </c>
    </row>
    <row r="313" ht="45">
      <c r="A313" s="36" t="s">
        <v>61</v>
      </c>
      <c r="B313" s="43"/>
      <c r="C313" s="44"/>
      <c r="D313" s="44"/>
      <c r="E313" s="38" t="s">
        <v>444</v>
      </c>
      <c r="F313" s="44"/>
      <c r="G313" s="44"/>
      <c r="H313" s="44"/>
      <c r="I313" s="44"/>
      <c r="J313" s="45"/>
    </row>
    <row r="314" ht="135">
      <c r="A314" s="36" t="s">
        <v>63</v>
      </c>
      <c r="B314" s="43"/>
      <c r="C314" s="44"/>
      <c r="D314" s="44"/>
      <c r="E314" s="46" t="s">
        <v>445</v>
      </c>
      <c r="F314" s="44"/>
      <c r="G314" s="44"/>
      <c r="H314" s="44"/>
      <c r="I314" s="44"/>
      <c r="J314" s="45"/>
    </row>
    <row r="315" ht="409.5">
      <c r="A315" s="36" t="s">
        <v>65</v>
      </c>
      <c r="B315" s="43"/>
      <c r="C315" s="44"/>
      <c r="D315" s="44"/>
      <c r="E315" s="38" t="s">
        <v>446</v>
      </c>
      <c r="F315" s="44"/>
      <c r="G315" s="44"/>
      <c r="H315" s="44"/>
      <c r="I315" s="44"/>
      <c r="J315" s="45"/>
    </row>
    <row r="316">
      <c r="A316" s="36" t="s">
        <v>56</v>
      </c>
      <c r="B316" s="36">
        <v>76</v>
      </c>
      <c r="C316" s="37" t="s">
        <v>447</v>
      </c>
      <c r="D316" s="36" t="s">
        <v>58</v>
      </c>
      <c r="E316" s="38" t="s">
        <v>448</v>
      </c>
      <c r="F316" s="39" t="s">
        <v>161</v>
      </c>
      <c r="G316" s="40">
        <v>49</v>
      </c>
      <c r="H316" s="41">
        <v>0</v>
      </c>
      <c r="I316" s="41">
        <f>ROUND(G316*H316,P4)</f>
        <v>0</v>
      </c>
      <c r="J316" s="36"/>
      <c r="O316" s="42">
        <f>I316*0.21</f>
        <v>0</v>
      </c>
      <c r="P316">
        <v>3</v>
      </c>
    </row>
    <row r="317" ht="60">
      <c r="A317" s="36" t="s">
        <v>61</v>
      </c>
      <c r="B317" s="43"/>
      <c r="C317" s="44"/>
      <c r="D317" s="44"/>
      <c r="E317" s="38" t="s">
        <v>449</v>
      </c>
      <c r="F317" s="44"/>
      <c r="G317" s="44"/>
      <c r="H317" s="44"/>
      <c r="I317" s="44"/>
      <c r="J317" s="45"/>
    </row>
    <row r="318" ht="30">
      <c r="A318" s="36" t="s">
        <v>63</v>
      </c>
      <c r="B318" s="43"/>
      <c r="C318" s="44"/>
      <c r="D318" s="44"/>
      <c r="E318" s="46" t="s">
        <v>450</v>
      </c>
      <c r="F318" s="44"/>
      <c r="G318" s="44"/>
      <c r="H318" s="44"/>
      <c r="I318" s="44"/>
      <c r="J318" s="45"/>
    </row>
    <row r="319" ht="90">
      <c r="A319" s="36" t="s">
        <v>65</v>
      </c>
      <c r="B319" s="43"/>
      <c r="C319" s="44"/>
      <c r="D319" s="44"/>
      <c r="E319" s="38" t="s">
        <v>451</v>
      </c>
      <c r="F319" s="44"/>
      <c r="G319" s="44"/>
      <c r="H319" s="44"/>
      <c r="I319" s="44"/>
      <c r="J319" s="45"/>
    </row>
    <row r="320">
      <c r="A320" s="30" t="s">
        <v>53</v>
      </c>
      <c r="B320" s="31"/>
      <c r="C320" s="32" t="s">
        <v>452</v>
      </c>
      <c r="D320" s="33"/>
      <c r="E320" s="30" t="s">
        <v>453</v>
      </c>
      <c r="F320" s="33"/>
      <c r="G320" s="33"/>
      <c r="H320" s="33"/>
      <c r="I320" s="34">
        <f>SUMIFS(I321:I400,A321:A400,"P")</f>
        <v>0</v>
      </c>
      <c r="J320" s="35"/>
    </row>
    <row r="321">
      <c r="A321" s="36" t="s">
        <v>56</v>
      </c>
      <c r="B321" s="36">
        <v>77</v>
      </c>
      <c r="C321" s="37" t="s">
        <v>454</v>
      </c>
      <c r="D321" s="36" t="s">
        <v>58</v>
      </c>
      <c r="E321" s="38" t="s">
        <v>455</v>
      </c>
      <c r="F321" s="39" t="s">
        <v>161</v>
      </c>
      <c r="G321" s="40">
        <v>9</v>
      </c>
      <c r="H321" s="41">
        <v>0</v>
      </c>
      <c r="I321" s="41">
        <f>ROUND(G321*H321,P4)</f>
        <v>0</v>
      </c>
      <c r="J321" s="36"/>
      <c r="O321" s="42">
        <f>I321*0.21</f>
        <v>0</v>
      </c>
      <c r="P321">
        <v>3</v>
      </c>
    </row>
    <row r="322" ht="45">
      <c r="A322" s="36" t="s">
        <v>61</v>
      </c>
      <c r="B322" s="43"/>
      <c r="C322" s="44"/>
      <c r="D322" s="44"/>
      <c r="E322" s="38" t="s">
        <v>456</v>
      </c>
      <c r="F322" s="44"/>
      <c r="G322" s="44"/>
      <c r="H322" s="44"/>
      <c r="I322" s="44"/>
      <c r="J322" s="45"/>
    </row>
    <row r="323" ht="30">
      <c r="A323" s="36" t="s">
        <v>63</v>
      </c>
      <c r="B323" s="43"/>
      <c r="C323" s="44"/>
      <c r="D323" s="44"/>
      <c r="E323" s="46" t="s">
        <v>457</v>
      </c>
      <c r="F323" s="44"/>
      <c r="G323" s="44"/>
      <c r="H323" s="44"/>
      <c r="I323" s="44"/>
      <c r="J323" s="45"/>
    </row>
    <row r="324" ht="75">
      <c r="A324" s="36" t="s">
        <v>65</v>
      </c>
      <c r="B324" s="43"/>
      <c r="C324" s="44"/>
      <c r="D324" s="44"/>
      <c r="E324" s="38" t="s">
        <v>458</v>
      </c>
      <c r="F324" s="44"/>
      <c r="G324" s="44"/>
      <c r="H324" s="44"/>
      <c r="I324" s="44"/>
      <c r="J324" s="45"/>
    </row>
    <row r="325" ht="30">
      <c r="A325" s="36" t="s">
        <v>56</v>
      </c>
      <c r="B325" s="36">
        <v>78</v>
      </c>
      <c r="C325" s="37" t="s">
        <v>459</v>
      </c>
      <c r="D325" s="36" t="s">
        <v>58</v>
      </c>
      <c r="E325" s="38" t="s">
        <v>460</v>
      </c>
      <c r="F325" s="39" t="s">
        <v>161</v>
      </c>
      <c r="G325" s="40">
        <v>302</v>
      </c>
      <c r="H325" s="41">
        <v>0</v>
      </c>
      <c r="I325" s="41">
        <f>ROUND(G325*H325,P4)</f>
        <v>0</v>
      </c>
      <c r="J325" s="36"/>
      <c r="O325" s="42">
        <f>I325*0.21</f>
        <v>0</v>
      </c>
      <c r="P325">
        <v>3</v>
      </c>
    </row>
    <row r="326" ht="75">
      <c r="A326" s="36" t="s">
        <v>61</v>
      </c>
      <c r="B326" s="43"/>
      <c r="C326" s="44"/>
      <c r="D326" s="44"/>
      <c r="E326" s="38" t="s">
        <v>461</v>
      </c>
      <c r="F326" s="44"/>
      <c r="G326" s="44"/>
      <c r="H326" s="44"/>
      <c r="I326" s="44"/>
      <c r="J326" s="45"/>
    </row>
    <row r="327" ht="90">
      <c r="A327" s="36" t="s">
        <v>63</v>
      </c>
      <c r="B327" s="43"/>
      <c r="C327" s="44"/>
      <c r="D327" s="44"/>
      <c r="E327" s="46" t="s">
        <v>462</v>
      </c>
      <c r="F327" s="44"/>
      <c r="G327" s="44"/>
      <c r="H327" s="44"/>
      <c r="I327" s="44"/>
      <c r="J327" s="45"/>
    </row>
    <row r="328" ht="225">
      <c r="A328" s="36" t="s">
        <v>65</v>
      </c>
      <c r="B328" s="43"/>
      <c r="C328" s="44"/>
      <c r="D328" s="44"/>
      <c r="E328" s="38" t="s">
        <v>463</v>
      </c>
      <c r="F328" s="44"/>
      <c r="G328" s="44"/>
      <c r="H328" s="44"/>
      <c r="I328" s="44"/>
      <c r="J328" s="45"/>
    </row>
    <row r="329" ht="30">
      <c r="A329" s="36" t="s">
        <v>56</v>
      </c>
      <c r="B329" s="36">
        <v>79</v>
      </c>
      <c r="C329" s="37" t="s">
        <v>464</v>
      </c>
      <c r="D329" s="36" t="s">
        <v>58</v>
      </c>
      <c r="E329" s="38" t="s">
        <v>465</v>
      </c>
      <c r="F329" s="39" t="s">
        <v>161</v>
      </c>
      <c r="G329" s="40">
        <v>106</v>
      </c>
      <c r="H329" s="41">
        <v>0</v>
      </c>
      <c r="I329" s="41">
        <f>ROUND(G329*H329,P4)</f>
        <v>0</v>
      </c>
      <c r="J329" s="36"/>
      <c r="O329" s="42">
        <f>I329*0.21</f>
        <v>0</v>
      </c>
      <c r="P329">
        <v>3</v>
      </c>
    </row>
    <row r="330">
      <c r="A330" s="36" t="s">
        <v>61</v>
      </c>
      <c r="B330" s="43"/>
      <c r="C330" s="44"/>
      <c r="D330" s="44"/>
      <c r="E330" s="47" t="s">
        <v>58</v>
      </c>
      <c r="F330" s="44"/>
      <c r="G330" s="44"/>
      <c r="H330" s="44"/>
      <c r="I330" s="44"/>
      <c r="J330" s="45"/>
    </row>
    <row r="331" ht="30">
      <c r="A331" s="36" t="s">
        <v>63</v>
      </c>
      <c r="B331" s="43"/>
      <c r="C331" s="44"/>
      <c r="D331" s="44"/>
      <c r="E331" s="46" t="s">
        <v>466</v>
      </c>
      <c r="F331" s="44"/>
      <c r="G331" s="44"/>
      <c r="H331" s="44"/>
      <c r="I331" s="44"/>
      <c r="J331" s="45"/>
    </row>
    <row r="332" ht="120">
      <c r="A332" s="36" t="s">
        <v>65</v>
      </c>
      <c r="B332" s="43"/>
      <c r="C332" s="44"/>
      <c r="D332" s="44"/>
      <c r="E332" s="38" t="s">
        <v>467</v>
      </c>
      <c r="F332" s="44"/>
      <c r="G332" s="44"/>
      <c r="H332" s="44"/>
      <c r="I332" s="44"/>
      <c r="J332" s="45"/>
    </row>
    <row r="333" ht="30">
      <c r="A333" s="36" t="s">
        <v>56</v>
      </c>
      <c r="B333" s="36">
        <v>80</v>
      </c>
      <c r="C333" s="37" t="s">
        <v>468</v>
      </c>
      <c r="D333" s="36" t="s">
        <v>130</v>
      </c>
      <c r="E333" s="38" t="s">
        <v>469</v>
      </c>
      <c r="F333" s="39" t="s">
        <v>161</v>
      </c>
      <c r="G333" s="40">
        <v>1116</v>
      </c>
      <c r="H333" s="41">
        <v>0</v>
      </c>
      <c r="I333" s="41">
        <f>ROUND(G333*H333,P4)</f>
        <v>0</v>
      </c>
      <c r="J333" s="36"/>
      <c r="O333" s="42">
        <f>I333*0.21</f>
        <v>0</v>
      </c>
      <c r="P333">
        <v>3</v>
      </c>
    </row>
    <row r="334" ht="45">
      <c r="A334" s="36" t="s">
        <v>61</v>
      </c>
      <c r="B334" s="43"/>
      <c r="C334" s="44"/>
      <c r="D334" s="44"/>
      <c r="E334" s="38" t="s">
        <v>470</v>
      </c>
      <c r="F334" s="44"/>
      <c r="G334" s="44"/>
      <c r="H334" s="44"/>
      <c r="I334" s="44"/>
      <c r="J334" s="45"/>
    </row>
    <row r="335" ht="30">
      <c r="A335" s="36" t="s">
        <v>63</v>
      </c>
      <c r="B335" s="43"/>
      <c r="C335" s="44"/>
      <c r="D335" s="44"/>
      <c r="E335" s="46" t="s">
        <v>471</v>
      </c>
      <c r="F335" s="44"/>
      <c r="G335" s="44"/>
      <c r="H335" s="44"/>
      <c r="I335" s="44"/>
      <c r="J335" s="45"/>
    </row>
    <row r="336" ht="90">
      <c r="A336" s="36" t="s">
        <v>65</v>
      </c>
      <c r="B336" s="43"/>
      <c r="C336" s="44"/>
      <c r="D336" s="44"/>
      <c r="E336" s="38" t="s">
        <v>472</v>
      </c>
      <c r="F336" s="44"/>
      <c r="G336" s="44"/>
      <c r="H336" s="44"/>
      <c r="I336" s="44"/>
      <c r="J336" s="45"/>
    </row>
    <row r="337" ht="30">
      <c r="A337" s="36" t="s">
        <v>56</v>
      </c>
      <c r="B337" s="36">
        <v>81</v>
      </c>
      <c r="C337" s="37" t="s">
        <v>468</v>
      </c>
      <c r="D337" s="36" t="s">
        <v>146</v>
      </c>
      <c r="E337" s="38" t="s">
        <v>469</v>
      </c>
      <c r="F337" s="39" t="s">
        <v>161</v>
      </c>
      <c r="G337" s="40">
        <v>10</v>
      </c>
      <c r="H337" s="41">
        <v>0</v>
      </c>
      <c r="I337" s="41">
        <f>ROUND(G337*H337,P4)</f>
        <v>0</v>
      </c>
      <c r="J337" s="36"/>
      <c r="O337" s="42">
        <f>I337*0.21</f>
        <v>0</v>
      </c>
      <c r="P337">
        <v>3</v>
      </c>
    </row>
    <row r="338" ht="45">
      <c r="A338" s="36" t="s">
        <v>61</v>
      </c>
      <c r="B338" s="43"/>
      <c r="C338" s="44"/>
      <c r="D338" s="44"/>
      <c r="E338" s="38" t="s">
        <v>473</v>
      </c>
      <c r="F338" s="44"/>
      <c r="G338" s="44"/>
      <c r="H338" s="44"/>
      <c r="I338" s="44"/>
      <c r="J338" s="45"/>
    </row>
    <row r="339" ht="30">
      <c r="A339" s="36" t="s">
        <v>63</v>
      </c>
      <c r="B339" s="43"/>
      <c r="C339" s="44"/>
      <c r="D339" s="44"/>
      <c r="E339" s="46" t="s">
        <v>474</v>
      </c>
      <c r="F339" s="44"/>
      <c r="G339" s="44"/>
      <c r="H339" s="44"/>
      <c r="I339" s="44"/>
      <c r="J339" s="45"/>
    </row>
    <row r="340" ht="90">
      <c r="A340" s="36" t="s">
        <v>65</v>
      </c>
      <c r="B340" s="43"/>
      <c r="C340" s="44"/>
      <c r="D340" s="44"/>
      <c r="E340" s="38" t="s">
        <v>472</v>
      </c>
      <c r="F340" s="44"/>
      <c r="G340" s="44"/>
      <c r="H340" s="44"/>
      <c r="I340" s="44"/>
      <c r="J340" s="45"/>
    </row>
    <row r="341" ht="30">
      <c r="A341" s="36" t="s">
        <v>56</v>
      </c>
      <c r="B341" s="36">
        <v>82</v>
      </c>
      <c r="C341" s="37" t="s">
        <v>468</v>
      </c>
      <c r="D341" s="36" t="s">
        <v>150</v>
      </c>
      <c r="E341" s="38" t="s">
        <v>469</v>
      </c>
      <c r="F341" s="39" t="s">
        <v>161</v>
      </c>
      <c r="G341" s="40">
        <v>4</v>
      </c>
      <c r="H341" s="41">
        <v>0</v>
      </c>
      <c r="I341" s="41">
        <f>ROUND(G341*H341,P4)</f>
        <v>0</v>
      </c>
      <c r="J341" s="36"/>
      <c r="O341" s="42">
        <f>I341*0.21</f>
        <v>0</v>
      </c>
      <c r="P341">
        <v>3</v>
      </c>
    </row>
    <row r="342" ht="45">
      <c r="A342" s="36" t="s">
        <v>61</v>
      </c>
      <c r="B342" s="43"/>
      <c r="C342" s="44"/>
      <c r="D342" s="44"/>
      <c r="E342" s="38" t="s">
        <v>475</v>
      </c>
      <c r="F342" s="44"/>
      <c r="G342" s="44"/>
      <c r="H342" s="44"/>
      <c r="I342" s="44"/>
      <c r="J342" s="45"/>
    </row>
    <row r="343" ht="45">
      <c r="A343" s="36" t="s">
        <v>63</v>
      </c>
      <c r="B343" s="43"/>
      <c r="C343" s="44"/>
      <c r="D343" s="44"/>
      <c r="E343" s="46" t="s">
        <v>476</v>
      </c>
      <c r="F343" s="44"/>
      <c r="G343" s="44"/>
      <c r="H343" s="44"/>
      <c r="I343" s="44"/>
      <c r="J343" s="45"/>
    </row>
    <row r="344" ht="90">
      <c r="A344" s="36" t="s">
        <v>65</v>
      </c>
      <c r="B344" s="43"/>
      <c r="C344" s="44"/>
      <c r="D344" s="44"/>
      <c r="E344" s="38" t="s">
        <v>472</v>
      </c>
      <c r="F344" s="44"/>
      <c r="G344" s="44"/>
      <c r="H344" s="44"/>
      <c r="I344" s="44"/>
      <c r="J344" s="45"/>
    </row>
    <row r="345">
      <c r="A345" s="36" t="s">
        <v>56</v>
      </c>
      <c r="B345" s="36">
        <v>83</v>
      </c>
      <c r="C345" s="37" t="s">
        <v>477</v>
      </c>
      <c r="D345" s="36" t="s">
        <v>58</v>
      </c>
      <c r="E345" s="38" t="s">
        <v>478</v>
      </c>
      <c r="F345" s="39" t="s">
        <v>161</v>
      </c>
      <c r="G345" s="40">
        <v>14</v>
      </c>
      <c r="H345" s="41">
        <v>0</v>
      </c>
      <c r="I345" s="41">
        <f>ROUND(G345*H345,P4)</f>
        <v>0</v>
      </c>
      <c r="J345" s="36"/>
      <c r="O345" s="42">
        <f>I345*0.21</f>
        <v>0</v>
      </c>
      <c r="P345">
        <v>3</v>
      </c>
    </row>
    <row r="346" ht="45">
      <c r="A346" s="36" t="s">
        <v>61</v>
      </c>
      <c r="B346" s="43"/>
      <c r="C346" s="44"/>
      <c r="D346" s="44"/>
      <c r="E346" s="38" t="s">
        <v>479</v>
      </c>
      <c r="F346" s="44"/>
      <c r="G346" s="44"/>
      <c r="H346" s="44"/>
      <c r="I346" s="44"/>
      <c r="J346" s="45"/>
    </row>
    <row r="347">
      <c r="A347" s="36" t="s">
        <v>63</v>
      </c>
      <c r="B347" s="43"/>
      <c r="C347" s="44"/>
      <c r="D347" s="44"/>
      <c r="E347" s="46" t="s">
        <v>480</v>
      </c>
      <c r="F347" s="44"/>
      <c r="G347" s="44"/>
      <c r="H347" s="44"/>
      <c r="I347" s="44"/>
      <c r="J347" s="45"/>
    </row>
    <row r="348" ht="90">
      <c r="A348" s="36" t="s">
        <v>65</v>
      </c>
      <c r="B348" s="43"/>
      <c r="C348" s="44"/>
      <c r="D348" s="44"/>
      <c r="E348" s="38" t="s">
        <v>472</v>
      </c>
      <c r="F348" s="44"/>
      <c r="G348" s="44"/>
      <c r="H348" s="44"/>
      <c r="I348" s="44"/>
      <c r="J348" s="45"/>
    </row>
    <row r="349">
      <c r="A349" s="36" t="s">
        <v>56</v>
      </c>
      <c r="B349" s="36">
        <v>84</v>
      </c>
      <c r="C349" s="37" t="s">
        <v>481</v>
      </c>
      <c r="D349" s="36" t="s">
        <v>58</v>
      </c>
      <c r="E349" s="38" t="s">
        <v>482</v>
      </c>
      <c r="F349" s="39" t="s">
        <v>161</v>
      </c>
      <c r="G349" s="40">
        <v>357</v>
      </c>
      <c r="H349" s="41">
        <v>0</v>
      </c>
      <c r="I349" s="41">
        <f>ROUND(G349*H349,P4)</f>
        <v>0</v>
      </c>
      <c r="J349" s="36"/>
      <c r="O349" s="42">
        <f>I349*0.21</f>
        <v>0</v>
      </c>
      <c r="P349">
        <v>3</v>
      </c>
    </row>
    <row r="350" ht="75">
      <c r="A350" s="36" t="s">
        <v>61</v>
      </c>
      <c r="B350" s="43"/>
      <c r="C350" s="44"/>
      <c r="D350" s="44"/>
      <c r="E350" s="38" t="s">
        <v>483</v>
      </c>
      <c r="F350" s="44"/>
      <c r="G350" s="44"/>
      <c r="H350" s="44"/>
      <c r="I350" s="44"/>
      <c r="J350" s="45"/>
    </row>
    <row r="351" ht="60">
      <c r="A351" s="36" t="s">
        <v>63</v>
      </c>
      <c r="B351" s="43"/>
      <c r="C351" s="44"/>
      <c r="D351" s="44"/>
      <c r="E351" s="46" t="s">
        <v>484</v>
      </c>
      <c r="F351" s="44"/>
      <c r="G351" s="44"/>
      <c r="H351" s="44"/>
      <c r="I351" s="44"/>
      <c r="J351" s="45"/>
    </row>
    <row r="352" ht="90">
      <c r="A352" s="36" t="s">
        <v>65</v>
      </c>
      <c r="B352" s="43"/>
      <c r="C352" s="44"/>
      <c r="D352" s="44"/>
      <c r="E352" s="38" t="s">
        <v>485</v>
      </c>
      <c r="F352" s="44"/>
      <c r="G352" s="44"/>
      <c r="H352" s="44"/>
      <c r="I352" s="44"/>
      <c r="J352" s="45"/>
    </row>
    <row r="353">
      <c r="A353" s="36" t="s">
        <v>56</v>
      </c>
      <c r="B353" s="36">
        <v>85</v>
      </c>
      <c r="C353" s="37" t="s">
        <v>486</v>
      </c>
      <c r="D353" s="36" t="s">
        <v>58</v>
      </c>
      <c r="E353" s="38" t="s">
        <v>487</v>
      </c>
      <c r="F353" s="39" t="s">
        <v>161</v>
      </c>
      <c r="G353" s="40">
        <v>21</v>
      </c>
      <c r="H353" s="41">
        <v>0</v>
      </c>
      <c r="I353" s="41">
        <f>ROUND(G353*H353,P4)</f>
        <v>0</v>
      </c>
      <c r="J353" s="36"/>
      <c r="O353" s="42">
        <f>I353*0.21</f>
        <v>0</v>
      </c>
      <c r="P353">
        <v>3</v>
      </c>
    </row>
    <row r="354" ht="45">
      <c r="A354" s="36" t="s">
        <v>61</v>
      </c>
      <c r="B354" s="43"/>
      <c r="C354" s="44"/>
      <c r="D354" s="44"/>
      <c r="E354" s="38" t="s">
        <v>488</v>
      </c>
      <c r="F354" s="44"/>
      <c r="G354" s="44"/>
      <c r="H354" s="44"/>
      <c r="I354" s="44"/>
      <c r="J354" s="45"/>
    </row>
    <row r="355" ht="30">
      <c r="A355" s="36" t="s">
        <v>63</v>
      </c>
      <c r="B355" s="43"/>
      <c r="C355" s="44"/>
      <c r="D355" s="44"/>
      <c r="E355" s="46" t="s">
        <v>489</v>
      </c>
      <c r="F355" s="44"/>
      <c r="G355" s="44"/>
      <c r="H355" s="44"/>
      <c r="I355" s="44"/>
      <c r="J355" s="45"/>
    </row>
    <row r="356" ht="75">
      <c r="A356" s="36" t="s">
        <v>65</v>
      </c>
      <c r="B356" s="43"/>
      <c r="C356" s="44"/>
      <c r="D356" s="44"/>
      <c r="E356" s="38" t="s">
        <v>490</v>
      </c>
      <c r="F356" s="44"/>
      <c r="G356" s="44"/>
      <c r="H356" s="44"/>
      <c r="I356" s="44"/>
      <c r="J356" s="45"/>
    </row>
    <row r="357">
      <c r="A357" s="36" t="s">
        <v>56</v>
      </c>
      <c r="B357" s="36">
        <v>86</v>
      </c>
      <c r="C357" s="37" t="s">
        <v>491</v>
      </c>
      <c r="D357" s="36" t="s">
        <v>58</v>
      </c>
      <c r="E357" s="38" t="s">
        <v>492</v>
      </c>
      <c r="F357" s="39" t="s">
        <v>161</v>
      </c>
      <c r="G357" s="40">
        <v>49</v>
      </c>
      <c r="H357" s="41">
        <v>0</v>
      </c>
      <c r="I357" s="41">
        <f>ROUND(G357*H357,P4)</f>
        <v>0</v>
      </c>
      <c r="J357" s="36"/>
      <c r="O357" s="42">
        <f>I357*0.21</f>
        <v>0</v>
      </c>
      <c r="P357">
        <v>3</v>
      </c>
    </row>
    <row r="358" ht="45">
      <c r="A358" s="36" t="s">
        <v>61</v>
      </c>
      <c r="B358" s="43"/>
      <c r="C358" s="44"/>
      <c r="D358" s="44"/>
      <c r="E358" s="38" t="s">
        <v>493</v>
      </c>
      <c r="F358" s="44"/>
      <c r="G358" s="44"/>
      <c r="H358" s="44"/>
      <c r="I358" s="44"/>
      <c r="J358" s="45"/>
    </row>
    <row r="359" ht="105">
      <c r="A359" s="36" t="s">
        <v>63</v>
      </c>
      <c r="B359" s="43"/>
      <c r="C359" s="44"/>
      <c r="D359" s="44"/>
      <c r="E359" s="46" t="s">
        <v>494</v>
      </c>
      <c r="F359" s="44"/>
      <c r="G359" s="44"/>
      <c r="H359" s="44"/>
      <c r="I359" s="44"/>
      <c r="J359" s="45"/>
    </row>
    <row r="360" ht="90">
      <c r="A360" s="36" t="s">
        <v>65</v>
      </c>
      <c r="B360" s="43"/>
      <c r="C360" s="44"/>
      <c r="D360" s="44"/>
      <c r="E360" s="38" t="s">
        <v>495</v>
      </c>
      <c r="F360" s="44"/>
      <c r="G360" s="44"/>
      <c r="H360" s="44"/>
      <c r="I360" s="44"/>
      <c r="J360" s="45"/>
    </row>
    <row r="361">
      <c r="A361" s="36" t="s">
        <v>56</v>
      </c>
      <c r="B361" s="36">
        <v>87</v>
      </c>
      <c r="C361" s="37" t="s">
        <v>496</v>
      </c>
      <c r="D361" s="36" t="s">
        <v>58</v>
      </c>
      <c r="E361" s="38" t="s">
        <v>497</v>
      </c>
      <c r="F361" s="39" t="s">
        <v>161</v>
      </c>
      <c r="G361" s="40">
        <v>36.5</v>
      </c>
      <c r="H361" s="41">
        <v>0</v>
      </c>
      <c r="I361" s="41">
        <f>ROUND(G361*H361,P4)</f>
        <v>0</v>
      </c>
      <c r="J361" s="36"/>
      <c r="O361" s="42">
        <f>I361*0.21</f>
        <v>0</v>
      </c>
      <c r="P361">
        <v>3</v>
      </c>
    </row>
    <row r="362" ht="45">
      <c r="A362" s="36" t="s">
        <v>61</v>
      </c>
      <c r="B362" s="43"/>
      <c r="C362" s="44"/>
      <c r="D362" s="44"/>
      <c r="E362" s="38" t="s">
        <v>498</v>
      </c>
      <c r="F362" s="44"/>
      <c r="G362" s="44"/>
      <c r="H362" s="44"/>
      <c r="I362" s="44"/>
      <c r="J362" s="45"/>
    </row>
    <row r="363" ht="75">
      <c r="A363" s="36" t="s">
        <v>63</v>
      </c>
      <c r="B363" s="43"/>
      <c r="C363" s="44"/>
      <c r="D363" s="44"/>
      <c r="E363" s="46" t="s">
        <v>499</v>
      </c>
      <c r="F363" s="44"/>
      <c r="G363" s="44"/>
      <c r="H363" s="44"/>
      <c r="I363" s="44"/>
      <c r="J363" s="45"/>
    </row>
    <row r="364" ht="90">
      <c r="A364" s="36" t="s">
        <v>65</v>
      </c>
      <c r="B364" s="43"/>
      <c r="C364" s="44"/>
      <c r="D364" s="44"/>
      <c r="E364" s="38" t="s">
        <v>495</v>
      </c>
      <c r="F364" s="44"/>
      <c r="G364" s="44"/>
      <c r="H364" s="44"/>
      <c r="I364" s="44"/>
      <c r="J364" s="45"/>
    </row>
    <row r="365">
      <c r="A365" s="36" t="s">
        <v>56</v>
      </c>
      <c r="B365" s="36">
        <v>88</v>
      </c>
      <c r="C365" s="37" t="s">
        <v>500</v>
      </c>
      <c r="D365" s="36" t="s">
        <v>58</v>
      </c>
      <c r="E365" s="38" t="s">
        <v>501</v>
      </c>
      <c r="F365" s="39" t="s">
        <v>161</v>
      </c>
      <c r="G365" s="40">
        <v>479.60000000000002</v>
      </c>
      <c r="H365" s="41">
        <v>0</v>
      </c>
      <c r="I365" s="41">
        <f>ROUND(G365*H365,P4)</f>
        <v>0</v>
      </c>
      <c r="J365" s="36"/>
      <c r="O365" s="42">
        <f>I365*0.21</f>
        <v>0</v>
      </c>
      <c r="P365">
        <v>3</v>
      </c>
    </row>
    <row r="366" ht="45">
      <c r="A366" s="36" t="s">
        <v>61</v>
      </c>
      <c r="B366" s="43"/>
      <c r="C366" s="44"/>
      <c r="D366" s="44"/>
      <c r="E366" s="38" t="s">
        <v>502</v>
      </c>
      <c r="F366" s="44"/>
      <c r="G366" s="44"/>
      <c r="H366" s="44"/>
      <c r="I366" s="44"/>
      <c r="J366" s="45"/>
    </row>
    <row r="367" ht="45">
      <c r="A367" s="36" t="s">
        <v>63</v>
      </c>
      <c r="B367" s="43"/>
      <c r="C367" s="44"/>
      <c r="D367" s="44"/>
      <c r="E367" s="46" t="s">
        <v>503</v>
      </c>
      <c r="F367" s="44"/>
      <c r="G367" s="44"/>
      <c r="H367" s="44"/>
      <c r="I367" s="44"/>
      <c r="J367" s="45"/>
    </row>
    <row r="368" ht="45">
      <c r="A368" s="36" t="s">
        <v>65</v>
      </c>
      <c r="B368" s="43"/>
      <c r="C368" s="44"/>
      <c r="D368" s="44"/>
      <c r="E368" s="38" t="s">
        <v>504</v>
      </c>
      <c r="F368" s="44"/>
      <c r="G368" s="44"/>
      <c r="H368" s="44"/>
      <c r="I368" s="44"/>
      <c r="J368" s="45"/>
    </row>
    <row r="369" ht="30">
      <c r="A369" s="36" t="s">
        <v>56</v>
      </c>
      <c r="B369" s="36">
        <v>89</v>
      </c>
      <c r="C369" s="37" t="s">
        <v>505</v>
      </c>
      <c r="D369" s="36" t="s">
        <v>58</v>
      </c>
      <c r="E369" s="38" t="s">
        <v>506</v>
      </c>
      <c r="F369" s="39" t="s">
        <v>161</v>
      </c>
      <c r="G369" s="40">
        <v>39</v>
      </c>
      <c r="H369" s="41">
        <v>0</v>
      </c>
      <c r="I369" s="41">
        <f>ROUND(G369*H369,P4)</f>
        <v>0</v>
      </c>
      <c r="J369" s="36"/>
      <c r="O369" s="42">
        <f>I369*0.21</f>
        <v>0</v>
      </c>
      <c r="P369">
        <v>3</v>
      </c>
    </row>
    <row r="370" ht="45">
      <c r="A370" s="36" t="s">
        <v>61</v>
      </c>
      <c r="B370" s="43"/>
      <c r="C370" s="44"/>
      <c r="D370" s="44"/>
      <c r="E370" s="38" t="s">
        <v>507</v>
      </c>
      <c r="F370" s="44"/>
      <c r="G370" s="44"/>
      <c r="H370" s="44"/>
      <c r="I370" s="44"/>
      <c r="J370" s="45"/>
    </row>
    <row r="371" ht="45">
      <c r="A371" s="36" t="s">
        <v>63</v>
      </c>
      <c r="B371" s="43"/>
      <c r="C371" s="44"/>
      <c r="D371" s="44"/>
      <c r="E371" s="46" t="s">
        <v>508</v>
      </c>
      <c r="F371" s="44"/>
      <c r="G371" s="44"/>
      <c r="H371" s="44"/>
      <c r="I371" s="44"/>
      <c r="J371" s="45"/>
    </row>
    <row r="372" ht="165">
      <c r="A372" s="36" t="s">
        <v>65</v>
      </c>
      <c r="B372" s="43"/>
      <c r="C372" s="44"/>
      <c r="D372" s="44"/>
      <c r="E372" s="38" t="s">
        <v>509</v>
      </c>
      <c r="F372" s="44"/>
      <c r="G372" s="44"/>
      <c r="H372" s="44"/>
      <c r="I372" s="44"/>
      <c r="J372" s="45"/>
    </row>
    <row r="373">
      <c r="A373" s="36" t="s">
        <v>56</v>
      </c>
      <c r="B373" s="36">
        <v>90</v>
      </c>
      <c r="C373" s="37" t="s">
        <v>510</v>
      </c>
      <c r="D373" s="36" t="s">
        <v>58</v>
      </c>
      <c r="E373" s="38" t="s">
        <v>511</v>
      </c>
      <c r="F373" s="39" t="s">
        <v>170</v>
      </c>
      <c r="G373" s="40">
        <v>548.70000000000005</v>
      </c>
      <c r="H373" s="41">
        <v>0</v>
      </c>
      <c r="I373" s="41">
        <f>ROUND(G373*H373,P4)</f>
        <v>0</v>
      </c>
      <c r="J373" s="36"/>
      <c r="O373" s="42">
        <f>I373*0.21</f>
        <v>0</v>
      </c>
      <c r="P373">
        <v>3</v>
      </c>
    </row>
    <row r="374" ht="60">
      <c r="A374" s="36" t="s">
        <v>61</v>
      </c>
      <c r="B374" s="43"/>
      <c r="C374" s="44"/>
      <c r="D374" s="44"/>
      <c r="E374" s="38" t="s">
        <v>512</v>
      </c>
      <c r="F374" s="44"/>
      <c r="G374" s="44"/>
      <c r="H374" s="44"/>
      <c r="I374" s="44"/>
      <c r="J374" s="45"/>
    </row>
    <row r="375" ht="30">
      <c r="A375" s="36" t="s">
        <v>63</v>
      </c>
      <c r="B375" s="43"/>
      <c r="C375" s="44"/>
      <c r="D375" s="44"/>
      <c r="E375" s="46" t="s">
        <v>513</v>
      </c>
      <c r="F375" s="44"/>
      <c r="G375" s="44"/>
      <c r="H375" s="44"/>
      <c r="I375" s="44"/>
      <c r="J375" s="45"/>
    </row>
    <row r="376" ht="150">
      <c r="A376" s="36" t="s">
        <v>65</v>
      </c>
      <c r="B376" s="43"/>
      <c r="C376" s="44"/>
      <c r="D376" s="44"/>
      <c r="E376" s="38" t="s">
        <v>514</v>
      </c>
      <c r="F376" s="44"/>
      <c r="G376" s="44"/>
      <c r="H376" s="44"/>
      <c r="I376" s="44"/>
      <c r="J376" s="45"/>
    </row>
    <row r="377">
      <c r="A377" s="36" t="s">
        <v>56</v>
      </c>
      <c r="B377" s="36">
        <v>91</v>
      </c>
      <c r="C377" s="37" t="s">
        <v>515</v>
      </c>
      <c r="D377" s="36" t="s">
        <v>58</v>
      </c>
      <c r="E377" s="38" t="s">
        <v>516</v>
      </c>
      <c r="F377" s="39" t="s">
        <v>170</v>
      </c>
      <c r="G377" s="40">
        <v>21</v>
      </c>
      <c r="H377" s="41">
        <v>0</v>
      </c>
      <c r="I377" s="41">
        <f>ROUND(G377*H377,P4)</f>
        <v>0</v>
      </c>
      <c r="J377" s="36"/>
      <c r="O377" s="42">
        <f>I377*0.21</f>
        <v>0</v>
      </c>
      <c r="P377">
        <v>3</v>
      </c>
    </row>
    <row r="378" ht="60">
      <c r="A378" s="36" t="s">
        <v>61</v>
      </c>
      <c r="B378" s="43"/>
      <c r="C378" s="44"/>
      <c r="D378" s="44"/>
      <c r="E378" s="38" t="s">
        <v>517</v>
      </c>
      <c r="F378" s="44"/>
      <c r="G378" s="44"/>
      <c r="H378" s="44"/>
      <c r="I378" s="44"/>
      <c r="J378" s="45"/>
    </row>
    <row r="379" ht="30">
      <c r="A379" s="36" t="s">
        <v>63</v>
      </c>
      <c r="B379" s="43"/>
      <c r="C379" s="44"/>
      <c r="D379" s="44"/>
      <c r="E379" s="46" t="s">
        <v>381</v>
      </c>
      <c r="F379" s="44"/>
      <c r="G379" s="44"/>
      <c r="H379" s="44"/>
      <c r="I379" s="44"/>
      <c r="J379" s="45"/>
    </row>
    <row r="380" ht="75">
      <c r="A380" s="36" t="s">
        <v>65</v>
      </c>
      <c r="B380" s="43"/>
      <c r="C380" s="44"/>
      <c r="D380" s="44"/>
      <c r="E380" s="38" t="s">
        <v>518</v>
      </c>
      <c r="F380" s="44"/>
      <c r="G380" s="44"/>
      <c r="H380" s="44"/>
      <c r="I380" s="44"/>
      <c r="J380" s="45"/>
    </row>
    <row r="381">
      <c r="A381" s="36" t="s">
        <v>56</v>
      </c>
      <c r="B381" s="36">
        <v>92</v>
      </c>
      <c r="C381" s="37" t="s">
        <v>519</v>
      </c>
      <c r="D381" s="36" t="s">
        <v>58</v>
      </c>
      <c r="E381" s="38" t="s">
        <v>520</v>
      </c>
      <c r="F381" s="39" t="s">
        <v>161</v>
      </c>
      <c r="G381" s="40">
        <v>91.5</v>
      </c>
      <c r="H381" s="41">
        <v>0</v>
      </c>
      <c r="I381" s="41">
        <f>ROUND(G381*H381,P4)</f>
        <v>0</v>
      </c>
      <c r="J381" s="36"/>
      <c r="O381" s="42">
        <f>I381*0.21</f>
        <v>0</v>
      </c>
      <c r="P381">
        <v>3</v>
      </c>
    </row>
    <row r="382" ht="45">
      <c r="A382" s="36" t="s">
        <v>61</v>
      </c>
      <c r="B382" s="43"/>
      <c r="C382" s="44"/>
      <c r="D382" s="44"/>
      <c r="E382" s="38" t="s">
        <v>521</v>
      </c>
      <c r="F382" s="44"/>
      <c r="G382" s="44"/>
      <c r="H382" s="44"/>
      <c r="I382" s="44"/>
      <c r="J382" s="45"/>
    </row>
    <row r="383" ht="30">
      <c r="A383" s="36" t="s">
        <v>63</v>
      </c>
      <c r="B383" s="43"/>
      <c r="C383" s="44"/>
      <c r="D383" s="44"/>
      <c r="E383" s="46" t="s">
        <v>522</v>
      </c>
      <c r="F383" s="44"/>
      <c r="G383" s="44"/>
      <c r="H383" s="44"/>
      <c r="I383" s="44"/>
      <c r="J383" s="45"/>
    </row>
    <row r="384" ht="210">
      <c r="A384" s="36" t="s">
        <v>65</v>
      </c>
      <c r="B384" s="43"/>
      <c r="C384" s="44"/>
      <c r="D384" s="44"/>
      <c r="E384" s="38" t="s">
        <v>523</v>
      </c>
      <c r="F384" s="44"/>
      <c r="G384" s="44"/>
      <c r="H384" s="44"/>
      <c r="I384" s="44"/>
      <c r="J384" s="45"/>
    </row>
    <row r="385">
      <c r="A385" s="36" t="s">
        <v>56</v>
      </c>
      <c r="B385" s="36">
        <v>93</v>
      </c>
      <c r="C385" s="37" t="s">
        <v>524</v>
      </c>
      <c r="D385" s="36" t="s">
        <v>58</v>
      </c>
      <c r="E385" s="38" t="s">
        <v>525</v>
      </c>
      <c r="F385" s="39" t="s">
        <v>107</v>
      </c>
      <c r="G385" s="40">
        <v>10</v>
      </c>
      <c r="H385" s="41">
        <v>0</v>
      </c>
      <c r="I385" s="41">
        <f>ROUND(G385*H385,P4)</f>
        <v>0</v>
      </c>
      <c r="J385" s="36"/>
      <c r="O385" s="42">
        <f>I385*0.21</f>
        <v>0</v>
      </c>
      <c r="P385">
        <v>3</v>
      </c>
    </row>
    <row r="386" ht="75">
      <c r="A386" s="36" t="s">
        <v>61</v>
      </c>
      <c r="B386" s="43"/>
      <c r="C386" s="44"/>
      <c r="D386" s="44"/>
      <c r="E386" s="38" t="s">
        <v>526</v>
      </c>
      <c r="F386" s="44"/>
      <c r="G386" s="44"/>
      <c r="H386" s="44"/>
      <c r="I386" s="44"/>
      <c r="J386" s="45"/>
    </row>
    <row r="387" ht="30">
      <c r="A387" s="36" t="s">
        <v>63</v>
      </c>
      <c r="B387" s="43"/>
      <c r="C387" s="44"/>
      <c r="D387" s="44"/>
      <c r="E387" s="46" t="s">
        <v>527</v>
      </c>
      <c r="F387" s="44"/>
      <c r="G387" s="44"/>
      <c r="H387" s="44"/>
      <c r="I387" s="44"/>
      <c r="J387" s="45"/>
    </row>
    <row r="388" ht="165">
      <c r="A388" s="36" t="s">
        <v>65</v>
      </c>
      <c r="B388" s="43"/>
      <c r="C388" s="44"/>
      <c r="D388" s="44"/>
      <c r="E388" s="38" t="s">
        <v>528</v>
      </c>
      <c r="F388" s="44"/>
      <c r="G388" s="44"/>
      <c r="H388" s="44"/>
      <c r="I388" s="44"/>
      <c r="J388" s="45"/>
    </row>
    <row r="389">
      <c r="A389" s="36" t="s">
        <v>56</v>
      </c>
      <c r="B389" s="36">
        <v>94</v>
      </c>
      <c r="C389" s="37" t="s">
        <v>529</v>
      </c>
      <c r="D389" s="36" t="s">
        <v>130</v>
      </c>
      <c r="E389" s="38" t="s">
        <v>530</v>
      </c>
      <c r="F389" s="39" t="s">
        <v>107</v>
      </c>
      <c r="G389" s="40">
        <v>1</v>
      </c>
      <c r="H389" s="41">
        <v>0</v>
      </c>
      <c r="I389" s="41">
        <f>ROUND(G389*H389,P4)</f>
        <v>0</v>
      </c>
      <c r="J389" s="36"/>
      <c r="O389" s="42">
        <f>I389*0.21</f>
        <v>0</v>
      </c>
      <c r="P389">
        <v>3</v>
      </c>
    </row>
    <row r="390" ht="60">
      <c r="A390" s="36" t="s">
        <v>61</v>
      </c>
      <c r="B390" s="43"/>
      <c r="C390" s="44"/>
      <c r="D390" s="44"/>
      <c r="E390" s="38" t="s">
        <v>531</v>
      </c>
      <c r="F390" s="44"/>
      <c r="G390" s="44"/>
      <c r="H390" s="44"/>
      <c r="I390" s="44"/>
      <c r="J390" s="45"/>
    </row>
    <row r="391" ht="30">
      <c r="A391" s="36" t="s">
        <v>63</v>
      </c>
      <c r="B391" s="43"/>
      <c r="C391" s="44"/>
      <c r="D391" s="44"/>
      <c r="E391" s="46" t="s">
        <v>441</v>
      </c>
      <c r="F391" s="44"/>
      <c r="G391" s="44"/>
      <c r="H391" s="44"/>
      <c r="I391" s="44"/>
      <c r="J391" s="45"/>
    </row>
    <row r="392" ht="165">
      <c r="A392" s="36" t="s">
        <v>65</v>
      </c>
      <c r="B392" s="43"/>
      <c r="C392" s="44"/>
      <c r="D392" s="44"/>
      <c r="E392" s="38" t="s">
        <v>528</v>
      </c>
      <c r="F392" s="44"/>
      <c r="G392" s="44"/>
      <c r="H392" s="44"/>
      <c r="I392" s="44"/>
      <c r="J392" s="45"/>
    </row>
    <row r="393">
      <c r="A393" s="36" t="s">
        <v>56</v>
      </c>
      <c r="B393" s="36">
        <v>95</v>
      </c>
      <c r="C393" s="37" t="s">
        <v>529</v>
      </c>
      <c r="D393" s="36" t="s">
        <v>146</v>
      </c>
      <c r="E393" s="38" t="s">
        <v>530</v>
      </c>
      <c r="F393" s="39" t="s">
        <v>107</v>
      </c>
      <c r="G393" s="40">
        <v>2</v>
      </c>
      <c r="H393" s="41">
        <v>0</v>
      </c>
      <c r="I393" s="41">
        <f>ROUND(G393*H393,P4)</f>
        <v>0</v>
      </c>
      <c r="J393" s="36"/>
      <c r="O393" s="42">
        <f>I393*0.21</f>
        <v>0</v>
      </c>
      <c r="P393">
        <v>3</v>
      </c>
    </row>
    <row r="394" ht="135">
      <c r="A394" s="36" t="s">
        <v>61</v>
      </c>
      <c r="B394" s="43"/>
      <c r="C394" s="44"/>
      <c r="D394" s="44"/>
      <c r="E394" s="38" t="s">
        <v>532</v>
      </c>
      <c r="F394" s="44"/>
      <c r="G394" s="44"/>
      <c r="H394" s="44"/>
      <c r="I394" s="44"/>
      <c r="J394" s="45"/>
    </row>
    <row r="395">
      <c r="A395" s="36" t="s">
        <v>63</v>
      </c>
      <c r="B395" s="43"/>
      <c r="C395" s="44"/>
      <c r="D395" s="44"/>
      <c r="E395" s="46" t="s">
        <v>533</v>
      </c>
      <c r="F395" s="44"/>
      <c r="G395" s="44"/>
      <c r="H395" s="44"/>
      <c r="I395" s="44"/>
      <c r="J395" s="45"/>
    </row>
    <row r="396" ht="165">
      <c r="A396" s="36" t="s">
        <v>65</v>
      </c>
      <c r="B396" s="43"/>
      <c r="C396" s="44"/>
      <c r="D396" s="44"/>
      <c r="E396" s="38" t="s">
        <v>528</v>
      </c>
      <c r="F396" s="44"/>
      <c r="G396" s="44"/>
      <c r="H396" s="44"/>
      <c r="I396" s="44"/>
      <c r="J396" s="45"/>
    </row>
    <row r="397">
      <c r="A397" s="36" t="s">
        <v>56</v>
      </c>
      <c r="B397" s="36">
        <v>96</v>
      </c>
      <c r="C397" s="37" t="s">
        <v>534</v>
      </c>
      <c r="D397" s="36" t="s">
        <v>58</v>
      </c>
      <c r="E397" s="38" t="s">
        <v>535</v>
      </c>
      <c r="F397" s="39" t="s">
        <v>161</v>
      </c>
      <c r="G397" s="40">
        <v>49</v>
      </c>
      <c r="H397" s="41">
        <v>0</v>
      </c>
      <c r="I397" s="41">
        <f>ROUND(G397*H397,P4)</f>
        <v>0</v>
      </c>
      <c r="J397" s="36"/>
      <c r="O397" s="42">
        <f>I397*0.21</f>
        <v>0</v>
      </c>
      <c r="P397">
        <v>3</v>
      </c>
    </row>
    <row r="398" ht="90">
      <c r="A398" s="36" t="s">
        <v>61</v>
      </c>
      <c r="B398" s="43"/>
      <c r="C398" s="44"/>
      <c r="D398" s="44"/>
      <c r="E398" s="38" t="s">
        <v>217</v>
      </c>
      <c r="F398" s="44"/>
      <c r="G398" s="44"/>
      <c r="H398" s="44"/>
      <c r="I398" s="44"/>
      <c r="J398" s="45"/>
    </row>
    <row r="399">
      <c r="A399" s="36" t="s">
        <v>63</v>
      </c>
      <c r="B399" s="43"/>
      <c r="C399" s="44"/>
      <c r="D399" s="44"/>
      <c r="E399" s="46" t="s">
        <v>536</v>
      </c>
      <c r="F399" s="44"/>
      <c r="G399" s="44"/>
      <c r="H399" s="44"/>
      <c r="I399" s="44"/>
      <c r="J399" s="45"/>
    </row>
    <row r="400" ht="150">
      <c r="A400" s="36" t="s">
        <v>65</v>
      </c>
      <c r="B400" s="48"/>
      <c r="C400" s="49"/>
      <c r="D400" s="49"/>
      <c r="E400" s="38" t="s">
        <v>537</v>
      </c>
      <c r="F400" s="49"/>
      <c r="G400" s="49"/>
      <c r="H400" s="49"/>
      <c r="I400" s="49"/>
      <c r="J400" s="50"/>
    </row>
  </sheetData>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35</v>
      </c>
      <c r="F2" s="16"/>
      <c r="G2" s="16"/>
      <c r="H2" s="16"/>
      <c r="I2" s="16"/>
      <c r="J2" s="18"/>
    </row>
    <row r="3">
      <c r="A3" s="3" t="s">
        <v>36</v>
      </c>
      <c r="B3" s="19" t="s">
        <v>37</v>
      </c>
      <c r="C3" s="20" t="s">
        <v>38</v>
      </c>
      <c r="D3" s="21"/>
      <c r="E3" s="22" t="s">
        <v>39</v>
      </c>
      <c r="F3" s="16"/>
      <c r="G3" s="16"/>
      <c r="H3" s="23" t="s">
        <v>15</v>
      </c>
      <c r="I3" s="24">
        <f>SUMIFS(I8:I111,A8:A111,"SD")</f>
        <v>0</v>
      </c>
      <c r="J3" s="18"/>
      <c r="O3">
        <v>0</v>
      </c>
      <c r="P3">
        <v>2</v>
      </c>
    </row>
    <row r="4">
      <c r="A4" s="3" t="s">
        <v>40</v>
      </c>
      <c r="B4" s="19" t="s">
        <v>41</v>
      </c>
      <c r="C4" s="20" t="s">
        <v>15</v>
      </c>
      <c r="D4" s="21"/>
      <c r="E4" s="22" t="s">
        <v>16</v>
      </c>
      <c r="F4" s="16"/>
      <c r="G4" s="16"/>
      <c r="H4" s="16"/>
      <c r="I4" s="16"/>
      <c r="J4" s="18"/>
      <c r="O4">
        <v>0.14999999999999999</v>
      </c>
      <c r="P4">
        <v>2</v>
      </c>
    </row>
    <row r="5">
      <c r="A5" s="25" t="s">
        <v>42</v>
      </c>
      <c r="B5" s="26" t="s">
        <v>43</v>
      </c>
      <c r="C5" s="7" t="s">
        <v>44</v>
      </c>
      <c r="D5" s="7" t="s">
        <v>45</v>
      </c>
      <c r="E5" s="7" t="s">
        <v>46</v>
      </c>
      <c r="F5" s="7" t="s">
        <v>47</v>
      </c>
      <c r="G5" s="7" t="s">
        <v>48</v>
      </c>
      <c r="H5" s="7" t="s">
        <v>49</v>
      </c>
      <c r="I5" s="7"/>
      <c r="J5" s="27" t="s">
        <v>50</v>
      </c>
      <c r="O5">
        <v>0.20999999999999999</v>
      </c>
    </row>
    <row r="6">
      <c r="A6" s="25"/>
      <c r="B6" s="26"/>
      <c r="C6" s="7"/>
      <c r="D6" s="7"/>
      <c r="E6" s="7"/>
      <c r="F6" s="7"/>
      <c r="G6" s="7"/>
      <c r="H6" s="7" t="s">
        <v>51</v>
      </c>
      <c r="I6" s="7" t="s">
        <v>52</v>
      </c>
      <c r="J6" s="27"/>
    </row>
    <row r="7">
      <c r="A7" s="28">
        <v>0</v>
      </c>
      <c r="B7" s="26">
        <v>1</v>
      </c>
      <c r="C7" s="29">
        <v>2</v>
      </c>
      <c r="D7" s="7">
        <v>3</v>
      </c>
      <c r="E7" s="29">
        <v>4</v>
      </c>
      <c r="F7" s="7">
        <v>5</v>
      </c>
      <c r="G7" s="7">
        <v>6</v>
      </c>
      <c r="H7" s="7">
        <v>7</v>
      </c>
      <c r="I7" s="29">
        <v>8</v>
      </c>
      <c r="J7" s="27">
        <v>9</v>
      </c>
    </row>
    <row r="8">
      <c r="A8" s="30" t="s">
        <v>53</v>
      </c>
      <c r="B8" s="31"/>
      <c r="C8" s="32" t="s">
        <v>54</v>
      </c>
      <c r="D8" s="33"/>
      <c r="E8" s="30" t="s">
        <v>55</v>
      </c>
      <c r="F8" s="33"/>
      <c r="G8" s="33"/>
      <c r="H8" s="33"/>
      <c r="I8" s="34">
        <f>SUMIFS(I9:I20,A9:A20,"P")</f>
        <v>0</v>
      </c>
      <c r="J8" s="35"/>
    </row>
    <row r="9">
      <c r="A9" s="36" t="s">
        <v>56</v>
      </c>
      <c r="B9" s="36">
        <v>1</v>
      </c>
      <c r="C9" s="37" t="s">
        <v>114</v>
      </c>
      <c r="D9" s="36" t="s">
        <v>130</v>
      </c>
      <c r="E9" s="38" t="s">
        <v>115</v>
      </c>
      <c r="F9" s="39" t="s">
        <v>116</v>
      </c>
      <c r="G9" s="40">
        <v>21.899999999999999</v>
      </c>
      <c r="H9" s="41">
        <v>0</v>
      </c>
      <c r="I9" s="41">
        <f>ROUND(G9*H9,P4)</f>
        <v>0</v>
      </c>
      <c r="J9" s="36"/>
      <c r="O9" s="42">
        <f>I9*0.21</f>
        <v>0</v>
      </c>
      <c r="P9">
        <v>3</v>
      </c>
    </row>
    <row r="10" ht="30">
      <c r="A10" s="36" t="s">
        <v>61</v>
      </c>
      <c r="B10" s="43"/>
      <c r="C10" s="44"/>
      <c r="D10" s="44"/>
      <c r="E10" s="38" t="s">
        <v>117</v>
      </c>
      <c r="F10" s="44"/>
      <c r="G10" s="44"/>
      <c r="H10" s="44"/>
      <c r="I10" s="44"/>
      <c r="J10" s="45"/>
    </row>
    <row r="11" ht="30">
      <c r="A11" s="36" t="s">
        <v>63</v>
      </c>
      <c r="B11" s="43"/>
      <c r="C11" s="44"/>
      <c r="D11" s="44"/>
      <c r="E11" s="46" t="s">
        <v>538</v>
      </c>
      <c r="F11" s="44"/>
      <c r="G11" s="44"/>
      <c r="H11" s="44"/>
      <c r="I11" s="44"/>
      <c r="J11" s="45"/>
    </row>
    <row r="12" ht="30">
      <c r="A12" s="36" t="s">
        <v>65</v>
      </c>
      <c r="B12" s="43"/>
      <c r="C12" s="44"/>
      <c r="D12" s="44"/>
      <c r="E12" s="38" t="s">
        <v>119</v>
      </c>
      <c r="F12" s="44"/>
      <c r="G12" s="44"/>
      <c r="H12" s="44"/>
      <c r="I12" s="44"/>
      <c r="J12" s="45"/>
    </row>
    <row r="13">
      <c r="A13" s="36" t="s">
        <v>56</v>
      </c>
      <c r="B13" s="36">
        <v>2</v>
      </c>
      <c r="C13" s="37" t="s">
        <v>120</v>
      </c>
      <c r="D13" s="36" t="s">
        <v>146</v>
      </c>
      <c r="E13" s="38" t="s">
        <v>121</v>
      </c>
      <c r="F13" s="39" t="s">
        <v>116</v>
      </c>
      <c r="G13" s="40">
        <v>9.1199999999999992</v>
      </c>
      <c r="H13" s="41">
        <v>0</v>
      </c>
      <c r="I13" s="41">
        <f>ROUND(G13*H13,P4)</f>
        <v>0</v>
      </c>
      <c r="J13" s="36"/>
      <c r="O13" s="42">
        <f>I13*0.21</f>
        <v>0</v>
      </c>
      <c r="P13">
        <v>3</v>
      </c>
    </row>
    <row r="14" ht="30">
      <c r="A14" s="36" t="s">
        <v>61</v>
      </c>
      <c r="B14" s="43"/>
      <c r="C14" s="44"/>
      <c r="D14" s="44"/>
      <c r="E14" s="38" t="s">
        <v>539</v>
      </c>
      <c r="F14" s="44"/>
      <c r="G14" s="44"/>
      <c r="H14" s="44"/>
      <c r="I14" s="44"/>
      <c r="J14" s="45"/>
    </row>
    <row r="15" ht="30">
      <c r="A15" s="36" t="s">
        <v>63</v>
      </c>
      <c r="B15" s="43"/>
      <c r="C15" s="44"/>
      <c r="D15" s="44"/>
      <c r="E15" s="46" t="s">
        <v>540</v>
      </c>
      <c r="F15" s="44"/>
      <c r="G15" s="44"/>
      <c r="H15" s="44"/>
      <c r="I15" s="44"/>
      <c r="J15" s="45"/>
    </row>
    <row r="16" ht="75">
      <c r="A16" s="36" t="s">
        <v>65</v>
      </c>
      <c r="B16" s="43"/>
      <c r="C16" s="44"/>
      <c r="D16" s="44"/>
      <c r="E16" s="38" t="s">
        <v>124</v>
      </c>
      <c r="F16" s="44"/>
      <c r="G16" s="44"/>
      <c r="H16" s="44"/>
      <c r="I16" s="44"/>
      <c r="J16" s="45"/>
    </row>
    <row r="17">
      <c r="A17" s="36" t="s">
        <v>56</v>
      </c>
      <c r="B17" s="36">
        <v>3</v>
      </c>
      <c r="C17" s="37" t="s">
        <v>125</v>
      </c>
      <c r="D17" s="36" t="s">
        <v>58</v>
      </c>
      <c r="E17" s="38" t="s">
        <v>126</v>
      </c>
      <c r="F17" s="39" t="s">
        <v>116</v>
      </c>
      <c r="G17" s="40">
        <v>8.25</v>
      </c>
      <c r="H17" s="41">
        <v>0</v>
      </c>
      <c r="I17" s="41">
        <f>ROUND(G17*H17,P4)</f>
        <v>0</v>
      </c>
      <c r="J17" s="36"/>
      <c r="O17" s="42">
        <f>I17*0.21</f>
        <v>0</v>
      </c>
      <c r="P17">
        <v>3</v>
      </c>
    </row>
    <row r="18">
      <c r="A18" s="36" t="s">
        <v>61</v>
      </c>
      <c r="B18" s="43"/>
      <c r="C18" s="44"/>
      <c r="D18" s="44"/>
      <c r="E18" s="38" t="s">
        <v>541</v>
      </c>
      <c r="F18" s="44"/>
      <c r="G18" s="44"/>
      <c r="H18" s="44"/>
      <c r="I18" s="44"/>
      <c r="J18" s="45"/>
    </row>
    <row r="19" ht="30">
      <c r="A19" s="36" t="s">
        <v>63</v>
      </c>
      <c r="B19" s="43"/>
      <c r="C19" s="44"/>
      <c r="D19" s="44"/>
      <c r="E19" s="46" t="s">
        <v>542</v>
      </c>
      <c r="F19" s="44"/>
      <c r="G19" s="44"/>
      <c r="H19" s="44"/>
      <c r="I19" s="44"/>
      <c r="J19" s="45"/>
    </row>
    <row r="20" ht="75">
      <c r="A20" s="36" t="s">
        <v>65</v>
      </c>
      <c r="B20" s="43"/>
      <c r="C20" s="44"/>
      <c r="D20" s="44"/>
      <c r="E20" s="38" t="s">
        <v>129</v>
      </c>
      <c r="F20" s="44"/>
      <c r="G20" s="44"/>
      <c r="H20" s="44"/>
      <c r="I20" s="44"/>
      <c r="J20" s="45"/>
    </row>
    <row r="21">
      <c r="A21" s="30" t="s">
        <v>53</v>
      </c>
      <c r="B21" s="31"/>
      <c r="C21" s="32" t="s">
        <v>130</v>
      </c>
      <c r="D21" s="33"/>
      <c r="E21" s="30" t="s">
        <v>131</v>
      </c>
      <c r="F21" s="33"/>
      <c r="G21" s="33"/>
      <c r="H21" s="33"/>
      <c r="I21" s="34">
        <f>SUMIFS(I22:I57,A22:A57,"P")</f>
        <v>0</v>
      </c>
      <c r="J21" s="35"/>
    </row>
    <row r="22">
      <c r="A22" s="36" t="s">
        <v>56</v>
      </c>
      <c r="B22" s="36">
        <v>4</v>
      </c>
      <c r="C22" s="37" t="s">
        <v>543</v>
      </c>
      <c r="D22" s="36" t="s">
        <v>58</v>
      </c>
      <c r="E22" s="38" t="s">
        <v>544</v>
      </c>
      <c r="F22" s="39" t="s">
        <v>116</v>
      </c>
      <c r="G22" s="40">
        <v>9.1199999999999992</v>
      </c>
      <c r="H22" s="41">
        <v>0</v>
      </c>
      <c r="I22" s="41">
        <f>ROUND(G22*H22,P4)</f>
        <v>0</v>
      </c>
      <c r="J22" s="36"/>
      <c r="O22" s="42">
        <f>I22*0.21</f>
        <v>0</v>
      </c>
      <c r="P22">
        <v>3</v>
      </c>
    </row>
    <row r="23" ht="45">
      <c r="A23" s="36" t="s">
        <v>61</v>
      </c>
      <c r="B23" s="43"/>
      <c r="C23" s="44"/>
      <c r="D23" s="44"/>
      <c r="E23" s="38" t="s">
        <v>545</v>
      </c>
      <c r="F23" s="44"/>
      <c r="G23" s="44"/>
      <c r="H23" s="44"/>
      <c r="I23" s="44"/>
      <c r="J23" s="45"/>
    </row>
    <row r="24" ht="45">
      <c r="A24" s="36" t="s">
        <v>63</v>
      </c>
      <c r="B24" s="43"/>
      <c r="C24" s="44"/>
      <c r="D24" s="44"/>
      <c r="E24" s="46" t="s">
        <v>546</v>
      </c>
      <c r="F24" s="44"/>
      <c r="G24" s="44"/>
      <c r="H24" s="44"/>
      <c r="I24" s="44"/>
      <c r="J24" s="45"/>
    </row>
    <row r="25" ht="120">
      <c r="A25" s="36" t="s">
        <v>65</v>
      </c>
      <c r="B25" s="43"/>
      <c r="C25" s="44"/>
      <c r="D25" s="44"/>
      <c r="E25" s="38" t="s">
        <v>149</v>
      </c>
      <c r="F25" s="44"/>
      <c r="G25" s="44"/>
      <c r="H25" s="44"/>
      <c r="I25" s="44"/>
      <c r="J25" s="45"/>
    </row>
    <row r="26">
      <c r="A26" s="36" t="s">
        <v>56</v>
      </c>
      <c r="B26" s="36">
        <v>5</v>
      </c>
      <c r="C26" s="37" t="s">
        <v>137</v>
      </c>
      <c r="D26" s="36" t="s">
        <v>58</v>
      </c>
      <c r="E26" s="38" t="s">
        <v>138</v>
      </c>
      <c r="F26" s="39" t="s">
        <v>116</v>
      </c>
      <c r="G26" s="40">
        <v>3.7799999999999998</v>
      </c>
      <c r="H26" s="41">
        <v>0</v>
      </c>
      <c r="I26" s="41">
        <f>ROUND(G26*H26,P4)</f>
        <v>0</v>
      </c>
      <c r="J26" s="36"/>
      <c r="O26" s="42">
        <f>I26*0.21</f>
        <v>0</v>
      </c>
      <c r="P26">
        <v>3</v>
      </c>
    </row>
    <row r="27" ht="45">
      <c r="A27" s="36" t="s">
        <v>61</v>
      </c>
      <c r="B27" s="43"/>
      <c r="C27" s="44"/>
      <c r="D27" s="44"/>
      <c r="E27" s="38" t="s">
        <v>547</v>
      </c>
      <c r="F27" s="44"/>
      <c r="G27" s="44"/>
      <c r="H27" s="44"/>
      <c r="I27" s="44"/>
      <c r="J27" s="45"/>
    </row>
    <row r="28" ht="45">
      <c r="A28" s="36" t="s">
        <v>63</v>
      </c>
      <c r="B28" s="43"/>
      <c r="C28" s="44"/>
      <c r="D28" s="44"/>
      <c r="E28" s="46" t="s">
        <v>548</v>
      </c>
      <c r="F28" s="44"/>
      <c r="G28" s="44"/>
      <c r="H28" s="44"/>
      <c r="I28" s="44"/>
      <c r="J28" s="45"/>
    </row>
    <row r="29" ht="135">
      <c r="A29" s="36" t="s">
        <v>65</v>
      </c>
      <c r="B29" s="43"/>
      <c r="C29" s="44"/>
      <c r="D29" s="44"/>
      <c r="E29" s="38" t="s">
        <v>136</v>
      </c>
      <c r="F29" s="44"/>
      <c r="G29" s="44"/>
      <c r="H29" s="44"/>
      <c r="I29" s="44"/>
      <c r="J29" s="45"/>
    </row>
    <row r="30" ht="30">
      <c r="A30" s="36" t="s">
        <v>56</v>
      </c>
      <c r="B30" s="36">
        <v>6</v>
      </c>
      <c r="C30" s="37" t="s">
        <v>141</v>
      </c>
      <c r="D30" s="36" t="s">
        <v>58</v>
      </c>
      <c r="E30" s="38" t="s">
        <v>142</v>
      </c>
      <c r="F30" s="39" t="s">
        <v>116</v>
      </c>
      <c r="G30" s="40">
        <v>21.899999999999999</v>
      </c>
      <c r="H30" s="41">
        <v>0</v>
      </c>
      <c r="I30" s="41">
        <f>ROUND(G30*H30,P4)</f>
        <v>0</v>
      </c>
      <c r="J30" s="36"/>
      <c r="O30" s="42">
        <f>I30*0.21</f>
        <v>0</v>
      </c>
      <c r="P30">
        <v>3</v>
      </c>
    </row>
    <row r="31" ht="45">
      <c r="A31" s="36" t="s">
        <v>61</v>
      </c>
      <c r="B31" s="43"/>
      <c r="C31" s="44"/>
      <c r="D31" s="44"/>
      <c r="E31" s="38" t="s">
        <v>549</v>
      </c>
      <c r="F31" s="44"/>
      <c r="G31" s="44"/>
      <c r="H31" s="44"/>
      <c r="I31" s="44"/>
      <c r="J31" s="45"/>
    </row>
    <row r="32" ht="45">
      <c r="A32" s="36" t="s">
        <v>63</v>
      </c>
      <c r="B32" s="43"/>
      <c r="C32" s="44"/>
      <c r="D32" s="44"/>
      <c r="E32" s="46" t="s">
        <v>550</v>
      </c>
      <c r="F32" s="44"/>
      <c r="G32" s="44"/>
      <c r="H32" s="44"/>
      <c r="I32" s="44"/>
      <c r="J32" s="45"/>
    </row>
    <row r="33" ht="120">
      <c r="A33" s="36" t="s">
        <v>65</v>
      </c>
      <c r="B33" s="43"/>
      <c r="C33" s="44"/>
      <c r="D33" s="44"/>
      <c r="E33" s="38" t="s">
        <v>149</v>
      </c>
      <c r="F33" s="44"/>
      <c r="G33" s="44"/>
      <c r="H33" s="44"/>
      <c r="I33" s="44"/>
      <c r="J33" s="45"/>
    </row>
    <row r="34">
      <c r="A34" s="36" t="s">
        <v>56</v>
      </c>
      <c r="B34" s="36">
        <v>7</v>
      </c>
      <c r="C34" s="37" t="s">
        <v>174</v>
      </c>
      <c r="D34" s="36" t="s">
        <v>58</v>
      </c>
      <c r="E34" s="38" t="s">
        <v>175</v>
      </c>
      <c r="F34" s="39" t="s">
        <v>116</v>
      </c>
      <c r="G34" s="40">
        <v>16.530000000000001</v>
      </c>
      <c r="H34" s="41">
        <v>0</v>
      </c>
      <c r="I34" s="41">
        <f>ROUND(G34*H34,P4)</f>
        <v>0</v>
      </c>
      <c r="J34" s="36"/>
      <c r="O34" s="42">
        <f>I34*0.21</f>
        <v>0</v>
      </c>
      <c r="P34">
        <v>3</v>
      </c>
    </row>
    <row r="35" ht="45">
      <c r="A35" s="36" t="s">
        <v>61</v>
      </c>
      <c r="B35" s="43"/>
      <c r="C35" s="44"/>
      <c r="D35" s="44"/>
      <c r="E35" s="38" t="s">
        <v>551</v>
      </c>
      <c r="F35" s="44"/>
      <c r="G35" s="44"/>
      <c r="H35" s="44"/>
      <c r="I35" s="44"/>
      <c r="J35" s="45"/>
    </row>
    <row r="36" ht="45">
      <c r="A36" s="36" t="s">
        <v>63</v>
      </c>
      <c r="B36" s="43"/>
      <c r="C36" s="44"/>
      <c r="D36" s="44"/>
      <c r="E36" s="46" t="s">
        <v>552</v>
      </c>
      <c r="F36" s="44"/>
      <c r="G36" s="44"/>
      <c r="H36" s="44"/>
      <c r="I36" s="44"/>
      <c r="J36" s="45"/>
    </row>
    <row r="37" ht="120">
      <c r="A37" s="36" t="s">
        <v>65</v>
      </c>
      <c r="B37" s="43"/>
      <c r="C37" s="44"/>
      <c r="D37" s="44"/>
      <c r="E37" s="38" t="s">
        <v>149</v>
      </c>
      <c r="F37" s="44"/>
      <c r="G37" s="44"/>
      <c r="H37" s="44"/>
      <c r="I37" s="44"/>
      <c r="J37" s="45"/>
    </row>
    <row r="38">
      <c r="A38" s="36" t="s">
        <v>56</v>
      </c>
      <c r="B38" s="36">
        <v>8</v>
      </c>
      <c r="C38" s="37" t="s">
        <v>234</v>
      </c>
      <c r="D38" s="36" t="s">
        <v>58</v>
      </c>
      <c r="E38" s="38" t="s">
        <v>235</v>
      </c>
      <c r="F38" s="39" t="s">
        <v>116</v>
      </c>
      <c r="G38" s="40">
        <v>3.472</v>
      </c>
      <c r="H38" s="41">
        <v>0</v>
      </c>
      <c r="I38" s="41">
        <f>ROUND(G38*H38,P4)</f>
        <v>0</v>
      </c>
      <c r="J38" s="36"/>
      <c r="O38" s="42">
        <f>I38*0.21</f>
        <v>0</v>
      </c>
      <c r="P38">
        <v>3</v>
      </c>
    </row>
    <row r="39" ht="45">
      <c r="A39" s="36" t="s">
        <v>61</v>
      </c>
      <c r="B39" s="43"/>
      <c r="C39" s="44"/>
      <c r="D39" s="44"/>
      <c r="E39" s="38" t="s">
        <v>553</v>
      </c>
      <c r="F39" s="44"/>
      <c r="G39" s="44"/>
      <c r="H39" s="44"/>
      <c r="I39" s="44"/>
      <c r="J39" s="45"/>
    </row>
    <row r="40" ht="45">
      <c r="A40" s="36" t="s">
        <v>63</v>
      </c>
      <c r="B40" s="43"/>
      <c r="C40" s="44"/>
      <c r="D40" s="44"/>
      <c r="E40" s="46" t="s">
        <v>554</v>
      </c>
      <c r="F40" s="44"/>
      <c r="G40" s="44"/>
      <c r="H40" s="44"/>
      <c r="I40" s="44"/>
      <c r="J40" s="45"/>
    </row>
    <row r="41" ht="330">
      <c r="A41" s="36" t="s">
        <v>65</v>
      </c>
      <c r="B41" s="43"/>
      <c r="C41" s="44"/>
      <c r="D41" s="44"/>
      <c r="E41" s="38" t="s">
        <v>238</v>
      </c>
      <c r="F41" s="44"/>
      <c r="G41" s="44"/>
      <c r="H41" s="44"/>
      <c r="I41" s="44"/>
      <c r="J41" s="45"/>
    </row>
    <row r="42">
      <c r="A42" s="36" t="s">
        <v>56</v>
      </c>
      <c r="B42" s="36">
        <v>9</v>
      </c>
      <c r="C42" s="37" t="s">
        <v>248</v>
      </c>
      <c r="D42" s="36" t="s">
        <v>58</v>
      </c>
      <c r="E42" s="38" t="s">
        <v>249</v>
      </c>
      <c r="F42" s="39" t="s">
        <v>170</v>
      </c>
      <c r="G42" s="40">
        <v>109</v>
      </c>
      <c r="H42" s="41">
        <v>0</v>
      </c>
      <c r="I42" s="41">
        <f>ROUND(G42*H42,P4)</f>
        <v>0</v>
      </c>
      <c r="J42" s="36"/>
      <c r="O42" s="42">
        <f>I42*0.21</f>
        <v>0</v>
      </c>
      <c r="P42">
        <v>3</v>
      </c>
    </row>
    <row r="43" ht="30">
      <c r="A43" s="36" t="s">
        <v>61</v>
      </c>
      <c r="B43" s="43"/>
      <c r="C43" s="44"/>
      <c r="D43" s="44"/>
      <c r="E43" s="38" t="s">
        <v>250</v>
      </c>
      <c r="F43" s="44"/>
      <c r="G43" s="44"/>
      <c r="H43" s="44"/>
      <c r="I43" s="44"/>
      <c r="J43" s="45"/>
    </row>
    <row r="44" ht="30">
      <c r="A44" s="36" t="s">
        <v>63</v>
      </c>
      <c r="B44" s="43"/>
      <c r="C44" s="44"/>
      <c r="D44" s="44"/>
      <c r="E44" s="46" t="s">
        <v>555</v>
      </c>
      <c r="F44" s="44"/>
      <c r="G44" s="44"/>
      <c r="H44" s="44"/>
      <c r="I44" s="44"/>
      <c r="J44" s="45"/>
    </row>
    <row r="45" ht="75">
      <c r="A45" s="36" t="s">
        <v>65</v>
      </c>
      <c r="B45" s="43"/>
      <c r="C45" s="44"/>
      <c r="D45" s="44"/>
      <c r="E45" s="38" t="s">
        <v>252</v>
      </c>
      <c r="F45" s="44"/>
      <c r="G45" s="44"/>
      <c r="H45" s="44"/>
      <c r="I45" s="44"/>
      <c r="J45" s="45"/>
    </row>
    <row r="46">
      <c r="A46" s="36" t="s">
        <v>56</v>
      </c>
      <c r="B46" s="36">
        <v>10</v>
      </c>
      <c r="C46" s="37" t="s">
        <v>253</v>
      </c>
      <c r="D46" s="36" t="s">
        <v>58</v>
      </c>
      <c r="E46" s="38" t="s">
        <v>254</v>
      </c>
      <c r="F46" s="39" t="s">
        <v>170</v>
      </c>
      <c r="G46" s="40">
        <v>55</v>
      </c>
      <c r="H46" s="41">
        <v>0</v>
      </c>
      <c r="I46" s="41">
        <f>ROUND(G46*H46,P4)</f>
        <v>0</v>
      </c>
      <c r="J46" s="36"/>
      <c r="O46" s="42">
        <f>I46*0.21</f>
        <v>0</v>
      </c>
      <c r="P46">
        <v>3</v>
      </c>
    </row>
    <row r="47" ht="30">
      <c r="A47" s="36" t="s">
        <v>61</v>
      </c>
      <c r="B47" s="43"/>
      <c r="C47" s="44"/>
      <c r="D47" s="44"/>
      <c r="E47" s="38" t="s">
        <v>250</v>
      </c>
      <c r="F47" s="44"/>
      <c r="G47" s="44"/>
      <c r="H47" s="44"/>
      <c r="I47" s="44"/>
      <c r="J47" s="45"/>
    </row>
    <row r="48" ht="30">
      <c r="A48" s="36" t="s">
        <v>63</v>
      </c>
      <c r="B48" s="43"/>
      <c r="C48" s="44"/>
      <c r="D48" s="44"/>
      <c r="E48" s="46" t="s">
        <v>556</v>
      </c>
      <c r="F48" s="44"/>
      <c r="G48" s="44"/>
      <c r="H48" s="44"/>
      <c r="I48" s="44"/>
      <c r="J48" s="45"/>
    </row>
    <row r="49" ht="75">
      <c r="A49" s="36" t="s">
        <v>65</v>
      </c>
      <c r="B49" s="43"/>
      <c r="C49" s="44"/>
      <c r="D49" s="44"/>
      <c r="E49" s="38" t="s">
        <v>256</v>
      </c>
      <c r="F49" s="44"/>
      <c r="G49" s="44"/>
      <c r="H49" s="44"/>
      <c r="I49" s="44"/>
      <c r="J49" s="45"/>
    </row>
    <row r="50">
      <c r="A50" s="36" t="s">
        <v>56</v>
      </c>
      <c r="B50" s="36">
        <v>11</v>
      </c>
      <c r="C50" s="37" t="s">
        <v>257</v>
      </c>
      <c r="D50" s="36" t="s">
        <v>58</v>
      </c>
      <c r="E50" s="38" t="s">
        <v>258</v>
      </c>
      <c r="F50" s="39" t="s">
        <v>170</v>
      </c>
      <c r="G50" s="40">
        <v>55</v>
      </c>
      <c r="H50" s="41">
        <v>0</v>
      </c>
      <c r="I50" s="41">
        <f>ROUND(G50*H50,P4)</f>
        <v>0</v>
      </c>
      <c r="J50" s="36"/>
      <c r="O50" s="42">
        <f>I50*0.21</f>
        <v>0</v>
      </c>
      <c r="P50">
        <v>3</v>
      </c>
    </row>
    <row r="51" ht="30">
      <c r="A51" s="36" t="s">
        <v>61</v>
      </c>
      <c r="B51" s="43"/>
      <c r="C51" s="44"/>
      <c r="D51" s="44"/>
      <c r="E51" s="38" t="s">
        <v>250</v>
      </c>
      <c r="F51" s="44"/>
      <c r="G51" s="44"/>
      <c r="H51" s="44"/>
      <c r="I51" s="44"/>
      <c r="J51" s="45"/>
    </row>
    <row r="52" ht="30">
      <c r="A52" s="36" t="s">
        <v>63</v>
      </c>
      <c r="B52" s="43"/>
      <c r="C52" s="44"/>
      <c r="D52" s="44"/>
      <c r="E52" s="46" t="s">
        <v>557</v>
      </c>
      <c r="F52" s="44"/>
      <c r="G52" s="44"/>
      <c r="H52" s="44"/>
      <c r="I52" s="44"/>
      <c r="J52" s="45"/>
    </row>
    <row r="53" ht="75">
      <c r="A53" s="36" t="s">
        <v>65</v>
      </c>
      <c r="B53" s="43"/>
      <c r="C53" s="44"/>
      <c r="D53" s="44"/>
      <c r="E53" s="38" t="s">
        <v>260</v>
      </c>
      <c r="F53" s="44"/>
      <c r="G53" s="44"/>
      <c r="H53" s="44"/>
      <c r="I53" s="44"/>
      <c r="J53" s="45"/>
    </row>
    <row r="54">
      <c r="A54" s="36" t="s">
        <v>56</v>
      </c>
      <c r="B54" s="36">
        <v>12</v>
      </c>
      <c r="C54" s="37" t="s">
        <v>261</v>
      </c>
      <c r="D54" s="36" t="s">
        <v>58</v>
      </c>
      <c r="E54" s="38" t="s">
        <v>262</v>
      </c>
      <c r="F54" s="39" t="s">
        <v>170</v>
      </c>
      <c r="G54" s="40">
        <v>55</v>
      </c>
      <c r="H54" s="41">
        <v>0</v>
      </c>
      <c r="I54" s="41">
        <f>ROUND(G54*H54,P4)</f>
        <v>0</v>
      </c>
      <c r="J54" s="36"/>
      <c r="O54" s="42">
        <f>I54*0.21</f>
        <v>0</v>
      </c>
      <c r="P54">
        <v>3</v>
      </c>
    </row>
    <row r="55" ht="30">
      <c r="A55" s="36" t="s">
        <v>61</v>
      </c>
      <c r="B55" s="43"/>
      <c r="C55" s="44"/>
      <c r="D55" s="44"/>
      <c r="E55" s="38" t="s">
        <v>250</v>
      </c>
      <c r="F55" s="44"/>
      <c r="G55" s="44"/>
      <c r="H55" s="44"/>
      <c r="I55" s="44"/>
      <c r="J55" s="45"/>
    </row>
    <row r="56" ht="30">
      <c r="A56" s="36" t="s">
        <v>63</v>
      </c>
      <c r="B56" s="43"/>
      <c r="C56" s="44"/>
      <c r="D56" s="44"/>
      <c r="E56" s="46" t="s">
        <v>557</v>
      </c>
      <c r="F56" s="44"/>
      <c r="G56" s="44"/>
      <c r="H56" s="44"/>
      <c r="I56" s="44"/>
      <c r="J56" s="45"/>
    </row>
    <row r="57" ht="90">
      <c r="A57" s="36" t="s">
        <v>65</v>
      </c>
      <c r="B57" s="43"/>
      <c r="C57" s="44"/>
      <c r="D57" s="44"/>
      <c r="E57" s="38" t="s">
        <v>263</v>
      </c>
      <c r="F57" s="44"/>
      <c r="G57" s="44"/>
      <c r="H57" s="44"/>
      <c r="I57" s="44"/>
      <c r="J57" s="45"/>
    </row>
    <row r="58">
      <c r="A58" s="30" t="s">
        <v>53</v>
      </c>
      <c r="B58" s="31"/>
      <c r="C58" s="32" t="s">
        <v>146</v>
      </c>
      <c r="D58" s="33"/>
      <c r="E58" s="30" t="s">
        <v>264</v>
      </c>
      <c r="F58" s="33"/>
      <c r="G58" s="33"/>
      <c r="H58" s="33"/>
      <c r="I58" s="34">
        <f>SUMIFS(I59:I62,A59:A62,"P")</f>
        <v>0</v>
      </c>
      <c r="J58" s="35"/>
    </row>
    <row r="59" ht="30">
      <c r="A59" s="36" t="s">
        <v>56</v>
      </c>
      <c r="B59" s="36">
        <v>13</v>
      </c>
      <c r="C59" s="37" t="s">
        <v>558</v>
      </c>
      <c r="D59" s="36" t="s">
        <v>58</v>
      </c>
      <c r="E59" s="38" t="s">
        <v>559</v>
      </c>
      <c r="F59" s="39" t="s">
        <v>107</v>
      </c>
      <c r="G59" s="40">
        <v>20</v>
      </c>
      <c r="H59" s="41">
        <v>0</v>
      </c>
      <c r="I59" s="41">
        <f>ROUND(G59*H59,P4)</f>
        <v>0</v>
      </c>
      <c r="J59" s="36"/>
      <c r="O59" s="42">
        <f>I59*0.21</f>
        <v>0</v>
      </c>
      <c r="P59">
        <v>3</v>
      </c>
    </row>
    <row r="60" ht="75">
      <c r="A60" s="36" t="s">
        <v>61</v>
      </c>
      <c r="B60" s="43"/>
      <c r="C60" s="44"/>
      <c r="D60" s="44"/>
      <c r="E60" s="38" t="s">
        <v>560</v>
      </c>
      <c r="F60" s="44"/>
      <c r="G60" s="44"/>
      <c r="H60" s="44"/>
      <c r="I60" s="44"/>
      <c r="J60" s="45"/>
    </row>
    <row r="61" ht="30">
      <c r="A61" s="36" t="s">
        <v>63</v>
      </c>
      <c r="B61" s="43"/>
      <c r="C61" s="44"/>
      <c r="D61" s="44"/>
      <c r="E61" s="46" t="s">
        <v>561</v>
      </c>
      <c r="F61" s="44"/>
      <c r="G61" s="44"/>
      <c r="H61" s="44"/>
      <c r="I61" s="44"/>
      <c r="J61" s="45"/>
    </row>
    <row r="62" ht="120">
      <c r="A62" s="36" t="s">
        <v>65</v>
      </c>
      <c r="B62" s="43"/>
      <c r="C62" s="44"/>
      <c r="D62" s="44"/>
      <c r="E62" s="38" t="s">
        <v>562</v>
      </c>
      <c r="F62" s="44"/>
      <c r="G62" s="44"/>
      <c r="H62" s="44"/>
      <c r="I62" s="44"/>
      <c r="J62" s="45"/>
    </row>
    <row r="63">
      <c r="A63" s="30" t="s">
        <v>53</v>
      </c>
      <c r="B63" s="31"/>
      <c r="C63" s="32" t="s">
        <v>150</v>
      </c>
      <c r="D63" s="33"/>
      <c r="E63" s="30" t="s">
        <v>563</v>
      </c>
      <c r="F63" s="33"/>
      <c r="G63" s="33"/>
      <c r="H63" s="33"/>
      <c r="I63" s="34">
        <f>SUMIFS(I64:I67,A64:A67,"P")</f>
        <v>0</v>
      </c>
      <c r="J63" s="35"/>
    </row>
    <row r="64">
      <c r="A64" s="36" t="s">
        <v>56</v>
      </c>
      <c r="B64" s="36">
        <v>14</v>
      </c>
      <c r="C64" s="37" t="s">
        <v>564</v>
      </c>
      <c r="D64" s="36" t="s">
        <v>58</v>
      </c>
      <c r="E64" s="38" t="s">
        <v>565</v>
      </c>
      <c r="F64" s="39" t="s">
        <v>116</v>
      </c>
      <c r="G64" s="40">
        <v>0.099000000000000005</v>
      </c>
      <c r="H64" s="41">
        <v>0</v>
      </c>
      <c r="I64" s="41">
        <f>ROUND(G64*H64,P4)</f>
        <v>0</v>
      </c>
      <c r="J64" s="36"/>
      <c r="O64" s="42">
        <f>I64*0.21</f>
        <v>0</v>
      </c>
      <c r="P64">
        <v>3</v>
      </c>
    </row>
    <row r="65" ht="60">
      <c r="A65" s="36" t="s">
        <v>61</v>
      </c>
      <c r="B65" s="43"/>
      <c r="C65" s="44"/>
      <c r="D65" s="44"/>
      <c r="E65" s="38" t="s">
        <v>566</v>
      </c>
      <c r="F65" s="44"/>
      <c r="G65" s="44"/>
      <c r="H65" s="44"/>
      <c r="I65" s="44"/>
      <c r="J65" s="45"/>
    </row>
    <row r="66">
      <c r="A66" s="36" t="s">
        <v>63</v>
      </c>
      <c r="B66" s="43"/>
      <c r="C66" s="44"/>
      <c r="D66" s="44"/>
      <c r="E66" s="46" t="s">
        <v>567</v>
      </c>
      <c r="F66" s="44"/>
      <c r="G66" s="44"/>
      <c r="H66" s="44"/>
      <c r="I66" s="44"/>
      <c r="J66" s="45"/>
    </row>
    <row r="67" ht="409.5">
      <c r="A67" s="36" t="s">
        <v>65</v>
      </c>
      <c r="B67" s="43"/>
      <c r="C67" s="44"/>
      <c r="D67" s="44"/>
      <c r="E67" s="38" t="s">
        <v>292</v>
      </c>
      <c r="F67" s="44"/>
      <c r="G67" s="44"/>
      <c r="H67" s="44"/>
      <c r="I67" s="44"/>
      <c r="J67" s="45"/>
    </row>
    <row r="68">
      <c r="A68" s="30" t="s">
        <v>53</v>
      </c>
      <c r="B68" s="31"/>
      <c r="C68" s="32" t="s">
        <v>320</v>
      </c>
      <c r="D68" s="33"/>
      <c r="E68" s="30" t="s">
        <v>321</v>
      </c>
      <c r="F68" s="33"/>
      <c r="G68" s="33"/>
      <c r="H68" s="33"/>
      <c r="I68" s="34">
        <f>SUMIFS(I69:I80,A69:A80,"P")</f>
        <v>0</v>
      </c>
      <c r="J68" s="35"/>
    </row>
    <row r="69">
      <c r="A69" s="36" t="s">
        <v>56</v>
      </c>
      <c r="B69" s="36">
        <v>15</v>
      </c>
      <c r="C69" s="37" t="s">
        <v>327</v>
      </c>
      <c r="D69" s="36" t="s">
        <v>58</v>
      </c>
      <c r="E69" s="38" t="s">
        <v>328</v>
      </c>
      <c r="F69" s="39" t="s">
        <v>116</v>
      </c>
      <c r="G69" s="40">
        <v>21.800000000000001</v>
      </c>
      <c r="H69" s="41">
        <v>0</v>
      </c>
      <c r="I69" s="41">
        <f>ROUND(G69*H69,P4)</f>
        <v>0</v>
      </c>
      <c r="J69" s="36"/>
      <c r="O69" s="42">
        <f>I69*0.21</f>
        <v>0</v>
      </c>
      <c r="P69">
        <v>3</v>
      </c>
    </row>
    <row r="70" ht="45">
      <c r="A70" s="36" t="s">
        <v>61</v>
      </c>
      <c r="B70" s="43"/>
      <c r="C70" s="44"/>
      <c r="D70" s="44"/>
      <c r="E70" s="38" t="s">
        <v>568</v>
      </c>
      <c r="F70" s="44"/>
      <c r="G70" s="44"/>
      <c r="H70" s="44"/>
      <c r="I70" s="44"/>
      <c r="J70" s="45"/>
    </row>
    <row r="71" ht="45">
      <c r="A71" s="36" t="s">
        <v>63</v>
      </c>
      <c r="B71" s="43"/>
      <c r="C71" s="44"/>
      <c r="D71" s="44"/>
      <c r="E71" s="46" t="s">
        <v>569</v>
      </c>
      <c r="F71" s="44"/>
      <c r="G71" s="44"/>
      <c r="H71" s="44"/>
      <c r="I71" s="44"/>
      <c r="J71" s="45"/>
    </row>
    <row r="72" ht="90">
      <c r="A72" s="36" t="s">
        <v>65</v>
      </c>
      <c r="B72" s="43"/>
      <c r="C72" s="44"/>
      <c r="D72" s="44"/>
      <c r="E72" s="38" t="s">
        <v>336</v>
      </c>
      <c r="F72" s="44"/>
      <c r="G72" s="44"/>
      <c r="H72" s="44"/>
      <c r="I72" s="44"/>
      <c r="J72" s="45"/>
    </row>
    <row r="73">
      <c r="A73" s="36" t="s">
        <v>56</v>
      </c>
      <c r="B73" s="36">
        <v>16</v>
      </c>
      <c r="C73" s="37" t="s">
        <v>570</v>
      </c>
      <c r="D73" s="36" t="s">
        <v>58</v>
      </c>
      <c r="E73" s="38" t="s">
        <v>571</v>
      </c>
      <c r="F73" s="39" t="s">
        <v>170</v>
      </c>
      <c r="G73" s="40">
        <v>97</v>
      </c>
      <c r="H73" s="41">
        <v>0</v>
      </c>
      <c r="I73" s="41">
        <f>ROUND(G73*H73,P4)</f>
        <v>0</v>
      </c>
      <c r="J73" s="36"/>
      <c r="O73" s="42">
        <f>I73*0.21</f>
        <v>0</v>
      </c>
      <c r="P73">
        <v>3</v>
      </c>
    </row>
    <row r="74" ht="75">
      <c r="A74" s="36" t="s">
        <v>61</v>
      </c>
      <c r="B74" s="43"/>
      <c r="C74" s="44"/>
      <c r="D74" s="44"/>
      <c r="E74" s="38" t="s">
        <v>572</v>
      </c>
      <c r="F74" s="44"/>
      <c r="G74" s="44"/>
      <c r="H74" s="44"/>
      <c r="I74" s="44"/>
      <c r="J74" s="45"/>
    </row>
    <row r="75" ht="30">
      <c r="A75" s="36" t="s">
        <v>63</v>
      </c>
      <c r="B75" s="43"/>
      <c r="C75" s="44"/>
      <c r="D75" s="44"/>
      <c r="E75" s="46" t="s">
        <v>573</v>
      </c>
      <c r="F75" s="44"/>
      <c r="G75" s="44"/>
      <c r="H75" s="44"/>
      <c r="I75" s="44"/>
      <c r="J75" s="45"/>
    </row>
    <row r="76" ht="225">
      <c r="A76" s="36" t="s">
        <v>65</v>
      </c>
      <c r="B76" s="43"/>
      <c r="C76" s="44"/>
      <c r="D76" s="44"/>
      <c r="E76" s="38" t="s">
        <v>574</v>
      </c>
      <c r="F76" s="44"/>
      <c r="G76" s="44"/>
      <c r="H76" s="44"/>
      <c r="I76" s="44"/>
      <c r="J76" s="45"/>
    </row>
    <row r="77" ht="30">
      <c r="A77" s="36" t="s">
        <v>56</v>
      </c>
      <c r="B77" s="36">
        <v>17</v>
      </c>
      <c r="C77" s="37" t="s">
        <v>575</v>
      </c>
      <c r="D77" s="36" t="s">
        <v>58</v>
      </c>
      <c r="E77" s="38" t="s">
        <v>576</v>
      </c>
      <c r="F77" s="39" t="s">
        <v>170</v>
      </c>
      <c r="G77" s="40">
        <v>12</v>
      </c>
      <c r="H77" s="41">
        <v>0</v>
      </c>
      <c r="I77" s="41">
        <f>ROUND(G77*H77,P4)</f>
        <v>0</v>
      </c>
      <c r="J77" s="36"/>
      <c r="O77" s="42">
        <f>I77*0.21</f>
        <v>0</v>
      </c>
      <c r="P77">
        <v>3</v>
      </c>
    </row>
    <row r="78" ht="60">
      <c r="A78" s="36" t="s">
        <v>61</v>
      </c>
      <c r="B78" s="43"/>
      <c r="C78" s="44"/>
      <c r="D78" s="44"/>
      <c r="E78" s="38" t="s">
        <v>577</v>
      </c>
      <c r="F78" s="44"/>
      <c r="G78" s="44"/>
      <c r="H78" s="44"/>
      <c r="I78" s="44"/>
      <c r="J78" s="45"/>
    </row>
    <row r="79" ht="30">
      <c r="A79" s="36" t="s">
        <v>63</v>
      </c>
      <c r="B79" s="43"/>
      <c r="C79" s="44"/>
      <c r="D79" s="44"/>
      <c r="E79" s="46" t="s">
        <v>578</v>
      </c>
      <c r="F79" s="44"/>
      <c r="G79" s="44"/>
      <c r="H79" s="44"/>
      <c r="I79" s="44"/>
      <c r="J79" s="45"/>
    </row>
    <row r="80" ht="225">
      <c r="A80" s="36" t="s">
        <v>65</v>
      </c>
      <c r="B80" s="43"/>
      <c r="C80" s="44"/>
      <c r="D80" s="44"/>
      <c r="E80" s="38" t="s">
        <v>574</v>
      </c>
      <c r="F80" s="44"/>
      <c r="G80" s="44"/>
      <c r="H80" s="44"/>
      <c r="I80" s="44"/>
      <c r="J80" s="45"/>
    </row>
    <row r="81">
      <c r="A81" s="30" t="s">
        <v>53</v>
      </c>
      <c r="B81" s="31"/>
      <c r="C81" s="32" t="s">
        <v>383</v>
      </c>
      <c r="D81" s="33"/>
      <c r="E81" s="30" t="s">
        <v>384</v>
      </c>
      <c r="F81" s="33"/>
      <c r="G81" s="33"/>
      <c r="H81" s="33"/>
      <c r="I81" s="34">
        <f>SUMIFS(I82:I85,A82:A85,"P")</f>
        <v>0</v>
      </c>
      <c r="J81" s="35"/>
    </row>
    <row r="82" ht="30">
      <c r="A82" s="36" t="s">
        <v>56</v>
      </c>
      <c r="B82" s="36">
        <v>18</v>
      </c>
      <c r="C82" s="37" t="s">
        <v>579</v>
      </c>
      <c r="D82" s="36" t="s">
        <v>58</v>
      </c>
      <c r="E82" s="38" t="s">
        <v>580</v>
      </c>
      <c r="F82" s="39" t="s">
        <v>170</v>
      </c>
      <c r="G82" s="40">
        <v>6.5</v>
      </c>
      <c r="H82" s="41">
        <v>0</v>
      </c>
      <c r="I82" s="41">
        <f>ROUND(G82*H82,P4)</f>
        <v>0</v>
      </c>
      <c r="J82" s="36"/>
      <c r="O82" s="42">
        <f>I82*0.21</f>
        <v>0</v>
      </c>
      <c r="P82">
        <v>3</v>
      </c>
    </row>
    <row r="83" ht="60">
      <c r="A83" s="36" t="s">
        <v>61</v>
      </c>
      <c r="B83" s="43"/>
      <c r="C83" s="44"/>
      <c r="D83" s="44"/>
      <c r="E83" s="38" t="s">
        <v>581</v>
      </c>
      <c r="F83" s="44"/>
      <c r="G83" s="44"/>
      <c r="H83" s="44"/>
      <c r="I83" s="44"/>
      <c r="J83" s="45"/>
    </row>
    <row r="84" ht="30">
      <c r="A84" s="36" t="s">
        <v>63</v>
      </c>
      <c r="B84" s="43"/>
      <c r="C84" s="44"/>
      <c r="D84" s="44"/>
      <c r="E84" s="46" t="s">
        <v>582</v>
      </c>
      <c r="F84" s="44"/>
      <c r="G84" s="44"/>
      <c r="H84" s="44"/>
      <c r="I84" s="44"/>
      <c r="J84" s="45"/>
    </row>
    <row r="85" ht="285">
      <c r="A85" s="36" t="s">
        <v>65</v>
      </c>
      <c r="B85" s="43"/>
      <c r="C85" s="44"/>
      <c r="D85" s="44"/>
      <c r="E85" s="38" t="s">
        <v>583</v>
      </c>
      <c r="F85" s="44"/>
      <c r="G85" s="44"/>
      <c r="H85" s="44"/>
      <c r="I85" s="44"/>
      <c r="J85" s="45"/>
    </row>
    <row r="86">
      <c r="A86" s="30" t="s">
        <v>53</v>
      </c>
      <c r="B86" s="31"/>
      <c r="C86" s="32" t="s">
        <v>390</v>
      </c>
      <c r="D86" s="33"/>
      <c r="E86" s="30" t="s">
        <v>391</v>
      </c>
      <c r="F86" s="33"/>
      <c r="G86" s="33"/>
      <c r="H86" s="33"/>
      <c r="I86" s="34">
        <f>SUMIFS(I87:I94,A87:A94,"P")</f>
        <v>0</v>
      </c>
      <c r="J86" s="35"/>
    </row>
    <row r="87">
      <c r="A87" s="36" t="s">
        <v>56</v>
      </c>
      <c r="B87" s="36">
        <v>19</v>
      </c>
      <c r="C87" s="37" t="s">
        <v>584</v>
      </c>
      <c r="D87" s="36" t="s">
        <v>58</v>
      </c>
      <c r="E87" s="38" t="s">
        <v>585</v>
      </c>
      <c r="F87" s="39" t="s">
        <v>107</v>
      </c>
      <c r="G87" s="40">
        <v>2</v>
      </c>
      <c r="H87" s="41">
        <v>0</v>
      </c>
      <c r="I87" s="41">
        <f>ROUND(G87*H87,P4)</f>
        <v>0</v>
      </c>
      <c r="J87" s="36"/>
      <c r="O87" s="42">
        <f>I87*0.21</f>
        <v>0</v>
      </c>
      <c r="P87">
        <v>3</v>
      </c>
    </row>
    <row r="88" ht="45">
      <c r="A88" s="36" t="s">
        <v>61</v>
      </c>
      <c r="B88" s="43"/>
      <c r="C88" s="44"/>
      <c r="D88" s="44"/>
      <c r="E88" s="38" t="s">
        <v>586</v>
      </c>
      <c r="F88" s="44"/>
      <c r="G88" s="44"/>
      <c r="H88" s="44"/>
      <c r="I88" s="44"/>
      <c r="J88" s="45"/>
    </row>
    <row r="89" ht="30">
      <c r="A89" s="36" t="s">
        <v>63</v>
      </c>
      <c r="B89" s="43"/>
      <c r="C89" s="44"/>
      <c r="D89" s="44"/>
      <c r="E89" s="46" t="s">
        <v>587</v>
      </c>
      <c r="F89" s="44"/>
      <c r="G89" s="44"/>
      <c r="H89" s="44"/>
      <c r="I89" s="44"/>
      <c r="J89" s="45"/>
    </row>
    <row r="90" ht="135">
      <c r="A90" s="36" t="s">
        <v>65</v>
      </c>
      <c r="B90" s="43"/>
      <c r="C90" s="44"/>
      <c r="D90" s="44"/>
      <c r="E90" s="38" t="s">
        <v>588</v>
      </c>
      <c r="F90" s="44"/>
      <c r="G90" s="44"/>
      <c r="H90" s="44"/>
      <c r="I90" s="44"/>
      <c r="J90" s="45"/>
    </row>
    <row r="91">
      <c r="A91" s="36" t="s">
        <v>56</v>
      </c>
      <c r="B91" s="36">
        <v>20</v>
      </c>
      <c r="C91" s="37" t="s">
        <v>589</v>
      </c>
      <c r="D91" s="36" t="s">
        <v>58</v>
      </c>
      <c r="E91" s="38" t="s">
        <v>590</v>
      </c>
      <c r="F91" s="39" t="s">
        <v>107</v>
      </c>
      <c r="G91" s="40">
        <v>2</v>
      </c>
      <c r="H91" s="41">
        <v>0</v>
      </c>
      <c r="I91" s="41">
        <f>ROUND(G91*H91,P4)</f>
        <v>0</v>
      </c>
      <c r="J91" s="36"/>
      <c r="O91" s="42">
        <f>I91*0.21</f>
        <v>0</v>
      </c>
      <c r="P91">
        <v>3</v>
      </c>
    </row>
    <row r="92">
      <c r="A92" s="36" t="s">
        <v>61</v>
      </c>
      <c r="B92" s="43"/>
      <c r="C92" s="44"/>
      <c r="D92" s="44"/>
      <c r="E92" s="38" t="s">
        <v>591</v>
      </c>
      <c r="F92" s="44"/>
      <c r="G92" s="44"/>
      <c r="H92" s="44"/>
      <c r="I92" s="44"/>
      <c r="J92" s="45"/>
    </row>
    <row r="93">
      <c r="A93" s="36" t="s">
        <v>63</v>
      </c>
      <c r="B93" s="43"/>
      <c r="C93" s="44"/>
      <c r="D93" s="44"/>
      <c r="E93" s="46" t="s">
        <v>533</v>
      </c>
      <c r="F93" s="44"/>
      <c r="G93" s="44"/>
      <c r="H93" s="44"/>
      <c r="I93" s="44"/>
      <c r="J93" s="45"/>
    </row>
    <row r="94" ht="75">
      <c r="A94" s="36" t="s">
        <v>65</v>
      </c>
      <c r="B94" s="43"/>
      <c r="C94" s="44"/>
      <c r="D94" s="44"/>
      <c r="E94" s="38" t="s">
        <v>592</v>
      </c>
      <c r="F94" s="44"/>
      <c r="G94" s="44"/>
      <c r="H94" s="44"/>
      <c r="I94" s="44"/>
      <c r="J94" s="45"/>
    </row>
    <row r="95">
      <c r="A95" s="30" t="s">
        <v>53</v>
      </c>
      <c r="B95" s="31"/>
      <c r="C95" s="32" t="s">
        <v>452</v>
      </c>
      <c r="D95" s="33"/>
      <c r="E95" s="30" t="s">
        <v>453</v>
      </c>
      <c r="F95" s="33"/>
      <c r="G95" s="33"/>
      <c r="H95" s="33"/>
      <c r="I95" s="34">
        <f>SUMIFS(I96:I111,A96:A111,"P")</f>
        <v>0</v>
      </c>
      <c r="J95" s="35"/>
    </row>
    <row r="96">
      <c r="A96" s="36" t="s">
        <v>56</v>
      </c>
      <c r="B96" s="36">
        <v>21</v>
      </c>
      <c r="C96" s="37" t="s">
        <v>593</v>
      </c>
      <c r="D96" s="36" t="s">
        <v>58</v>
      </c>
      <c r="E96" s="38" t="s">
        <v>594</v>
      </c>
      <c r="F96" s="39" t="s">
        <v>161</v>
      </c>
      <c r="G96" s="40">
        <v>26</v>
      </c>
      <c r="H96" s="41">
        <v>0</v>
      </c>
      <c r="I96" s="41">
        <f>ROUND(G96*H96,P4)</f>
        <v>0</v>
      </c>
      <c r="J96" s="36"/>
      <c r="O96" s="42">
        <f>I96*0.21</f>
        <v>0</v>
      </c>
      <c r="P96">
        <v>3</v>
      </c>
    </row>
    <row r="97" ht="30">
      <c r="A97" s="36" t="s">
        <v>61</v>
      </c>
      <c r="B97" s="43"/>
      <c r="C97" s="44"/>
      <c r="D97" s="44"/>
      <c r="E97" s="38" t="s">
        <v>250</v>
      </c>
      <c r="F97" s="44"/>
      <c r="G97" s="44"/>
      <c r="H97" s="44"/>
      <c r="I97" s="44"/>
      <c r="J97" s="45"/>
    </row>
    <row r="98" ht="30">
      <c r="A98" s="36" t="s">
        <v>63</v>
      </c>
      <c r="B98" s="43"/>
      <c r="C98" s="44"/>
      <c r="D98" s="44"/>
      <c r="E98" s="46" t="s">
        <v>595</v>
      </c>
      <c r="F98" s="44"/>
      <c r="G98" s="44"/>
      <c r="H98" s="44"/>
      <c r="I98" s="44"/>
      <c r="J98" s="45"/>
    </row>
    <row r="99" ht="90">
      <c r="A99" s="36" t="s">
        <v>65</v>
      </c>
      <c r="B99" s="43"/>
      <c r="C99" s="44"/>
      <c r="D99" s="44"/>
      <c r="E99" s="38" t="s">
        <v>472</v>
      </c>
      <c r="F99" s="44"/>
      <c r="G99" s="44"/>
      <c r="H99" s="44"/>
      <c r="I99" s="44"/>
      <c r="J99" s="45"/>
    </row>
    <row r="100">
      <c r="A100" s="36" t="s">
        <v>56</v>
      </c>
      <c r="B100" s="36">
        <v>22</v>
      </c>
      <c r="C100" s="37" t="s">
        <v>596</v>
      </c>
      <c r="D100" s="36" t="s">
        <v>58</v>
      </c>
      <c r="E100" s="38" t="s">
        <v>597</v>
      </c>
      <c r="F100" s="39" t="s">
        <v>161</v>
      </c>
      <c r="G100" s="40">
        <v>2.2999999999999998</v>
      </c>
      <c r="H100" s="41">
        <v>0</v>
      </c>
      <c r="I100" s="41">
        <f>ROUND(G100*H100,P4)</f>
        <v>0</v>
      </c>
      <c r="J100" s="36"/>
      <c r="O100" s="42">
        <f>I100*0.21</f>
        <v>0</v>
      </c>
      <c r="P100">
        <v>3</v>
      </c>
    </row>
    <row r="101" ht="30">
      <c r="A101" s="36" t="s">
        <v>61</v>
      </c>
      <c r="B101" s="43"/>
      <c r="C101" s="44"/>
      <c r="D101" s="44"/>
      <c r="E101" s="38" t="s">
        <v>250</v>
      </c>
      <c r="F101" s="44"/>
      <c r="G101" s="44"/>
      <c r="H101" s="44"/>
      <c r="I101" s="44"/>
      <c r="J101" s="45"/>
    </row>
    <row r="102">
      <c r="A102" s="36" t="s">
        <v>63</v>
      </c>
      <c r="B102" s="43"/>
      <c r="C102" s="44"/>
      <c r="D102" s="44"/>
      <c r="E102" s="46" t="s">
        <v>598</v>
      </c>
      <c r="F102" s="44"/>
      <c r="G102" s="44"/>
      <c r="H102" s="44"/>
      <c r="I102" s="44"/>
      <c r="J102" s="45"/>
    </row>
    <row r="103" ht="75">
      <c r="A103" s="36" t="s">
        <v>65</v>
      </c>
      <c r="B103" s="43"/>
      <c r="C103" s="44"/>
      <c r="D103" s="44"/>
      <c r="E103" s="38" t="s">
        <v>599</v>
      </c>
      <c r="F103" s="44"/>
      <c r="G103" s="44"/>
      <c r="H103" s="44"/>
      <c r="I103" s="44"/>
      <c r="J103" s="45"/>
    </row>
    <row r="104">
      <c r="A104" s="36" t="s">
        <v>56</v>
      </c>
      <c r="B104" s="36">
        <v>23</v>
      </c>
      <c r="C104" s="37" t="s">
        <v>600</v>
      </c>
      <c r="D104" s="36" t="s">
        <v>58</v>
      </c>
      <c r="E104" s="38" t="s">
        <v>601</v>
      </c>
      <c r="F104" s="39" t="s">
        <v>116</v>
      </c>
      <c r="G104" s="40">
        <v>1.2</v>
      </c>
      <c r="H104" s="41">
        <v>0</v>
      </c>
      <c r="I104" s="41">
        <f>ROUND(G104*H104,P4)</f>
        <v>0</v>
      </c>
      <c r="J104" s="36"/>
      <c r="O104" s="42">
        <f>I104*0.21</f>
        <v>0</v>
      </c>
      <c r="P104">
        <v>3</v>
      </c>
    </row>
    <row r="105" ht="60">
      <c r="A105" s="36" t="s">
        <v>61</v>
      </c>
      <c r="B105" s="43"/>
      <c r="C105" s="44"/>
      <c r="D105" s="44"/>
      <c r="E105" s="38" t="s">
        <v>602</v>
      </c>
      <c r="F105" s="44"/>
      <c r="G105" s="44"/>
      <c r="H105" s="44"/>
      <c r="I105" s="44"/>
      <c r="J105" s="45"/>
    </row>
    <row r="106">
      <c r="A106" s="36" t="s">
        <v>63</v>
      </c>
      <c r="B106" s="43"/>
      <c r="C106" s="44"/>
      <c r="D106" s="44"/>
      <c r="E106" s="46" t="s">
        <v>603</v>
      </c>
      <c r="F106" s="44"/>
      <c r="G106" s="44"/>
      <c r="H106" s="44"/>
      <c r="I106" s="44"/>
      <c r="J106" s="45"/>
    </row>
    <row r="107" ht="180">
      <c r="A107" s="36" t="s">
        <v>65</v>
      </c>
      <c r="B107" s="43"/>
      <c r="C107" s="44"/>
      <c r="D107" s="44"/>
      <c r="E107" s="38" t="s">
        <v>604</v>
      </c>
      <c r="F107" s="44"/>
      <c r="G107" s="44"/>
      <c r="H107" s="44"/>
      <c r="I107" s="44"/>
      <c r="J107" s="45"/>
    </row>
    <row r="108">
      <c r="A108" s="36" t="s">
        <v>56</v>
      </c>
      <c r="B108" s="36">
        <v>24</v>
      </c>
      <c r="C108" s="37" t="s">
        <v>524</v>
      </c>
      <c r="D108" s="36" t="s">
        <v>58</v>
      </c>
      <c r="E108" s="38" t="s">
        <v>525</v>
      </c>
      <c r="F108" s="39" t="s">
        <v>107</v>
      </c>
      <c r="G108" s="40">
        <v>2</v>
      </c>
      <c r="H108" s="41">
        <v>0</v>
      </c>
      <c r="I108" s="41">
        <f>ROUND(G108*H108,P4)</f>
        <v>0</v>
      </c>
      <c r="J108" s="36"/>
      <c r="O108" s="42">
        <f>I108*0.21</f>
        <v>0</v>
      </c>
      <c r="P108">
        <v>3</v>
      </c>
    </row>
    <row r="109" ht="60">
      <c r="A109" s="36" t="s">
        <v>61</v>
      </c>
      <c r="B109" s="43"/>
      <c r="C109" s="44"/>
      <c r="D109" s="44"/>
      <c r="E109" s="38" t="s">
        <v>605</v>
      </c>
      <c r="F109" s="44"/>
      <c r="G109" s="44"/>
      <c r="H109" s="44"/>
      <c r="I109" s="44"/>
      <c r="J109" s="45"/>
    </row>
    <row r="110" ht="30">
      <c r="A110" s="36" t="s">
        <v>63</v>
      </c>
      <c r="B110" s="43"/>
      <c r="C110" s="44"/>
      <c r="D110" s="44"/>
      <c r="E110" s="46" t="s">
        <v>606</v>
      </c>
      <c r="F110" s="44"/>
      <c r="G110" s="44"/>
      <c r="H110" s="44"/>
      <c r="I110" s="44"/>
      <c r="J110" s="45"/>
    </row>
    <row r="111" ht="165">
      <c r="A111" s="36" t="s">
        <v>65</v>
      </c>
      <c r="B111" s="48"/>
      <c r="C111" s="49"/>
      <c r="D111" s="49"/>
      <c r="E111" s="38" t="s">
        <v>528</v>
      </c>
      <c r="F111" s="49"/>
      <c r="G111" s="49"/>
      <c r="H111" s="49"/>
      <c r="I111" s="49"/>
      <c r="J111" s="50"/>
    </row>
  </sheetData>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35</v>
      </c>
      <c r="F2" s="16"/>
      <c r="G2" s="16"/>
      <c r="H2" s="16"/>
      <c r="I2" s="16"/>
      <c r="J2" s="18"/>
    </row>
    <row r="3">
      <c r="A3" s="3" t="s">
        <v>36</v>
      </c>
      <c r="B3" s="19" t="s">
        <v>37</v>
      </c>
      <c r="C3" s="20" t="s">
        <v>38</v>
      </c>
      <c r="D3" s="21"/>
      <c r="E3" s="22" t="s">
        <v>39</v>
      </c>
      <c r="F3" s="16"/>
      <c r="G3" s="16"/>
      <c r="H3" s="23" t="s">
        <v>17</v>
      </c>
      <c r="I3" s="24">
        <f>SUMIFS(I8:I50,A8:A50,"SD")</f>
        <v>0</v>
      </c>
      <c r="J3" s="18"/>
      <c r="O3">
        <v>0</v>
      </c>
      <c r="P3">
        <v>2</v>
      </c>
    </row>
    <row r="4">
      <c r="A4" s="3" t="s">
        <v>40</v>
      </c>
      <c r="B4" s="19" t="s">
        <v>41</v>
      </c>
      <c r="C4" s="20" t="s">
        <v>17</v>
      </c>
      <c r="D4" s="21"/>
      <c r="E4" s="22" t="s">
        <v>18</v>
      </c>
      <c r="F4" s="16"/>
      <c r="G4" s="16"/>
      <c r="H4" s="16"/>
      <c r="I4" s="16"/>
      <c r="J4" s="18"/>
      <c r="O4">
        <v>0.14999999999999999</v>
      </c>
      <c r="P4">
        <v>2</v>
      </c>
    </row>
    <row r="5">
      <c r="A5" s="25" t="s">
        <v>42</v>
      </c>
      <c r="B5" s="26" t="s">
        <v>43</v>
      </c>
      <c r="C5" s="7" t="s">
        <v>44</v>
      </c>
      <c r="D5" s="7" t="s">
        <v>45</v>
      </c>
      <c r="E5" s="7" t="s">
        <v>46</v>
      </c>
      <c r="F5" s="7" t="s">
        <v>47</v>
      </c>
      <c r="G5" s="7" t="s">
        <v>48</v>
      </c>
      <c r="H5" s="7" t="s">
        <v>49</v>
      </c>
      <c r="I5" s="7"/>
      <c r="J5" s="27" t="s">
        <v>50</v>
      </c>
      <c r="O5">
        <v>0.20999999999999999</v>
      </c>
    </row>
    <row r="6">
      <c r="A6" s="25"/>
      <c r="B6" s="26"/>
      <c r="C6" s="7"/>
      <c r="D6" s="7"/>
      <c r="E6" s="7"/>
      <c r="F6" s="7"/>
      <c r="G6" s="7"/>
      <c r="H6" s="7" t="s">
        <v>51</v>
      </c>
      <c r="I6" s="7" t="s">
        <v>52</v>
      </c>
      <c r="J6" s="27"/>
    </row>
    <row r="7">
      <c r="A7" s="28">
        <v>0</v>
      </c>
      <c r="B7" s="26">
        <v>1</v>
      </c>
      <c r="C7" s="29">
        <v>2</v>
      </c>
      <c r="D7" s="7">
        <v>3</v>
      </c>
      <c r="E7" s="29">
        <v>4</v>
      </c>
      <c r="F7" s="7">
        <v>5</v>
      </c>
      <c r="G7" s="7">
        <v>6</v>
      </c>
      <c r="H7" s="7">
        <v>7</v>
      </c>
      <c r="I7" s="29">
        <v>8</v>
      </c>
      <c r="J7" s="27">
        <v>9</v>
      </c>
    </row>
    <row r="8">
      <c r="A8" s="30" t="s">
        <v>53</v>
      </c>
      <c r="B8" s="31"/>
      <c r="C8" s="32" t="s">
        <v>54</v>
      </c>
      <c r="D8" s="33"/>
      <c r="E8" s="30" t="s">
        <v>55</v>
      </c>
      <c r="F8" s="33"/>
      <c r="G8" s="33"/>
      <c r="H8" s="33"/>
      <c r="I8" s="34">
        <f>SUMIFS(I9:I20,A9:A20,"P")</f>
        <v>0</v>
      </c>
      <c r="J8" s="35"/>
    </row>
    <row r="9">
      <c r="A9" s="36" t="s">
        <v>56</v>
      </c>
      <c r="B9" s="36">
        <v>1</v>
      </c>
      <c r="C9" s="37" t="s">
        <v>114</v>
      </c>
      <c r="D9" s="36" t="s">
        <v>58</v>
      </c>
      <c r="E9" s="38" t="s">
        <v>115</v>
      </c>
      <c r="F9" s="39" t="s">
        <v>116</v>
      </c>
      <c r="G9" s="40">
        <v>8.2799999999999994</v>
      </c>
      <c r="H9" s="41">
        <v>0</v>
      </c>
      <c r="I9" s="41">
        <f>ROUND(G9*H9,P4)</f>
        <v>0</v>
      </c>
      <c r="J9" s="36"/>
      <c r="O9" s="42">
        <f>I9*0.21</f>
        <v>0</v>
      </c>
      <c r="P9">
        <v>3</v>
      </c>
    </row>
    <row r="10" ht="30">
      <c r="A10" s="36" t="s">
        <v>61</v>
      </c>
      <c r="B10" s="43"/>
      <c r="C10" s="44"/>
      <c r="D10" s="44"/>
      <c r="E10" s="38" t="s">
        <v>117</v>
      </c>
      <c r="F10" s="44"/>
      <c r="G10" s="44"/>
      <c r="H10" s="44"/>
      <c r="I10" s="44"/>
      <c r="J10" s="45"/>
    </row>
    <row r="11" ht="30">
      <c r="A11" s="36" t="s">
        <v>63</v>
      </c>
      <c r="B11" s="43"/>
      <c r="C11" s="44"/>
      <c r="D11" s="44"/>
      <c r="E11" s="46" t="s">
        <v>607</v>
      </c>
      <c r="F11" s="44"/>
      <c r="G11" s="44"/>
      <c r="H11" s="44"/>
      <c r="I11" s="44"/>
      <c r="J11" s="45"/>
    </row>
    <row r="12" ht="30">
      <c r="A12" s="36" t="s">
        <v>65</v>
      </c>
      <c r="B12" s="43"/>
      <c r="C12" s="44"/>
      <c r="D12" s="44"/>
      <c r="E12" s="38" t="s">
        <v>119</v>
      </c>
      <c r="F12" s="44"/>
      <c r="G12" s="44"/>
      <c r="H12" s="44"/>
      <c r="I12" s="44"/>
      <c r="J12" s="45"/>
    </row>
    <row r="13">
      <c r="A13" s="36" t="s">
        <v>56</v>
      </c>
      <c r="B13" s="36">
        <v>2</v>
      </c>
      <c r="C13" s="37" t="s">
        <v>120</v>
      </c>
      <c r="D13" s="36" t="s">
        <v>130</v>
      </c>
      <c r="E13" s="38" t="s">
        <v>121</v>
      </c>
      <c r="F13" s="39" t="s">
        <v>116</v>
      </c>
      <c r="G13" s="40">
        <v>9.1999999999999993</v>
      </c>
      <c r="H13" s="41">
        <v>0</v>
      </c>
      <c r="I13" s="41">
        <f>ROUND(G13*H13,P4)</f>
        <v>0</v>
      </c>
      <c r="J13" s="36"/>
      <c r="O13" s="42">
        <f>I13*0.21</f>
        <v>0</v>
      </c>
      <c r="P13">
        <v>3</v>
      </c>
    </row>
    <row r="14" ht="30">
      <c r="A14" s="36" t="s">
        <v>61</v>
      </c>
      <c r="B14" s="43"/>
      <c r="C14" s="44"/>
      <c r="D14" s="44"/>
      <c r="E14" s="38" t="s">
        <v>122</v>
      </c>
      <c r="F14" s="44"/>
      <c r="G14" s="44"/>
      <c r="H14" s="44"/>
      <c r="I14" s="44"/>
      <c r="J14" s="45"/>
    </row>
    <row r="15" ht="30">
      <c r="A15" s="36" t="s">
        <v>63</v>
      </c>
      <c r="B15" s="43"/>
      <c r="C15" s="44"/>
      <c r="D15" s="44"/>
      <c r="E15" s="46" t="s">
        <v>608</v>
      </c>
      <c r="F15" s="44"/>
      <c r="G15" s="44"/>
      <c r="H15" s="44"/>
      <c r="I15" s="44"/>
      <c r="J15" s="45"/>
    </row>
    <row r="16" ht="75">
      <c r="A16" s="36" t="s">
        <v>65</v>
      </c>
      <c r="B16" s="43"/>
      <c r="C16" s="44"/>
      <c r="D16" s="44"/>
      <c r="E16" s="38" t="s">
        <v>124</v>
      </c>
      <c r="F16" s="44"/>
      <c r="G16" s="44"/>
      <c r="H16" s="44"/>
      <c r="I16" s="44"/>
      <c r="J16" s="45"/>
    </row>
    <row r="17">
      <c r="A17" s="36" t="s">
        <v>56</v>
      </c>
      <c r="B17" s="36">
        <v>3</v>
      </c>
      <c r="C17" s="37" t="s">
        <v>120</v>
      </c>
      <c r="D17" s="36" t="s">
        <v>146</v>
      </c>
      <c r="E17" s="38" t="s">
        <v>121</v>
      </c>
      <c r="F17" s="39" t="s">
        <v>116</v>
      </c>
      <c r="G17" s="40">
        <v>9.1999999999999993</v>
      </c>
      <c r="H17" s="41">
        <v>0</v>
      </c>
      <c r="I17" s="41">
        <f>ROUND(G17*H17,P4)</f>
        <v>0</v>
      </c>
      <c r="J17" s="36"/>
      <c r="O17" s="42">
        <f>I17*0.21</f>
        <v>0</v>
      </c>
      <c r="P17">
        <v>3</v>
      </c>
    </row>
    <row r="18" ht="30">
      <c r="A18" s="36" t="s">
        <v>61</v>
      </c>
      <c r="B18" s="43"/>
      <c r="C18" s="44"/>
      <c r="D18" s="44"/>
      <c r="E18" s="38" t="s">
        <v>609</v>
      </c>
      <c r="F18" s="44"/>
      <c r="G18" s="44"/>
      <c r="H18" s="44"/>
      <c r="I18" s="44"/>
      <c r="J18" s="45"/>
    </row>
    <row r="19" ht="30">
      <c r="A19" s="36" t="s">
        <v>63</v>
      </c>
      <c r="B19" s="43"/>
      <c r="C19" s="44"/>
      <c r="D19" s="44"/>
      <c r="E19" s="46" t="s">
        <v>610</v>
      </c>
      <c r="F19" s="44"/>
      <c r="G19" s="44"/>
      <c r="H19" s="44"/>
      <c r="I19" s="44"/>
      <c r="J19" s="45"/>
    </row>
    <row r="20" ht="75">
      <c r="A20" s="36" t="s">
        <v>65</v>
      </c>
      <c r="B20" s="43"/>
      <c r="C20" s="44"/>
      <c r="D20" s="44"/>
      <c r="E20" s="38" t="s">
        <v>124</v>
      </c>
      <c r="F20" s="44"/>
      <c r="G20" s="44"/>
      <c r="H20" s="44"/>
      <c r="I20" s="44"/>
      <c r="J20" s="45"/>
    </row>
    <row r="21">
      <c r="A21" s="30" t="s">
        <v>53</v>
      </c>
      <c r="B21" s="31"/>
      <c r="C21" s="32" t="s">
        <v>130</v>
      </c>
      <c r="D21" s="33"/>
      <c r="E21" s="30" t="s">
        <v>131</v>
      </c>
      <c r="F21" s="33"/>
      <c r="G21" s="33"/>
      <c r="H21" s="33"/>
      <c r="I21" s="34">
        <f>SUMIFS(I22:I37,A22:A37,"P")</f>
        <v>0</v>
      </c>
      <c r="J21" s="35"/>
    </row>
    <row r="22">
      <c r="A22" s="36" t="s">
        <v>56</v>
      </c>
      <c r="B22" s="36">
        <v>4</v>
      </c>
      <c r="C22" s="37" t="s">
        <v>543</v>
      </c>
      <c r="D22" s="36" t="s">
        <v>58</v>
      </c>
      <c r="E22" s="38" t="s">
        <v>544</v>
      </c>
      <c r="F22" s="39" t="s">
        <v>116</v>
      </c>
      <c r="G22" s="40">
        <v>9.1999999999999993</v>
      </c>
      <c r="H22" s="41">
        <v>0</v>
      </c>
      <c r="I22" s="41">
        <f>ROUND(G22*H22,P4)</f>
        <v>0</v>
      </c>
      <c r="J22" s="36"/>
      <c r="O22" s="42">
        <f>I22*0.21</f>
        <v>0</v>
      </c>
      <c r="P22">
        <v>3</v>
      </c>
    </row>
    <row r="23" ht="45">
      <c r="A23" s="36" t="s">
        <v>61</v>
      </c>
      <c r="B23" s="43"/>
      <c r="C23" s="44"/>
      <c r="D23" s="44"/>
      <c r="E23" s="38" t="s">
        <v>611</v>
      </c>
      <c r="F23" s="44"/>
      <c r="G23" s="44"/>
      <c r="H23" s="44"/>
      <c r="I23" s="44"/>
      <c r="J23" s="45"/>
    </row>
    <row r="24" ht="30">
      <c r="A24" s="36" t="s">
        <v>63</v>
      </c>
      <c r="B24" s="43"/>
      <c r="C24" s="44"/>
      <c r="D24" s="44"/>
      <c r="E24" s="46" t="s">
        <v>612</v>
      </c>
      <c r="F24" s="44"/>
      <c r="G24" s="44"/>
      <c r="H24" s="44"/>
      <c r="I24" s="44"/>
      <c r="J24" s="45"/>
    </row>
    <row r="25" ht="120">
      <c r="A25" s="36" t="s">
        <v>65</v>
      </c>
      <c r="B25" s="43"/>
      <c r="C25" s="44"/>
      <c r="D25" s="44"/>
      <c r="E25" s="38" t="s">
        <v>149</v>
      </c>
      <c r="F25" s="44"/>
      <c r="G25" s="44"/>
      <c r="H25" s="44"/>
      <c r="I25" s="44"/>
      <c r="J25" s="45"/>
    </row>
    <row r="26" ht="30">
      <c r="A26" s="36" t="s">
        <v>56</v>
      </c>
      <c r="B26" s="36">
        <v>5</v>
      </c>
      <c r="C26" s="37" t="s">
        <v>141</v>
      </c>
      <c r="D26" s="36" t="s">
        <v>58</v>
      </c>
      <c r="E26" s="38" t="s">
        <v>142</v>
      </c>
      <c r="F26" s="39" t="s">
        <v>116</v>
      </c>
      <c r="G26" s="40">
        <v>8.2799999999999994</v>
      </c>
      <c r="H26" s="41">
        <v>0</v>
      </c>
      <c r="I26" s="41">
        <f>ROUND(G26*H26,P4)</f>
        <v>0</v>
      </c>
      <c r="J26" s="36"/>
      <c r="O26" s="42">
        <f>I26*0.21</f>
        <v>0</v>
      </c>
      <c r="P26">
        <v>3</v>
      </c>
    </row>
    <row r="27" ht="45">
      <c r="A27" s="36" t="s">
        <v>61</v>
      </c>
      <c r="B27" s="43"/>
      <c r="C27" s="44"/>
      <c r="D27" s="44"/>
      <c r="E27" s="38" t="s">
        <v>613</v>
      </c>
      <c r="F27" s="44"/>
      <c r="G27" s="44"/>
      <c r="H27" s="44"/>
      <c r="I27" s="44"/>
      <c r="J27" s="45"/>
    </row>
    <row r="28" ht="30">
      <c r="A28" s="36" t="s">
        <v>63</v>
      </c>
      <c r="B28" s="43"/>
      <c r="C28" s="44"/>
      <c r="D28" s="44"/>
      <c r="E28" s="46" t="s">
        <v>614</v>
      </c>
      <c r="F28" s="44"/>
      <c r="G28" s="44"/>
      <c r="H28" s="44"/>
      <c r="I28" s="44"/>
      <c r="J28" s="45"/>
    </row>
    <row r="29" ht="120">
      <c r="A29" s="36" t="s">
        <v>65</v>
      </c>
      <c r="B29" s="43"/>
      <c r="C29" s="44"/>
      <c r="D29" s="44"/>
      <c r="E29" s="38" t="s">
        <v>149</v>
      </c>
      <c r="F29" s="44"/>
      <c r="G29" s="44"/>
      <c r="H29" s="44"/>
      <c r="I29" s="44"/>
      <c r="J29" s="45"/>
    </row>
    <row r="30">
      <c r="A30" s="36" t="s">
        <v>56</v>
      </c>
      <c r="B30" s="36">
        <v>6</v>
      </c>
      <c r="C30" s="37" t="s">
        <v>615</v>
      </c>
      <c r="D30" s="36" t="s">
        <v>58</v>
      </c>
      <c r="E30" s="38" t="s">
        <v>616</v>
      </c>
      <c r="F30" s="39" t="s">
        <v>116</v>
      </c>
      <c r="G30" s="40">
        <v>9.1999999999999993</v>
      </c>
      <c r="H30" s="41">
        <v>0</v>
      </c>
      <c r="I30" s="41">
        <f>ROUND(G30*H30,P4)</f>
        <v>0</v>
      </c>
      <c r="J30" s="36"/>
      <c r="O30" s="42">
        <f>I30*0.21</f>
        <v>0</v>
      </c>
      <c r="P30">
        <v>3</v>
      </c>
    </row>
    <row r="31" ht="45">
      <c r="A31" s="36" t="s">
        <v>61</v>
      </c>
      <c r="B31" s="43"/>
      <c r="C31" s="44"/>
      <c r="D31" s="44"/>
      <c r="E31" s="38" t="s">
        <v>617</v>
      </c>
      <c r="F31" s="44"/>
      <c r="G31" s="44"/>
      <c r="H31" s="44"/>
      <c r="I31" s="44"/>
      <c r="J31" s="45"/>
    </row>
    <row r="32" ht="30">
      <c r="A32" s="36" t="s">
        <v>63</v>
      </c>
      <c r="B32" s="43"/>
      <c r="C32" s="44"/>
      <c r="D32" s="44"/>
      <c r="E32" s="46" t="s">
        <v>618</v>
      </c>
      <c r="F32" s="44"/>
      <c r="G32" s="44"/>
      <c r="H32" s="44"/>
      <c r="I32" s="44"/>
      <c r="J32" s="45"/>
    </row>
    <row r="33" ht="120">
      <c r="A33" s="36" t="s">
        <v>65</v>
      </c>
      <c r="B33" s="43"/>
      <c r="C33" s="44"/>
      <c r="D33" s="44"/>
      <c r="E33" s="38" t="s">
        <v>149</v>
      </c>
      <c r="F33" s="44"/>
      <c r="G33" s="44"/>
      <c r="H33" s="44"/>
      <c r="I33" s="44"/>
      <c r="J33" s="45"/>
    </row>
    <row r="34">
      <c r="A34" s="36" t="s">
        <v>56</v>
      </c>
      <c r="B34" s="36">
        <v>7</v>
      </c>
      <c r="C34" s="37" t="s">
        <v>248</v>
      </c>
      <c r="D34" s="36" t="s">
        <v>58</v>
      </c>
      <c r="E34" s="38" t="s">
        <v>249</v>
      </c>
      <c r="F34" s="39" t="s">
        <v>170</v>
      </c>
      <c r="G34" s="40">
        <v>113</v>
      </c>
      <c r="H34" s="41">
        <v>0</v>
      </c>
      <c r="I34" s="41">
        <f>ROUND(G34*H34,P4)</f>
        <v>0</v>
      </c>
      <c r="J34" s="36"/>
      <c r="O34" s="42">
        <f>I34*0.21</f>
        <v>0</v>
      </c>
      <c r="P34">
        <v>3</v>
      </c>
    </row>
    <row r="35" ht="30">
      <c r="A35" s="36" t="s">
        <v>61</v>
      </c>
      <c r="B35" s="43"/>
      <c r="C35" s="44"/>
      <c r="D35" s="44"/>
      <c r="E35" s="38" t="s">
        <v>250</v>
      </c>
      <c r="F35" s="44"/>
      <c r="G35" s="44"/>
      <c r="H35" s="44"/>
      <c r="I35" s="44"/>
      <c r="J35" s="45"/>
    </row>
    <row r="36" ht="30">
      <c r="A36" s="36" t="s">
        <v>63</v>
      </c>
      <c r="B36" s="43"/>
      <c r="C36" s="44"/>
      <c r="D36" s="44"/>
      <c r="E36" s="46" t="s">
        <v>619</v>
      </c>
      <c r="F36" s="44"/>
      <c r="G36" s="44"/>
      <c r="H36" s="44"/>
      <c r="I36" s="44"/>
      <c r="J36" s="45"/>
    </row>
    <row r="37" ht="75">
      <c r="A37" s="36" t="s">
        <v>65</v>
      </c>
      <c r="B37" s="43"/>
      <c r="C37" s="44"/>
      <c r="D37" s="44"/>
      <c r="E37" s="38" t="s">
        <v>252</v>
      </c>
      <c r="F37" s="44"/>
      <c r="G37" s="44"/>
      <c r="H37" s="44"/>
      <c r="I37" s="44"/>
      <c r="J37" s="45"/>
    </row>
    <row r="38">
      <c r="A38" s="30" t="s">
        <v>53</v>
      </c>
      <c r="B38" s="31"/>
      <c r="C38" s="32" t="s">
        <v>320</v>
      </c>
      <c r="D38" s="33"/>
      <c r="E38" s="30" t="s">
        <v>321</v>
      </c>
      <c r="F38" s="33"/>
      <c r="G38" s="33"/>
      <c r="H38" s="33"/>
      <c r="I38" s="34">
        <f>SUMIFS(I39:I50,A39:A50,"P")</f>
        <v>0</v>
      </c>
      <c r="J38" s="35"/>
    </row>
    <row r="39">
      <c r="A39" s="36" t="s">
        <v>56</v>
      </c>
      <c r="B39" s="36">
        <v>8</v>
      </c>
      <c r="C39" s="37" t="s">
        <v>620</v>
      </c>
      <c r="D39" s="36" t="s">
        <v>58</v>
      </c>
      <c r="E39" s="38" t="s">
        <v>621</v>
      </c>
      <c r="F39" s="39" t="s">
        <v>170</v>
      </c>
      <c r="G39" s="40">
        <v>113</v>
      </c>
      <c r="H39" s="41">
        <v>0</v>
      </c>
      <c r="I39" s="41">
        <f>ROUND(G39*H39,P4)</f>
        <v>0</v>
      </c>
      <c r="J39" s="36"/>
      <c r="O39" s="42">
        <f>I39*0.21</f>
        <v>0</v>
      </c>
      <c r="P39">
        <v>3</v>
      </c>
    </row>
    <row r="40" ht="45">
      <c r="A40" s="36" t="s">
        <v>61</v>
      </c>
      <c r="B40" s="43"/>
      <c r="C40" s="44"/>
      <c r="D40" s="44"/>
      <c r="E40" s="38" t="s">
        <v>568</v>
      </c>
      <c r="F40" s="44"/>
      <c r="G40" s="44"/>
      <c r="H40" s="44"/>
      <c r="I40" s="44"/>
      <c r="J40" s="45"/>
    </row>
    <row r="41" ht="30">
      <c r="A41" s="36" t="s">
        <v>63</v>
      </c>
      <c r="B41" s="43"/>
      <c r="C41" s="44"/>
      <c r="D41" s="44"/>
      <c r="E41" s="46" t="s">
        <v>622</v>
      </c>
      <c r="F41" s="44"/>
      <c r="G41" s="44"/>
      <c r="H41" s="44"/>
      <c r="I41" s="44"/>
      <c r="J41" s="45"/>
    </row>
    <row r="42" ht="90">
      <c r="A42" s="36" t="s">
        <v>65</v>
      </c>
      <c r="B42" s="43"/>
      <c r="C42" s="44"/>
      <c r="D42" s="44"/>
      <c r="E42" s="38" t="s">
        <v>336</v>
      </c>
      <c r="F42" s="44"/>
      <c r="G42" s="44"/>
      <c r="H42" s="44"/>
      <c r="I42" s="44"/>
      <c r="J42" s="45"/>
    </row>
    <row r="43">
      <c r="A43" s="36" t="s">
        <v>56</v>
      </c>
      <c r="B43" s="36">
        <v>9</v>
      </c>
      <c r="C43" s="37" t="s">
        <v>570</v>
      </c>
      <c r="D43" s="36" t="s">
        <v>58</v>
      </c>
      <c r="E43" s="38" t="s">
        <v>571</v>
      </c>
      <c r="F43" s="39" t="s">
        <v>170</v>
      </c>
      <c r="G43" s="40">
        <v>113</v>
      </c>
      <c r="H43" s="41">
        <v>0</v>
      </c>
      <c r="I43" s="41">
        <f>ROUND(G43*H43,P4)</f>
        <v>0</v>
      </c>
      <c r="J43" s="36"/>
      <c r="O43" s="42">
        <f>I43*0.21</f>
        <v>0</v>
      </c>
      <c r="P43">
        <v>3</v>
      </c>
    </row>
    <row r="44" ht="75">
      <c r="A44" s="36" t="s">
        <v>61</v>
      </c>
      <c r="B44" s="43"/>
      <c r="C44" s="44"/>
      <c r="D44" s="44"/>
      <c r="E44" s="38" t="s">
        <v>572</v>
      </c>
      <c r="F44" s="44"/>
      <c r="G44" s="44"/>
      <c r="H44" s="44"/>
      <c r="I44" s="44"/>
      <c r="J44" s="45"/>
    </row>
    <row r="45" ht="30">
      <c r="A45" s="36" t="s">
        <v>63</v>
      </c>
      <c r="B45" s="43"/>
      <c r="C45" s="44"/>
      <c r="D45" s="44"/>
      <c r="E45" s="46" t="s">
        <v>623</v>
      </c>
      <c r="F45" s="44"/>
      <c r="G45" s="44"/>
      <c r="H45" s="44"/>
      <c r="I45" s="44"/>
      <c r="J45" s="45"/>
    </row>
    <row r="46" ht="225">
      <c r="A46" s="36" t="s">
        <v>65</v>
      </c>
      <c r="B46" s="43"/>
      <c r="C46" s="44"/>
      <c r="D46" s="44"/>
      <c r="E46" s="38" t="s">
        <v>574</v>
      </c>
      <c r="F46" s="44"/>
      <c r="G46" s="44"/>
      <c r="H46" s="44"/>
      <c r="I46" s="44"/>
      <c r="J46" s="45"/>
    </row>
    <row r="47">
      <c r="A47" s="36" t="s">
        <v>56</v>
      </c>
      <c r="B47" s="36">
        <v>10</v>
      </c>
      <c r="C47" s="37" t="s">
        <v>372</v>
      </c>
      <c r="D47" s="36" t="s">
        <v>58</v>
      </c>
      <c r="E47" s="38" t="s">
        <v>373</v>
      </c>
      <c r="F47" s="39" t="s">
        <v>170</v>
      </c>
      <c r="G47" s="40">
        <v>5</v>
      </c>
      <c r="H47" s="41">
        <v>0</v>
      </c>
      <c r="I47" s="41">
        <f>ROUND(G47*H47,P4)</f>
        <v>0</v>
      </c>
      <c r="J47" s="36"/>
      <c r="O47" s="42">
        <f>I47*0.21</f>
        <v>0</v>
      </c>
      <c r="P47">
        <v>3</v>
      </c>
    </row>
    <row r="48" ht="45">
      <c r="A48" s="36" t="s">
        <v>61</v>
      </c>
      <c r="B48" s="43"/>
      <c r="C48" s="44"/>
      <c r="D48" s="44"/>
      <c r="E48" s="38" t="s">
        <v>624</v>
      </c>
      <c r="F48" s="44"/>
      <c r="G48" s="44"/>
      <c r="H48" s="44"/>
      <c r="I48" s="44"/>
      <c r="J48" s="45"/>
    </row>
    <row r="49" ht="30">
      <c r="A49" s="36" t="s">
        <v>63</v>
      </c>
      <c r="B49" s="43"/>
      <c r="C49" s="44"/>
      <c r="D49" s="44"/>
      <c r="E49" s="46" t="s">
        <v>625</v>
      </c>
      <c r="F49" s="44"/>
      <c r="G49" s="44"/>
      <c r="H49" s="44"/>
      <c r="I49" s="44"/>
      <c r="J49" s="45"/>
    </row>
    <row r="50" ht="165">
      <c r="A50" s="36" t="s">
        <v>65</v>
      </c>
      <c r="B50" s="48"/>
      <c r="C50" s="49"/>
      <c r="D50" s="49"/>
      <c r="E50" s="38" t="s">
        <v>375</v>
      </c>
      <c r="F50" s="49"/>
      <c r="G50" s="49"/>
      <c r="H50" s="49"/>
      <c r="I50" s="49"/>
      <c r="J50" s="50"/>
    </row>
  </sheetData>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35</v>
      </c>
      <c r="F2" s="16"/>
      <c r="G2" s="16"/>
      <c r="H2" s="16"/>
      <c r="I2" s="16"/>
      <c r="J2" s="18"/>
    </row>
    <row r="3">
      <c r="A3" s="3" t="s">
        <v>36</v>
      </c>
      <c r="B3" s="19" t="s">
        <v>37</v>
      </c>
      <c r="C3" s="20" t="s">
        <v>38</v>
      </c>
      <c r="D3" s="21"/>
      <c r="E3" s="22" t="s">
        <v>39</v>
      </c>
      <c r="F3" s="16"/>
      <c r="G3" s="16"/>
      <c r="H3" s="23" t="s">
        <v>19</v>
      </c>
      <c r="I3" s="24">
        <f>SUMIFS(I8:I99,A8:A99,"SD")</f>
        <v>0</v>
      </c>
      <c r="J3" s="18"/>
      <c r="O3">
        <v>0</v>
      </c>
      <c r="P3">
        <v>2</v>
      </c>
    </row>
    <row r="4">
      <c r="A4" s="3" t="s">
        <v>40</v>
      </c>
      <c r="B4" s="19" t="s">
        <v>41</v>
      </c>
      <c r="C4" s="20" t="s">
        <v>19</v>
      </c>
      <c r="D4" s="21"/>
      <c r="E4" s="22" t="s">
        <v>20</v>
      </c>
      <c r="F4" s="16"/>
      <c r="G4" s="16"/>
      <c r="H4" s="16"/>
      <c r="I4" s="16"/>
      <c r="J4" s="18"/>
      <c r="O4">
        <v>0.14999999999999999</v>
      </c>
      <c r="P4">
        <v>2</v>
      </c>
    </row>
    <row r="5">
      <c r="A5" s="25" t="s">
        <v>42</v>
      </c>
      <c r="B5" s="26" t="s">
        <v>43</v>
      </c>
      <c r="C5" s="7" t="s">
        <v>44</v>
      </c>
      <c r="D5" s="7" t="s">
        <v>45</v>
      </c>
      <c r="E5" s="7" t="s">
        <v>46</v>
      </c>
      <c r="F5" s="7" t="s">
        <v>47</v>
      </c>
      <c r="G5" s="7" t="s">
        <v>48</v>
      </c>
      <c r="H5" s="7" t="s">
        <v>49</v>
      </c>
      <c r="I5" s="7"/>
      <c r="J5" s="27" t="s">
        <v>50</v>
      </c>
      <c r="O5">
        <v>0.20999999999999999</v>
      </c>
    </row>
    <row r="6">
      <c r="A6" s="25"/>
      <c r="B6" s="26"/>
      <c r="C6" s="7"/>
      <c r="D6" s="7"/>
      <c r="E6" s="7"/>
      <c r="F6" s="7"/>
      <c r="G6" s="7"/>
      <c r="H6" s="7" t="s">
        <v>51</v>
      </c>
      <c r="I6" s="7" t="s">
        <v>52</v>
      </c>
      <c r="J6" s="27"/>
    </row>
    <row r="7">
      <c r="A7" s="28">
        <v>0</v>
      </c>
      <c r="B7" s="26">
        <v>1</v>
      </c>
      <c r="C7" s="29">
        <v>2</v>
      </c>
      <c r="D7" s="7">
        <v>3</v>
      </c>
      <c r="E7" s="29">
        <v>4</v>
      </c>
      <c r="F7" s="7">
        <v>5</v>
      </c>
      <c r="G7" s="7">
        <v>6</v>
      </c>
      <c r="H7" s="7">
        <v>7</v>
      </c>
      <c r="I7" s="29">
        <v>8</v>
      </c>
      <c r="J7" s="27">
        <v>9</v>
      </c>
    </row>
    <row r="8">
      <c r="A8" s="30" t="s">
        <v>53</v>
      </c>
      <c r="B8" s="31"/>
      <c r="C8" s="32" t="s">
        <v>54</v>
      </c>
      <c r="D8" s="33"/>
      <c r="E8" s="30" t="s">
        <v>55</v>
      </c>
      <c r="F8" s="33"/>
      <c r="G8" s="33"/>
      <c r="H8" s="33"/>
      <c r="I8" s="34">
        <f>SUMIFS(I9:I20,A9:A20,"P")</f>
        <v>0</v>
      </c>
      <c r="J8" s="35"/>
    </row>
    <row r="9">
      <c r="A9" s="36" t="s">
        <v>56</v>
      </c>
      <c r="B9" s="36">
        <v>1</v>
      </c>
      <c r="C9" s="37" t="s">
        <v>114</v>
      </c>
      <c r="D9" s="36" t="s">
        <v>130</v>
      </c>
      <c r="E9" s="38" t="s">
        <v>115</v>
      </c>
      <c r="F9" s="39" t="s">
        <v>116</v>
      </c>
      <c r="G9" s="40">
        <v>11.66</v>
      </c>
      <c r="H9" s="41">
        <v>0</v>
      </c>
      <c r="I9" s="41">
        <f>ROUND(G9*H9,P4)</f>
        <v>0</v>
      </c>
      <c r="J9" s="36"/>
      <c r="O9" s="42">
        <f>I9*0.21</f>
        <v>0</v>
      </c>
      <c r="P9">
        <v>3</v>
      </c>
    </row>
    <row r="10" ht="30">
      <c r="A10" s="36" t="s">
        <v>61</v>
      </c>
      <c r="B10" s="43"/>
      <c r="C10" s="44"/>
      <c r="D10" s="44"/>
      <c r="E10" s="38" t="s">
        <v>117</v>
      </c>
      <c r="F10" s="44"/>
      <c r="G10" s="44"/>
      <c r="H10" s="44"/>
      <c r="I10" s="44"/>
      <c r="J10" s="45"/>
    </row>
    <row r="11" ht="30">
      <c r="A11" s="36" t="s">
        <v>63</v>
      </c>
      <c r="B11" s="43"/>
      <c r="C11" s="44"/>
      <c r="D11" s="44"/>
      <c r="E11" s="46" t="s">
        <v>626</v>
      </c>
      <c r="F11" s="44"/>
      <c r="G11" s="44"/>
      <c r="H11" s="44"/>
      <c r="I11" s="44"/>
      <c r="J11" s="45"/>
    </row>
    <row r="12" ht="30">
      <c r="A12" s="36" t="s">
        <v>65</v>
      </c>
      <c r="B12" s="43"/>
      <c r="C12" s="44"/>
      <c r="D12" s="44"/>
      <c r="E12" s="38" t="s">
        <v>119</v>
      </c>
      <c r="F12" s="44"/>
      <c r="G12" s="44"/>
      <c r="H12" s="44"/>
      <c r="I12" s="44"/>
      <c r="J12" s="45"/>
    </row>
    <row r="13">
      <c r="A13" s="36" t="s">
        <v>56</v>
      </c>
      <c r="B13" s="36">
        <v>2</v>
      </c>
      <c r="C13" s="37" t="s">
        <v>120</v>
      </c>
      <c r="D13" s="36" t="s">
        <v>130</v>
      </c>
      <c r="E13" s="38" t="s">
        <v>121</v>
      </c>
      <c r="F13" s="39" t="s">
        <v>116</v>
      </c>
      <c r="G13" s="40">
        <v>7.4500000000000002</v>
      </c>
      <c r="H13" s="41">
        <v>0</v>
      </c>
      <c r="I13" s="41">
        <f>ROUND(G13*H13,P4)</f>
        <v>0</v>
      </c>
      <c r="J13" s="36"/>
      <c r="O13" s="42">
        <f>I13*0.21</f>
        <v>0</v>
      </c>
      <c r="P13">
        <v>3</v>
      </c>
    </row>
    <row r="14" ht="30">
      <c r="A14" s="36" t="s">
        <v>61</v>
      </c>
      <c r="B14" s="43"/>
      <c r="C14" s="44"/>
      <c r="D14" s="44"/>
      <c r="E14" s="38" t="s">
        <v>122</v>
      </c>
      <c r="F14" s="44"/>
      <c r="G14" s="44"/>
      <c r="H14" s="44"/>
      <c r="I14" s="44"/>
      <c r="J14" s="45"/>
    </row>
    <row r="15" ht="30">
      <c r="A15" s="36" t="s">
        <v>63</v>
      </c>
      <c r="B15" s="43"/>
      <c r="C15" s="44"/>
      <c r="D15" s="44"/>
      <c r="E15" s="46" t="s">
        <v>627</v>
      </c>
      <c r="F15" s="44"/>
      <c r="G15" s="44"/>
      <c r="H15" s="44"/>
      <c r="I15" s="44"/>
      <c r="J15" s="45"/>
    </row>
    <row r="16" ht="75">
      <c r="A16" s="36" t="s">
        <v>65</v>
      </c>
      <c r="B16" s="43"/>
      <c r="C16" s="44"/>
      <c r="D16" s="44"/>
      <c r="E16" s="38" t="s">
        <v>124</v>
      </c>
      <c r="F16" s="44"/>
      <c r="G16" s="44"/>
      <c r="H16" s="44"/>
      <c r="I16" s="44"/>
      <c r="J16" s="45"/>
    </row>
    <row r="17">
      <c r="A17" s="36" t="s">
        <v>56</v>
      </c>
      <c r="B17" s="36">
        <v>3</v>
      </c>
      <c r="C17" s="37" t="s">
        <v>120</v>
      </c>
      <c r="D17" s="36" t="s">
        <v>146</v>
      </c>
      <c r="E17" s="38" t="s">
        <v>121</v>
      </c>
      <c r="F17" s="39" t="s">
        <v>116</v>
      </c>
      <c r="G17" s="40">
        <v>5.46</v>
      </c>
      <c r="H17" s="41">
        <v>0</v>
      </c>
      <c r="I17" s="41">
        <f>ROUND(G17*H17,P4)</f>
        <v>0</v>
      </c>
      <c r="J17" s="36"/>
      <c r="O17" s="42">
        <f>I17*0.21</f>
        <v>0</v>
      </c>
      <c r="P17">
        <v>3</v>
      </c>
    </row>
    <row r="18" ht="30">
      <c r="A18" s="36" t="s">
        <v>61</v>
      </c>
      <c r="B18" s="43"/>
      <c r="C18" s="44"/>
      <c r="D18" s="44"/>
      <c r="E18" s="38" t="s">
        <v>628</v>
      </c>
      <c r="F18" s="44"/>
      <c r="G18" s="44"/>
      <c r="H18" s="44"/>
      <c r="I18" s="44"/>
      <c r="J18" s="45"/>
    </row>
    <row r="19" ht="30">
      <c r="A19" s="36" t="s">
        <v>63</v>
      </c>
      <c r="B19" s="43"/>
      <c r="C19" s="44"/>
      <c r="D19" s="44"/>
      <c r="E19" s="46" t="s">
        <v>629</v>
      </c>
      <c r="F19" s="44"/>
      <c r="G19" s="44"/>
      <c r="H19" s="44"/>
      <c r="I19" s="44"/>
      <c r="J19" s="45"/>
    </row>
    <row r="20" ht="75">
      <c r="A20" s="36" t="s">
        <v>65</v>
      </c>
      <c r="B20" s="43"/>
      <c r="C20" s="44"/>
      <c r="D20" s="44"/>
      <c r="E20" s="38" t="s">
        <v>124</v>
      </c>
      <c r="F20" s="44"/>
      <c r="G20" s="44"/>
      <c r="H20" s="44"/>
      <c r="I20" s="44"/>
      <c r="J20" s="45"/>
    </row>
    <row r="21">
      <c r="A21" s="30" t="s">
        <v>53</v>
      </c>
      <c r="B21" s="31"/>
      <c r="C21" s="32" t="s">
        <v>130</v>
      </c>
      <c r="D21" s="33"/>
      <c r="E21" s="30" t="s">
        <v>131</v>
      </c>
      <c r="F21" s="33"/>
      <c r="G21" s="33"/>
      <c r="H21" s="33"/>
      <c r="I21" s="34">
        <f>SUMIFS(I22:I65,A22:A65,"P")</f>
        <v>0</v>
      </c>
      <c r="J21" s="35"/>
    </row>
    <row r="22">
      <c r="A22" s="36" t="s">
        <v>56</v>
      </c>
      <c r="B22" s="36">
        <v>4</v>
      </c>
      <c r="C22" s="37" t="s">
        <v>543</v>
      </c>
      <c r="D22" s="36" t="s">
        <v>130</v>
      </c>
      <c r="E22" s="38" t="s">
        <v>544</v>
      </c>
      <c r="F22" s="39" t="s">
        <v>116</v>
      </c>
      <c r="G22" s="40">
        <v>2.1000000000000001</v>
      </c>
      <c r="H22" s="41">
        <v>0</v>
      </c>
      <c r="I22" s="41">
        <f>ROUND(G22*H22,P4)</f>
        <v>0</v>
      </c>
      <c r="J22" s="36"/>
      <c r="O22" s="42">
        <f>I22*0.21</f>
        <v>0</v>
      </c>
      <c r="P22">
        <v>3</v>
      </c>
    </row>
    <row r="23" ht="45">
      <c r="A23" s="36" t="s">
        <v>61</v>
      </c>
      <c r="B23" s="43"/>
      <c r="C23" s="44"/>
      <c r="D23" s="44"/>
      <c r="E23" s="38" t="s">
        <v>630</v>
      </c>
      <c r="F23" s="44"/>
      <c r="G23" s="44"/>
      <c r="H23" s="44"/>
      <c r="I23" s="44"/>
      <c r="J23" s="45"/>
    </row>
    <row r="24" ht="30">
      <c r="A24" s="36" t="s">
        <v>63</v>
      </c>
      <c r="B24" s="43"/>
      <c r="C24" s="44"/>
      <c r="D24" s="44"/>
      <c r="E24" s="46" t="s">
        <v>631</v>
      </c>
      <c r="F24" s="44"/>
      <c r="G24" s="44"/>
      <c r="H24" s="44"/>
      <c r="I24" s="44"/>
      <c r="J24" s="45"/>
    </row>
    <row r="25" ht="120">
      <c r="A25" s="36" t="s">
        <v>65</v>
      </c>
      <c r="B25" s="43"/>
      <c r="C25" s="44"/>
      <c r="D25" s="44"/>
      <c r="E25" s="38" t="s">
        <v>149</v>
      </c>
      <c r="F25" s="44"/>
      <c r="G25" s="44"/>
      <c r="H25" s="44"/>
      <c r="I25" s="44"/>
      <c r="J25" s="45"/>
    </row>
    <row r="26">
      <c r="A26" s="36" t="s">
        <v>56</v>
      </c>
      <c r="B26" s="36">
        <v>5</v>
      </c>
      <c r="C26" s="37" t="s">
        <v>543</v>
      </c>
      <c r="D26" s="36" t="s">
        <v>146</v>
      </c>
      <c r="E26" s="38" t="s">
        <v>544</v>
      </c>
      <c r="F26" s="39" t="s">
        <v>116</v>
      </c>
      <c r="G26" s="40">
        <v>3.3599999999999999</v>
      </c>
      <c r="H26" s="41">
        <v>0</v>
      </c>
      <c r="I26" s="41">
        <f>ROUND(G26*H26,P4)</f>
        <v>0</v>
      </c>
      <c r="J26" s="36"/>
      <c r="O26" s="42">
        <f>I26*0.21</f>
        <v>0</v>
      </c>
      <c r="P26">
        <v>3</v>
      </c>
    </row>
    <row r="27" ht="45">
      <c r="A27" s="36" t="s">
        <v>61</v>
      </c>
      <c r="B27" s="43"/>
      <c r="C27" s="44"/>
      <c r="D27" s="44"/>
      <c r="E27" s="38" t="s">
        <v>545</v>
      </c>
      <c r="F27" s="44"/>
      <c r="G27" s="44"/>
      <c r="H27" s="44"/>
      <c r="I27" s="44"/>
      <c r="J27" s="45"/>
    </row>
    <row r="28" ht="45">
      <c r="A28" s="36" t="s">
        <v>63</v>
      </c>
      <c r="B28" s="43"/>
      <c r="C28" s="44"/>
      <c r="D28" s="44"/>
      <c r="E28" s="46" t="s">
        <v>632</v>
      </c>
      <c r="F28" s="44"/>
      <c r="G28" s="44"/>
      <c r="H28" s="44"/>
      <c r="I28" s="44"/>
      <c r="J28" s="45"/>
    </row>
    <row r="29" ht="120">
      <c r="A29" s="36" t="s">
        <v>65</v>
      </c>
      <c r="B29" s="43"/>
      <c r="C29" s="44"/>
      <c r="D29" s="44"/>
      <c r="E29" s="38" t="s">
        <v>149</v>
      </c>
      <c r="F29" s="44"/>
      <c r="G29" s="44"/>
      <c r="H29" s="44"/>
      <c r="I29" s="44"/>
      <c r="J29" s="45"/>
    </row>
    <row r="30">
      <c r="A30" s="36" t="s">
        <v>56</v>
      </c>
      <c r="B30" s="36">
        <v>6</v>
      </c>
      <c r="C30" s="37" t="s">
        <v>137</v>
      </c>
      <c r="D30" s="36" t="s">
        <v>58</v>
      </c>
      <c r="E30" s="38" t="s">
        <v>138</v>
      </c>
      <c r="F30" s="39" t="s">
        <v>116</v>
      </c>
      <c r="G30" s="40">
        <v>3.9199999999999999</v>
      </c>
      <c r="H30" s="41">
        <v>0</v>
      </c>
      <c r="I30" s="41">
        <f>ROUND(G30*H30,P4)</f>
        <v>0</v>
      </c>
      <c r="J30" s="36"/>
      <c r="O30" s="42">
        <f>I30*0.21</f>
        <v>0</v>
      </c>
      <c r="P30">
        <v>3</v>
      </c>
    </row>
    <row r="31" ht="45">
      <c r="A31" s="36" t="s">
        <v>61</v>
      </c>
      <c r="B31" s="43"/>
      <c r="C31" s="44"/>
      <c r="D31" s="44"/>
      <c r="E31" s="38" t="s">
        <v>547</v>
      </c>
      <c r="F31" s="44"/>
      <c r="G31" s="44"/>
      <c r="H31" s="44"/>
      <c r="I31" s="44"/>
      <c r="J31" s="45"/>
    </row>
    <row r="32" ht="30">
      <c r="A32" s="36" t="s">
        <v>63</v>
      </c>
      <c r="B32" s="43"/>
      <c r="C32" s="44"/>
      <c r="D32" s="44"/>
      <c r="E32" s="46" t="s">
        <v>633</v>
      </c>
      <c r="F32" s="44"/>
      <c r="G32" s="44"/>
      <c r="H32" s="44"/>
      <c r="I32" s="44"/>
      <c r="J32" s="45"/>
    </row>
    <row r="33" ht="135">
      <c r="A33" s="36" t="s">
        <v>65</v>
      </c>
      <c r="B33" s="43"/>
      <c r="C33" s="44"/>
      <c r="D33" s="44"/>
      <c r="E33" s="38" t="s">
        <v>136</v>
      </c>
      <c r="F33" s="44"/>
      <c r="G33" s="44"/>
      <c r="H33" s="44"/>
      <c r="I33" s="44"/>
      <c r="J33" s="45"/>
    </row>
    <row r="34" ht="30">
      <c r="A34" s="36" t="s">
        <v>56</v>
      </c>
      <c r="B34" s="36">
        <v>7</v>
      </c>
      <c r="C34" s="37" t="s">
        <v>141</v>
      </c>
      <c r="D34" s="36" t="s">
        <v>58</v>
      </c>
      <c r="E34" s="38" t="s">
        <v>142</v>
      </c>
      <c r="F34" s="39" t="s">
        <v>116</v>
      </c>
      <c r="G34" s="40">
        <v>11.66</v>
      </c>
      <c r="H34" s="41">
        <v>0</v>
      </c>
      <c r="I34" s="41">
        <f>ROUND(G34*H34,P4)</f>
        <v>0</v>
      </c>
      <c r="J34" s="36"/>
      <c r="O34" s="42">
        <f>I34*0.21</f>
        <v>0</v>
      </c>
      <c r="P34">
        <v>3</v>
      </c>
    </row>
    <row r="35" ht="30">
      <c r="A35" s="36" t="s">
        <v>61</v>
      </c>
      <c r="B35" s="43"/>
      <c r="C35" s="44"/>
      <c r="D35" s="44"/>
      <c r="E35" s="38" t="s">
        <v>250</v>
      </c>
      <c r="F35" s="44"/>
      <c r="G35" s="44"/>
      <c r="H35" s="44"/>
      <c r="I35" s="44"/>
      <c r="J35" s="45"/>
    </row>
    <row r="36" ht="105">
      <c r="A36" s="36" t="s">
        <v>63</v>
      </c>
      <c r="B36" s="43"/>
      <c r="C36" s="44"/>
      <c r="D36" s="44"/>
      <c r="E36" s="46" t="s">
        <v>634</v>
      </c>
      <c r="F36" s="44"/>
      <c r="G36" s="44"/>
      <c r="H36" s="44"/>
      <c r="I36" s="44"/>
      <c r="J36" s="45"/>
    </row>
    <row r="37" ht="120">
      <c r="A37" s="36" t="s">
        <v>65</v>
      </c>
      <c r="B37" s="43"/>
      <c r="C37" s="44"/>
      <c r="D37" s="44"/>
      <c r="E37" s="38" t="s">
        <v>149</v>
      </c>
      <c r="F37" s="44"/>
      <c r="G37" s="44"/>
      <c r="H37" s="44"/>
      <c r="I37" s="44"/>
      <c r="J37" s="45"/>
    </row>
    <row r="38">
      <c r="A38" s="36" t="s">
        <v>56</v>
      </c>
      <c r="B38" s="36">
        <v>8</v>
      </c>
      <c r="C38" s="37" t="s">
        <v>615</v>
      </c>
      <c r="D38" s="36" t="s">
        <v>58</v>
      </c>
      <c r="E38" s="38" t="s">
        <v>616</v>
      </c>
      <c r="F38" s="39" t="s">
        <v>116</v>
      </c>
      <c r="G38" s="40">
        <v>7.4500000000000002</v>
      </c>
      <c r="H38" s="41">
        <v>0</v>
      </c>
      <c r="I38" s="41">
        <f>ROUND(G38*H38,P4)</f>
        <v>0</v>
      </c>
      <c r="J38" s="36"/>
      <c r="O38" s="42">
        <f>I38*0.21</f>
        <v>0</v>
      </c>
      <c r="P38">
        <v>3</v>
      </c>
    </row>
    <row r="39" ht="30">
      <c r="A39" s="36" t="s">
        <v>61</v>
      </c>
      <c r="B39" s="43"/>
      <c r="C39" s="44"/>
      <c r="D39" s="44"/>
      <c r="E39" s="38" t="s">
        <v>250</v>
      </c>
      <c r="F39" s="44"/>
      <c r="G39" s="44"/>
      <c r="H39" s="44"/>
      <c r="I39" s="44"/>
      <c r="J39" s="45"/>
    </row>
    <row r="40" ht="75">
      <c r="A40" s="36" t="s">
        <v>63</v>
      </c>
      <c r="B40" s="43"/>
      <c r="C40" s="44"/>
      <c r="D40" s="44"/>
      <c r="E40" s="46" t="s">
        <v>635</v>
      </c>
      <c r="F40" s="44"/>
      <c r="G40" s="44"/>
      <c r="H40" s="44"/>
      <c r="I40" s="44"/>
      <c r="J40" s="45"/>
    </row>
    <row r="41" ht="120">
      <c r="A41" s="36" t="s">
        <v>65</v>
      </c>
      <c r="B41" s="43"/>
      <c r="C41" s="44"/>
      <c r="D41" s="44"/>
      <c r="E41" s="38" t="s">
        <v>149</v>
      </c>
      <c r="F41" s="44"/>
      <c r="G41" s="44"/>
      <c r="H41" s="44"/>
      <c r="I41" s="44"/>
      <c r="J41" s="45"/>
    </row>
    <row r="42">
      <c r="A42" s="36" t="s">
        <v>56</v>
      </c>
      <c r="B42" s="36">
        <v>9</v>
      </c>
      <c r="C42" s="37" t="s">
        <v>174</v>
      </c>
      <c r="D42" s="36" t="s">
        <v>58</v>
      </c>
      <c r="E42" s="38" t="s">
        <v>175</v>
      </c>
      <c r="F42" s="39" t="s">
        <v>116</v>
      </c>
      <c r="G42" s="40">
        <v>6.0899999999999999</v>
      </c>
      <c r="H42" s="41">
        <v>0</v>
      </c>
      <c r="I42" s="41">
        <f>ROUND(G42*H42,P4)</f>
        <v>0</v>
      </c>
      <c r="J42" s="36"/>
      <c r="O42" s="42">
        <f>I42*0.21</f>
        <v>0</v>
      </c>
      <c r="P42">
        <v>3</v>
      </c>
    </row>
    <row r="43" ht="30">
      <c r="A43" s="36" t="s">
        <v>61</v>
      </c>
      <c r="B43" s="43"/>
      <c r="C43" s="44"/>
      <c r="D43" s="44"/>
      <c r="E43" s="38" t="s">
        <v>250</v>
      </c>
      <c r="F43" s="44"/>
      <c r="G43" s="44"/>
      <c r="H43" s="44"/>
      <c r="I43" s="44"/>
      <c r="J43" s="45"/>
    </row>
    <row r="44" ht="45">
      <c r="A44" s="36" t="s">
        <v>63</v>
      </c>
      <c r="B44" s="43"/>
      <c r="C44" s="44"/>
      <c r="D44" s="44"/>
      <c r="E44" s="46" t="s">
        <v>636</v>
      </c>
      <c r="F44" s="44"/>
      <c r="G44" s="44"/>
      <c r="H44" s="44"/>
      <c r="I44" s="44"/>
      <c r="J44" s="45"/>
    </row>
    <row r="45" ht="120">
      <c r="A45" s="36" t="s">
        <v>65</v>
      </c>
      <c r="B45" s="43"/>
      <c r="C45" s="44"/>
      <c r="D45" s="44"/>
      <c r="E45" s="38" t="s">
        <v>149</v>
      </c>
      <c r="F45" s="44"/>
      <c r="G45" s="44"/>
      <c r="H45" s="44"/>
      <c r="I45" s="44"/>
      <c r="J45" s="45"/>
    </row>
    <row r="46">
      <c r="A46" s="36" t="s">
        <v>56</v>
      </c>
      <c r="B46" s="36">
        <v>10</v>
      </c>
      <c r="C46" s="37" t="s">
        <v>185</v>
      </c>
      <c r="D46" s="36" t="s">
        <v>58</v>
      </c>
      <c r="E46" s="38" t="s">
        <v>186</v>
      </c>
      <c r="F46" s="39" t="s">
        <v>116</v>
      </c>
      <c r="G46" s="40">
        <v>1.6699999999999999</v>
      </c>
      <c r="H46" s="41">
        <v>0</v>
      </c>
      <c r="I46" s="41">
        <f>ROUND(G46*H46,P4)</f>
        <v>0</v>
      </c>
      <c r="J46" s="36"/>
      <c r="O46" s="42">
        <f>I46*0.21</f>
        <v>0</v>
      </c>
      <c r="P46">
        <v>3</v>
      </c>
    </row>
    <row r="47" ht="30">
      <c r="A47" s="36" t="s">
        <v>61</v>
      </c>
      <c r="B47" s="43"/>
      <c r="C47" s="44"/>
      <c r="D47" s="44"/>
      <c r="E47" s="38" t="s">
        <v>250</v>
      </c>
      <c r="F47" s="44"/>
      <c r="G47" s="44"/>
      <c r="H47" s="44"/>
      <c r="I47" s="44"/>
      <c r="J47" s="45"/>
    </row>
    <row r="48" ht="30">
      <c r="A48" s="36" t="s">
        <v>63</v>
      </c>
      <c r="B48" s="43"/>
      <c r="C48" s="44"/>
      <c r="D48" s="44"/>
      <c r="E48" s="46" t="s">
        <v>637</v>
      </c>
      <c r="F48" s="44"/>
      <c r="G48" s="44"/>
      <c r="H48" s="44"/>
      <c r="I48" s="44"/>
      <c r="J48" s="45"/>
    </row>
    <row r="49" ht="409.5">
      <c r="A49" s="36" t="s">
        <v>65</v>
      </c>
      <c r="B49" s="43"/>
      <c r="C49" s="44"/>
      <c r="D49" s="44"/>
      <c r="E49" s="38" t="s">
        <v>638</v>
      </c>
      <c r="F49" s="44"/>
      <c r="G49" s="44"/>
      <c r="H49" s="44"/>
      <c r="I49" s="44"/>
      <c r="J49" s="45"/>
    </row>
    <row r="50">
      <c r="A50" s="36" t="s">
        <v>56</v>
      </c>
      <c r="B50" s="36">
        <v>11</v>
      </c>
      <c r="C50" s="37" t="s">
        <v>248</v>
      </c>
      <c r="D50" s="36" t="s">
        <v>58</v>
      </c>
      <c r="E50" s="38" t="s">
        <v>249</v>
      </c>
      <c r="F50" s="39" t="s">
        <v>170</v>
      </c>
      <c r="G50" s="40">
        <v>106</v>
      </c>
      <c r="H50" s="41">
        <v>0</v>
      </c>
      <c r="I50" s="41">
        <f>ROUND(G50*H50,P4)</f>
        <v>0</v>
      </c>
      <c r="J50" s="36"/>
      <c r="O50" s="42">
        <f>I50*0.21</f>
        <v>0</v>
      </c>
      <c r="P50">
        <v>3</v>
      </c>
    </row>
    <row r="51" ht="30">
      <c r="A51" s="36" t="s">
        <v>61</v>
      </c>
      <c r="B51" s="43"/>
      <c r="C51" s="44"/>
      <c r="D51" s="44"/>
      <c r="E51" s="38" t="s">
        <v>250</v>
      </c>
      <c r="F51" s="44"/>
      <c r="G51" s="44"/>
      <c r="H51" s="44"/>
      <c r="I51" s="44"/>
      <c r="J51" s="45"/>
    </row>
    <row r="52" ht="30">
      <c r="A52" s="36" t="s">
        <v>63</v>
      </c>
      <c r="B52" s="43"/>
      <c r="C52" s="44"/>
      <c r="D52" s="44"/>
      <c r="E52" s="46" t="s">
        <v>639</v>
      </c>
      <c r="F52" s="44"/>
      <c r="G52" s="44"/>
      <c r="H52" s="44"/>
      <c r="I52" s="44"/>
      <c r="J52" s="45"/>
    </row>
    <row r="53" ht="75">
      <c r="A53" s="36" t="s">
        <v>65</v>
      </c>
      <c r="B53" s="43"/>
      <c r="C53" s="44"/>
      <c r="D53" s="44"/>
      <c r="E53" s="38" t="s">
        <v>252</v>
      </c>
      <c r="F53" s="44"/>
      <c r="G53" s="44"/>
      <c r="H53" s="44"/>
      <c r="I53" s="44"/>
      <c r="J53" s="45"/>
    </row>
    <row r="54">
      <c r="A54" s="36" t="s">
        <v>56</v>
      </c>
      <c r="B54" s="36">
        <v>12</v>
      </c>
      <c r="C54" s="37" t="s">
        <v>253</v>
      </c>
      <c r="D54" s="36" t="s">
        <v>58</v>
      </c>
      <c r="E54" s="38" t="s">
        <v>254</v>
      </c>
      <c r="F54" s="39" t="s">
        <v>170</v>
      </c>
      <c r="G54" s="40">
        <v>6</v>
      </c>
      <c r="H54" s="41">
        <v>0</v>
      </c>
      <c r="I54" s="41">
        <f>ROUND(G54*H54,P4)</f>
        <v>0</v>
      </c>
      <c r="J54" s="36"/>
      <c r="O54" s="42">
        <f>I54*0.21</f>
        <v>0</v>
      </c>
      <c r="P54">
        <v>3</v>
      </c>
    </row>
    <row r="55" ht="30">
      <c r="A55" s="36" t="s">
        <v>61</v>
      </c>
      <c r="B55" s="43"/>
      <c r="C55" s="44"/>
      <c r="D55" s="44"/>
      <c r="E55" s="38" t="s">
        <v>250</v>
      </c>
      <c r="F55" s="44"/>
      <c r="G55" s="44"/>
      <c r="H55" s="44"/>
      <c r="I55" s="44"/>
      <c r="J55" s="45"/>
    </row>
    <row r="56" ht="30">
      <c r="A56" s="36" t="s">
        <v>63</v>
      </c>
      <c r="B56" s="43"/>
      <c r="C56" s="44"/>
      <c r="D56" s="44"/>
      <c r="E56" s="46" t="s">
        <v>640</v>
      </c>
      <c r="F56" s="44"/>
      <c r="G56" s="44"/>
      <c r="H56" s="44"/>
      <c r="I56" s="44"/>
      <c r="J56" s="45"/>
    </row>
    <row r="57" ht="75">
      <c r="A57" s="36" t="s">
        <v>65</v>
      </c>
      <c r="B57" s="43"/>
      <c r="C57" s="44"/>
      <c r="D57" s="44"/>
      <c r="E57" s="38" t="s">
        <v>256</v>
      </c>
      <c r="F57" s="44"/>
      <c r="G57" s="44"/>
      <c r="H57" s="44"/>
      <c r="I57" s="44"/>
      <c r="J57" s="45"/>
    </row>
    <row r="58">
      <c r="A58" s="36" t="s">
        <v>56</v>
      </c>
      <c r="B58" s="36">
        <v>13</v>
      </c>
      <c r="C58" s="37" t="s">
        <v>257</v>
      </c>
      <c r="D58" s="36" t="s">
        <v>58</v>
      </c>
      <c r="E58" s="38" t="s">
        <v>258</v>
      </c>
      <c r="F58" s="39" t="s">
        <v>170</v>
      </c>
      <c r="G58" s="40">
        <v>6</v>
      </c>
      <c r="H58" s="41">
        <v>0</v>
      </c>
      <c r="I58" s="41">
        <f>ROUND(G58*H58,P4)</f>
        <v>0</v>
      </c>
      <c r="J58" s="36"/>
      <c r="O58" s="42">
        <f>I58*0.21</f>
        <v>0</v>
      </c>
      <c r="P58">
        <v>3</v>
      </c>
    </row>
    <row r="59" ht="30">
      <c r="A59" s="36" t="s">
        <v>61</v>
      </c>
      <c r="B59" s="43"/>
      <c r="C59" s="44"/>
      <c r="D59" s="44"/>
      <c r="E59" s="38" t="s">
        <v>250</v>
      </c>
      <c r="F59" s="44"/>
      <c r="G59" s="44"/>
      <c r="H59" s="44"/>
      <c r="I59" s="44"/>
      <c r="J59" s="45"/>
    </row>
    <row r="60" ht="30">
      <c r="A60" s="36" t="s">
        <v>63</v>
      </c>
      <c r="B60" s="43"/>
      <c r="C60" s="44"/>
      <c r="D60" s="44"/>
      <c r="E60" s="46" t="s">
        <v>641</v>
      </c>
      <c r="F60" s="44"/>
      <c r="G60" s="44"/>
      <c r="H60" s="44"/>
      <c r="I60" s="44"/>
      <c r="J60" s="45"/>
    </row>
    <row r="61" ht="75">
      <c r="A61" s="36" t="s">
        <v>65</v>
      </c>
      <c r="B61" s="43"/>
      <c r="C61" s="44"/>
      <c r="D61" s="44"/>
      <c r="E61" s="38" t="s">
        <v>260</v>
      </c>
      <c r="F61" s="44"/>
      <c r="G61" s="44"/>
      <c r="H61" s="44"/>
      <c r="I61" s="44"/>
      <c r="J61" s="45"/>
    </row>
    <row r="62">
      <c r="A62" s="36" t="s">
        <v>56</v>
      </c>
      <c r="B62" s="36">
        <v>14</v>
      </c>
      <c r="C62" s="37" t="s">
        <v>261</v>
      </c>
      <c r="D62" s="36" t="s">
        <v>58</v>
      </c>
      <c r="E62" s="38" t="s">
        <v>262</v>
      </c>
      <c r="F62" s="39" t="s">
        <v>170</v>
      </c>
      <c r="G62" s="40">
        <v>6</v>
      </c>
      <c r="H62" s="41">
        <v>0</v>
      </c>
      <c r="I62" s="41">
        <f>ROUND(G62*H62,P4)</f>
        <v>0</v>
      </c>
      <c r="J62" s="36"/>
      <c r="O62" s="42">
        <f>I62*0.21</f>
        <v>0</v>
      </c>
      <c r="P62">
        <v>3</v>
      </c>
    </row>
    <row r="63" ht="30">
      <c r="A63" s="36" t="s">
        <v>61</v>
      </c>
      <c r="B63" s="43"/>
      <c r="C63" s="44"/>
      <c r="D63" s="44"/>
      <c r="E63" s="38" t="s">
        <v>250</v>
      </c>
      <c r="F63" s="44"/>
      <c r="G63" s="44"/>
      <c r="H63" s="44"/>
      <c r="I63" s="44"/>
      <c r="J63" s="45"/>
    </row>
    <row r="64" ht="30">
      <c r="A64" s="36" t="s">
        <v>63</v>
      </c>
      <c r="B64" s="43"/>
      <c r="C64" s="44"/>
      <c r="D64" s="44"/>
      <c r="E64" s="46" t="s">
        <v>641</v>
      </c>
      <c r="F64" s="44"/>
      <c r="G64" s="44"/>
      <c r="H64" s="44"/>
      <c r="I64" s="44"/>
      <c r="J64" s="45"/>
    </row>
    <row r="65" ht="90">
      <c r="A65" s="36" t="s">
        <v>65</v>
      </c>
      <c r="B65" s="43"/>
      <c r="C65" s="44"/>
      <c r="D65" s="44"/>
      <c r="E65" s="38" t="s">
        <v>263</v>
      </c>
      <c r="F65" s="44"/>
      <c r="G65" s="44"/>
      <c r="H65" s="44"/>
      <c r="I65" s="44"/>
      <c r="J65" s="45"/>
    </row>
    <row r="66">
      <c r="A66" s="30" t="s">
        <v>53</v>
      </c>
      <c r="B66" s="31"/>
      <c r="C66" s="32" t="s">
        <v>320</v>
      </c>
      <c r="D66" s="33"/>
      <c r="E66" s="30" t="s">
        <v>321</v>
      </c>
      <c r="F66" s="33"/>
      <c r="G66" s="33"/>
      <c r="H66" s="33"/>
      <c r="I66" s="34">
        <f>SUMIFS(I67:I94,A67:A94,"P")</f>
        <v>0</v>
      </c>
      <c r="J66" s="35"/>
    </row>
    <row r="67">
      <c r="A67" s="36" t="s">
        <v>56</v>
      </c>
      <c r="B67" s="36">
        <v>15</v>
      </c>
      <c r="C67" s="37" t="s">
        <v>322</v>
      </c>
      <c r="D67" s="36" t="s">
        <v>58</v>
      </c>
      <c r="E67" s="38" t="s">
        <v>323</v>
      </c>
      <c r="F67" s="39" t="s">
        <v>116</v>
      </c>
      <c r="G67" s="40">
        <v>1.6799999999999999</v>
      </c>
      <c r="H67" s="41">
        <v>0</v>
      </c>
      <c r="I67" s="41">
        <f>ROUND(G67*H67,P4)</f>
        <v>0</v>
      </c>
      <c r="J67" s="36"/>
      <c r="O67" s="42">
        <f>I67*0.21</f>
        <v>0</v>
      </c>
      <c r="P67">
        <v>3</v>
      </c>
    </row>
    <row r="68" ht="60">
      <c r="A68" s="36" t="s">
        <v>61</v>
      </c>
      <c r="B68" s="43"/>
      <c r="C68" s="44"/>
      <c r="D68" s="44"/>
      <c r="E68" s="38" t="s">
        <v>324</v>
      </c>
      <c r="F68" s="44"/>
      <c r="G68" s="44"/>
      <c r="H68" s="44"/>
      <c r="I68" s="44"/>
      <c r="J68" s="45"/>
    </row>
    <row r="69" ht="45">
      <c r="A69" s="36" t="s">
        <v>63</v>
      </c>
      <c r="B69" s="43"/>
      <c r="C69" s="44"/>
      <c r="D69" s="44"/>
      <c r="E69" s="46" t="s">
        <v>642</v>
      </c>
      <c r="F69" s="44"/>
      <c r="G69" s="44"/>
      <c r="H69" s="44"/>
      <c r="I69" s="44"/>
      <c r="J69" s="45"/>
    </row>
    <row r="70" ht="165">
      <c r="A70" s="36" t="s">
        <v>65</v>
      </c>
      <c r="B70" s="43"/>
      <c r="C70" s="44"/>
      <c r="D70" s="44"/>
      <c r="E70" s="38" t="s">
        <v>326</v>
      </c>
      <c r="F70" s="44"/>
      <c r="G70" s="44"/>
      <c r="H70" s="44"/>
      <c r="I70" s="44"/>
      <c r="J70" s="45"/>
    </row>
    <row r="71">
      <c r="A71" s="36" t="s">
        <v>56</v>
      </c>
      <c r="B71" s="36">
        <v>16</v>
      </c>
      <c r="C71" s="37" t="s">
        <v>327</v>
      </c>
      <c r="D71" s="36" t="s">
        <v>58</v>
      </c>
      <c r="E71" s="38" t="s">
        <v>328</v>
      </c>
      <c r="F71" s="39" t="s">
        <v>116</v>
      </c>
      <c r="G71" s="40">
        <v>20.600000000000001</v>
      </c>
      <c r="H71" s="41">
        <v>0</v>
      </c>
      <c r="I71" s="41">
        <f>ROUND(G71*H71,P4)</f>
        <v>0</v>
      </c>
      <c r="J71" s="36"/>
      <c r="O71" s="42">
        <f>I71*0.21</f>
        <v>0</v>
      </c>
      <c r="P71">
        <v>3</v>
      </c>
    </row>
    <row r="72" ht="45">
      <c r="A72" s="36" t="s">
        <v>61</v>
      </c>
      <c r="B72" s="43"/>
      <c r="C72" s="44"/>
      <c r="D72" s="44"/>
      <c r="E72" s="38" t="s">
        <v>568</v>
      </c>
      <c r="F72" s="44"/>
      <c r="G72" s="44"/>
      <c r="H72" s="44"/>
      <c r="I72" s="44"/>
      <c r="J72" s="45"/>
    </row>
    <row r="73" ht="60">
      <c r="A73" s="36" t="s">
        <v>63</v>
      </c>
      <c r="B73" s="43"/>
      <c r="C73" s="44"/>
      <c r="D73" s="44"/>
      <c r="E73" s="46" t="s">
        <v>643</v>
      </c>
      <c r="F73" s="44"/>
      <c r="G73" s="44"/>
      <c r="H73" s="44"/>
      <c r="I73" s="44"/>
      <c r="J73" s="45"/>
    </row>
    <row r="74" ht="90">
      <c r="A74" s="36" t="s">
        <v>65</v>
      </c>
      <c r="B74" s="43"/>
      <c r="C74" s="44"/>
      <c r="D74" s="44"/>
      <c r="E74" s="38" t="s">
        <v>336</v>
      </c>
      <c r="F74" s="44"/>
      <c r="G74" s="44"/>
      <c r="H74" s="44"/>
      <c r="I74" s="44"/>
      <c r="J74" s="45"/>
    </row>
    <row r="75">
      <c r="A75" s="36" t="s">
        <v>56</v>
      </c>
      <c r="B75" s="36">
        <v>17</v>
      </c>
      <c r="C75" s="37" t="s">
        <v>570</v>
      </c>
      <c r="D75" s="36" t="s">
        <v>58</v>
      </c>
      <c r="E75" s="38" t="s">
        <v>571</v>
      </c>
      <c r="F75" s="39" t="s">
        <v>170</v>
      </c>
      <c r="G75" s="40">
        <v>78</v>
      </c>
      <c r="H75" s="41">
        <v>0</v>
      </c>
      <c r="I75" s="41">
        <f>ROUND(G75*H75,P4)</f>
        <v>0</v>
      </c>
      <c r="J75" s="36"/>
      <c r="O75" s="42">
        <f>I75*0.21</f>
        <v>0</v>
      </c>
      <c r="P75">
        <v>3</v>
      </c>
    </row>
    <row r="76" ht="75">
      <c r="A76" s="36" t="s">
        <v>61</v>
      </c>
      <c r="B76" s="43"/>
      <c r="C76" s="44"/>
      <c r="D76" s="44"/>
      <c r="E76" s="38" t="s">
        <v>572</v>
      </c>
      <c r="F76" s="44"/>
      <c r="G76" s="44"/>
      <c r="H76" s="44"/>
      <c r="I76" s="44"/>
      <c r="J76" s="45"/>
    </row>
    <row r="77" ht="30">
      <c r="A77" s="36" t="s">
        <v>63</v>
      </c>
      <c r="B77" s="43"/>
      <c r="C77" s="44"/>
      <c r="D77" s="44"/>
      <c r="E77" s="46" t="s">
        <v>644</v>
      </c>
      <c r="F77" s="44"/>
      <c r="G77" s="44"/>
      <c r="H77" s="44"/>
      <c r="I77" s="44"/>
      <c r="J77" s="45"/>
    </row>
    <row r="78" ht="225">
      <c r="A78" s="36" t="s">
        <v>65</v>
      </c>
      <c r="B78" s="43"/>
      <c r="C78" s="44"/>
      <c r="D78" s="44"/>
      <c r="E78" s="38" t="s">
        <v>574</v>
      </c>
      <c r="F78" s="44"/>
      <c r="G78" s="44"/>
      <c r="H78" s="44"/>
      <c r="I78" s="44"/>
      <c r="J78" s="45"/>
    </row>
    <row r="79">
      <c r="A79" s="36" t="s">
        <v>56</v>
      </c>
      <c r="B79" s="36">
        <v>18</v>
      </c>
      <c r="C79" s="37" t="s">
        <v>645</v>
      </c>
      <c r="D79" s="36" t="s">
        <v>58</v>
      </c>
      <c r="E79" s="38" t="s">
        <v>646</v>
      </c>
      <c r="F79" s="39" t="s">
        <v>170</v>
      </c>
      <c r="G79" s="40">
        <v>11</v>
      </c>
      <c r="H79" s="41">
        <v>0</v>
      </c>
      <c r="I79" s="41">
        <f>ROUND(G79*H79,P4)</f>
        <v>0</v>
      </c>
      <c r="J79" s="36"/>
      <c r="O79" s="42">
        <f>I79*0.21</f>
        <v>0</v>
      </c>
      <c r="P79">
        <v>3</v>
      </c>
    </row>
    <row r="80" ht="30">
      <c r="A80" s="36" t="s">
        <v>61</v>
      </c>
      <c r="B80" s="43"/>
      <c r="C80" s="44"/>
      <c r="D80" s="44"/>
      <c r="E80" s="38" t="s">
        <v>250</v>
      </c>
      <c r="F80" s="44"/>
      <c r="G80" s="44"/>
      <c r="H80" s="44"/>
      <c r="I80" s="44"/>
      <c r="J80" s="45"/>
    </row>
    <row r="81" ht="30">
      <c r="A81" s="36" t="s">
        <v>63</v>
      </c>
      <c r="B81" s="43"/>
      <c r="C81" s="44"/>
      <c r="D81" s="44"/>
      <c r="E81" s="46" t="s">
        <v>647</v>
      </c>
      <c r="F81" s="44"/>
      <c r="G81" s="44"/>
      <c r="H81" s="44"/>
      <c r="I81" s="44"/>
      <c r="J81" s="45"/>
    </row>
    <row r="82" ht="225">
      <c r="A82" s="36" t="s">
        <v>65</v>
      </c>
      <c r="B82" s="43"/>
      <c r="C82" s="44"/>
      <c r="D82" s="44"/>
      <c r="E82" s="38" t="s">
        <v>574</v>
      </c>
      <c r="F82" s="44"/>
      <c r="G82" s="44"/>
      <c r="H82" s="44"/>
      <c r="I82" s="44"/>
      <c r="J82" s="45"/>
    </row>
    <row r="83" ht="30">
      <c r="A83" s="36" t="s">
        <v>56</v>
      </c>
      <c r="B83" s="36">
        <v>19</v>
      </c>
      <c r="C83" s="37" t="s">
        <v>575</v>
      </c>
      <c r="D83" s="36" t="s">
        <v>58</v>
      </c>
      <c r="E83" s="38" t="s">
        <v>576</v>
      </c>
      <c r="F83" s="39" t="s">
        <v>170</v>
      </c>
      <c r="G83" s="40">
        <v>11</v>
      </c>
      <c r="H83" s="41">
        <v>0</v>
      </c>
      <c r="I83" s="41">
        <f>ROUND(G83*H83,P4)</f>
        <v>0</v>
      </c>
      <c r="J83" s="36"/>
      <c r="O83" s="42">
        <f>I83*0.21</f>
        <v>0</v>
      </c>
      <c r="P83">
        <v>3</v>
      </c>
    </row>
    <row r="84" ht="60">
      <c r="A84" s="36" t="s">
        <v>61</v>
      </c>
      <c r="B84" s="43"/>
      <c r="C84" s="44"/>
      <c r="D84" s="44"/>
      <c r="E84" s="38" t="s">
        <v>577</v>
      </c>
      <c r="F84" s="44"/>
      <c r="G84" s="44"/>
      <c r="H84" s="44"/>
      <c r="I84" s="44"/>
      <c r="J84" s="45"/>
    </row>
    <row r="85" ht="30">
      <c r="A85" s="36" t="s">
        <v>63</v>
      </c>
      <c r="B85" s="43"/>
      <c r="C85" s="44"/>
      <c r="D85" s="44"/>
      <c r="E85" s="46" t="s">
        <v>648</v>
      </c>
      <c r="F85" s="44"/>
      <c r="G85" s="44"/>
      <c r="H85" s="44"/>
      <c r="I85" s="44"/>
      <c r="J85" s="45"/>
    </row>
    <row r="86" ht="225">
      <c r="A86" s="36" t="s">
        <v>65</v>
      </c>
      <c r="B86" s="43"/>
      <c r="C86" s="44"/>
      <c r="D86" s="44"/>
      <c r="E86" s="38" t="s">
        <v>574</v>
      </c>
      <c r="F86" s="44"/>
      <c r="G86" s="44"/>
      <c r="H86" s="44"/>
      <c r="I86" s="44"/>
      <c r="J86" s="45"/>
    </row>
    <row r="87" ht="30">
      <c r="A87" s="36" t="s">
        <v>56</v>
      </c>
      <c r="B87" s="36">
        <v>20</v>
      </c>
      <c r="C87" s="37" t="s">
        <v>649</v>
      </c>
      <c r="D87" s="36" t="s">
        <v>58</v>
      </c>
      <c r="E87" s="38" t="s">
        <v>650</v>
      </c>
      <c r="F87" s="39" t="s">
        <v>170</v>
      </c>
      <c r="G87" s="40">
        <v>3</v>
      </c>
      <c r="H87" s="41">
        <v>0</v>
      </c>
      <c r="I87" s="41">
        <f>ROUND(G87*H87,P4)</f>
        <v>0</v>
      </c>
      <c r="J87" s="36"/>
      <c r="O87" s="42">
        <f>I87*0.21</f>
        <v>0</v>
      </c>
      <c r="P87">
        <v>3</v>
      </c>
    </row>
    <row r="88" ht="60">
      <c r="A88" s="36" t="s">
        <v>61</v>
      </c>
      <c r="B88" s="43"/>
      <c r="C88" s="44"/>
      <c r="D88" s="44"/>
      <c r="E88" s="38" t="s">
        <v>651</v>
      </c>
      <c r="F88" s="44"/>
      <c r="G88" s="44"/>
      <c r="H88" s="44"/>
      <c r="I88" s="44"/>
      <c r="J88" s="45"/>
    </row>
    <row r="89" ht="30">
      <c r="A89" s="36" t="s">
        <v>63</v>
      </c>
      <c r="B89" s="43"/>
      <c r="C89" s="44"/>
      <c r="D89" s="44"/>
      <c r="E89" s="46" t="s">
        <v>652</v>
      </c>
      <c r="F89" s="44"/>
      <c r="G89" s="44"/>
      <c r="H89" s="44"/>
      <c r="I89" s="44"/>
      <c r="J89" s="45"/>
    </row>
    <row r="90" ht="225">
      <c r="A90" s="36" t="s">
        <v>65</v>
      </c>
      <c r="B90" s="43"/>
      <c r="C90" s="44"/>
      <c r="D90" s="44"/>
      <c r="E90" s="38" t="s">
        <v>574</v>
      </c>
      <c r="F90" s="44"/>
      <c r="G90" s="44"/>
      <c r="H90" s="44"/>
      <c r="I90" s="44"/>
      <c r="J90" s="45"/>
    </row>
    <row r="91">
      <c r="A91" s="36" t="s">
        <v>56</v>
      </c>
      <c r="B91" s="36">
        <v>21</v>
      </c>
      <c r="C91" s="37" t="s">
        <v>372</v>
      </c>
      <c r="D91" s="36" t="s">
        <v>58</v>
      </c>
      <c r="E91" s="38" t="s">
        <v>373</v>
      </c>
      <c r="F91" s="39" t="s">
        <v>170</v>
      </c>
      <c r="G91" s="40">
        <v>3</v>
      </c>
      <c r="H91" s="41">
        <v>0</v>
      </c>
      <c r="I91" s="41">
        <f>ROUND(G91*H91,P4)</f>
        <v>0</v>
      </c>
      <c r="J91" s="36"/>
      <c r="O91" s="42">
        <f>I91*0.21</f>
        <v>0</v>
      </c>
      <c r="P91">
        <v>3</v>
      </c>
    </row>
    <row r="92" ht="45">
      <c r="A92" s="36" t="s">
        <v>61</v>
      </c>
      <c r="B92" s="43"/>
      <c r="C92" s="44"/>
      <c r="D92" s="44"/>
      <c r="E92" s="38" t="s">
        <v>624</v>
      </c>
      <c r="F92" s="44"/>
      <c r="G92" s="44"/>
      <c r="H92" s="44"/>
      <c r="I92" s="44"/>
      <c r="J92" s="45"/>
    </row>
    <row r="93" ht="30">
      <c r="A93" s="36" t="s">
        <v>63</v>
      </c>
      <c r="B93" s="43"/>
      <c r="C93" s="44"/>
      <c r="D93" s="44"/>
      <c r="E93" s="46" t="s">
        <v>653</v>
      </c>
      <c r="F93" s="44"/>
      <c r="G93" s="44"/>
      <c r="H93" s="44"/>
      <c r="I93" s="44"/>
      <c r="J93" s="45"/>
    </row>
    <row r="94" ht="165">
      <c r="A94" s="36" t="s">
        <v>65</v>
      </c>
      <c r="B94" s="43"/>
      <c r="C94" s="44"/>
      <c r="D94" s="44"/>
      <c r="E94" s="38" t="s">
        <v>375</v>
      </c>
      <c r="F94" s="44"/>
      <c r="G94" s="44"/>
      <c r="H94" s="44"/>
      <c r="I94" s="44"/>
      <c r="J94" s="45"/>
    </row>
    <row r="95">
      <c r="A95" s="30" t="s">
        <v>53</v>
      </c>
      <c r="B95" s="31"/>
      <c r="C95" s="32" t="s">
        <v>452</v>
      </c>
      <c r="D95" s="33"/>
      <c r="E95" s="30" t="s">
        <v>453</v>
      </c>
      <c r="F95" s="33"/>
      <c r="G95" s="33"/>
      <c r="H95" s="33"/>
      <c r="I95" s="34">
        <f>SUMIFS(I96:I99,A96:A99,"P")</f>
        <v>0</v>
      </c>
      <c r="J95" s="35"/>
    </row>
    <row r="96">
      <c r="A96" s="36" t="s">
        <v>56</v>
      </c>
      <c r="B96" s="36">
        <v>22</v>
      </c>
      <c r="C96" s="37" t="s">
        <v>593</v>
      </c>
      <c r="D96" s="36" t="s">
        <v>58</v>
      </c>
      <c r="E96" s="38" t="s">
        <v>594</v>
      </c>
      <c r="F96" s="39" t="s">
        <v>161</v>
      </c>
      <c r="G96" s="40">
        <v>9</v>
      </c>
      <c r="H96" s="41">
        <v>0</v>
      </c>
      <c r="I96" s="41">
        <f>ROUND(G96*H96,P4)</f>
        <v>0</v>
      </c>
      <c r="J96" s="36"/>
      <c r="O96" s="42">
        <f>I96*0.21</f>
        <v>0</v>
      </c>
      <c r="P96">
        <v>3</v>
      </c>
    </row>
    <row r="97" ht="30">
      <c r="A97" s="36" t="s">
        <v>61</v>
      </c>
      <c r="B97" s="43"/>
      <c r="C97" s="44"/>
      <c r="D97" s="44"/>
      <c r="E97" s="38" t="s">
        <v>250</v>
      </c>
      <c r="F97" s="44"/>
      <c r="G97" s="44"/>
      <c r="H97" s="44"/>
      <c r="I97" s="44"/>
      <c r="J97" s="45"/>
    </row>
    <row r="98" ht="30">
      <c r="A98" s="36" t="s">
        <v>63</v>
      </c>
      <c r="B98" s="43"/>
      <c r="C98" s="44"/>
      <c r="D98" s="44"/>
      <c r="E98" s="46" t="s">
        <v>654</v>
      </c>
      <c r="F98" s="44"/>
      <c r="G98" s="44"/>
      <c r="H98" s="44"/>
      <c r="I98" s="44"/>
      <c r="J98" s="45"/>
    </row>
    <row r="99" ht="90">
      <c r="A99" s="36" t="s">
        <v>65</v>
      </c>
      <c r="B99" s="48"/>
      <c r="C99" s="49"/>
      <c r="D99" s="49"/>
      <c r="E99" s="38" t="s">
        <v>472</v>
      </c>
      <c r="F99" s="49"/>
      <c r="G99" s="49"/>
      <c r="H99" s="49"/>
      <c r="I99" s="49"/>
      <c r="J99" s="50"/>
    </row>
  </sheetData>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35</v>
      </c>
      <c r="F2" s="16"/>
      <c r="G2" s="16"/>
      <c r="H2" s="16"/>
      <c r="I2" s="16"/>
      <c r="J2" s="18"/>
    </row>
    <row r="3">
      <c r="A3" s="3" t="s">
        <v>36</v>
      </c>
      <c r="B3" s="19" t="s">
        <v>37</v>
      </c>
      <c r="C3" s="20" t="s">
        <v>38</v>
      </c>
      <c r="D3" s="21"/>
      <c r="E3" s="22" t="s">
        <v>39</v>
      </c>
      <c r="F3" s="16"/>
      <c r="G3" s="16"/>
      <c r="H3" s="23" t="s">
        <v>21</v>
      </c>
      <c r="I3" s="24">
        <f>SUMIFS(I8:I49,A8:A49,"SD")</f>
        <v>0</v>
      </c>
      <c r="J3" s="18"/>
      <c r="O3">
        <v>0</v>
      </c>
      <c r="P3">
        <v>2</v>
      </c>
    </row>
    <row r="4">
      <c r="A4" s="3" t="s">
        <v>40</v>
      </c>
      <c r="B4" s="19" t="s">
        <v>41</v>
      </c>
      <c r="C4" s="20" t="s">
        <v>21</v>
      </c>
      <c r="D4" s="21"/>
      <c r="E4" s="22" t="s">
        <v>22</v>
      </c>
      <c r="F4" s="16"/>
      <c r="G4" s="16"/>
      <c r="H4" s="16"/>
      <c r="I4" s="16"/>
      <c r="J4" s="18"/>
      <c r="O4">
        <v>0.14999999999999999</v>
      </c>
      <c r="P4">
        <v>2</v>
      </c>
    </row>
    <row r="5">
      <c r="A5" s="25" t="s">
        <v>42</v>
      </c>
      <c r="B5" s="26" t="s">
        <v>43</v>
      </c>
      <c r="C5" s="7" t="s">
        <v>44</v>
      </c>
      <c r="D5" s="7" t="s">
        <v>45</v>
      </c>
      <c r="E5" s="7" t="s">
        <v>46</v>
      </c>
      <c r="F5" s="7" t="s">
        <v>47</v>
      </c>
      <c r="G5" s="7" t="s">
        <v>48</v>
      </c>
      <c r="H5" s="7" t="s">
        <v>49</v>
      </c>
      <c r="I5" s="7"/>
      <c r="J5" s="27" t="s">
        <v>50</v>
      </c>
      <c r="O5">
        <v>0.20999999999999999</v>
      </c>
    </row>
    <row r="6">
      <c r="A6" s="25"/>
      <c r="B6" s="26"/>
      <c r="C6" s="7"/>
      <c r="D6" s="7"/>
      <c r="E6" s="7"/>
      <c r="F6" s="7"/>
      <c r="G6" s="7"/>
      <c r="H6" s="7" t="s">
        <v>51</v>
      </c>
      <c r="I6" s="7" t="s">
        <v>52</v>
      </c>
      <c r="J6" s="27"/>
    </row>
    <row r="7">
      <c r="A7" s="28">
        <v>0</v>
      </c>
      <c r="B7" s="26">
        <v>1</v>
      </c>
      <c r="C7" s="29">
        <v>2</v>
      </c>
      <c r="D7" s="7">
        <v>3</v>
      </c>
      <c r="E7" s="29">
        <v>4</v>
      </c>
      <c r="F7" s="7">
        <v>5</v>
      </c>
      <c r="G7" s="7">
        <v>6</v>
      </c>
      <c r="H7" s="7">
        <v>7</v>
      </c>
      <c r="I7" s="29">
        <v>8</v>
      </c>
      <c r="J7" s="27">
        <v>9</v>
      </c>
    </row>
    <row r="8">
      <c r="A8" s="30" t="s">
        <v>53</v>
      </c>
      <c r="B8" s="31"/>
      <c r="C8" s="32" t="s">
        <v>54</v>
      </c>
      <c r="D8" s="33"/>
      <c r="E8" s="30" t="s">
        <v>55</v>
      </c>
      <c r="F8" s="33"/>
      <c r="G8" s="33"/>
      <c r="H8" s="33"/>
      <c r="I8" s="34">
        <f>SUMIFS(I9:I24,A9:A24,"P")</f>
        <v>0</v>
      </c>
      <c r="J8" s="35"/>
    </row>
    <row r="9">
      <c r="A9" s="36" t="s">
        <v>56</v>
      </c>
      <c r="B9" s="36">
        <v>1</v>
      </c>
      <c r="C9" s="37" t="s">
        <v>655</v>
      </c>
      <c r="D9" s="36" t="s">
        <v>58</v>
      </c>
      <c r="E9" s="38" t="s">
        <v>656</v>
      </c>
      <c r="F9" s="39" t="s">
        <v>60</v>
      </c>
      <c r="G9" s="40">
        <v>1</v>
      </c>
      <c r="H9" s="41">
        <v>0</v>
      </c>
      <c r="I9" s="41">
        <f>ROUND(G9*H9,P4)</f>
        <v>0</v>
      </c>
      <c r="J9" s="36"/>
      <c r="O9" s="42">
        <f>I9*0.21</f>
        <v>0</v>
      </c>
      <c r="P9">
        <v>3</v>
      </c>
    </row>
    <row r="10" ht="315">
      <c r="A10" s="36" t="s">
        <v>61</v>
      </c>
      <c r="B10" s="43"/>
      <c r="C10" s="44"/>
      <c r="D10" s="44"/>
      <c r="E10" s="38" t="s">
        <v>657</v>
      </c>
      <c r="F10" s="44"/>
      <c r="G10" s="44"/>
      <c r="H10" s="44"/>
      <c r="I10" s="44"/>
      <c r="J10" s="45"/>
    </row>
    <row r="11">
      <c r="A11" s="36" t="s">
        <v>63</v>
      </c>
      <c r="B11" s="43"/>
      <c r="C11" s="44"/>
      <c r="D11" s="44"/>
      <c r="E11" s="46" t="s">
        <v>658</v>
      </c>
      <c r="F11" s="44"/>
      <c r="G11" s="44"/>
      <c r="H11" s="44"/>
      <c r="I11" s="44"/>
      <c r="J11" s="45"/>
    </row>
    <row r="12">
      <c r="A12" s="36" t="s">
        <v>65</v>
      </c>
      <c r="B12" s="43"/>
      <c r="C12" s="44"/>
      <c r="D12" s="44"/>
      <c r="E12" s="38" t="s">
        <v>659</v>
      </c>
      <c r="F12" s="44"/>
      <c r="G12" s="44"/>
      <c r="H12" s="44"/>
      <c r="I12" s="44"/>
      <c r="J12" s="45"/>
    </row>
    <row r="13">
      <c r="A13" s="36" t="s">
        <v>56</v>
      </c>
      <c r="B13" s="36">
        <v>2</v>
      </c>
      <c r="C13" s="37" t="s">
        <v>660</v>
      </c>
      <c r="D13" s="36" t="s">
        <v>58</v>
      </c>
      <c r="E13" s="38" t="s">
        <v>661</v>
      </c>
      <c r="F13" s="39" t="s">
        <v>60</v>
      </c>
      <c r="G13" s="40">
        <v>1</v>
      </c>
      <c r="H13" s="41">
        <v>0</v>
      </c>
      <c r="I13" s="41">
        <f>ROUND(G13*H13,P4)</f>
        <v>0</v>
      </c>
      <c r="J13" s="36"/>
      <c r="O13" s="42">
        <f>I13*0.21</f>
        <v>0</v>
      </c>
      <c r="P13">
        <v>3</v>
      </c>
    </row>
    <row r="14" ht="240">
      <c r="A14" s="36" t="s">
        <v>61</v>
      </c>
      <c r="B14" s="43"/>
      <c r="C14" s="44"/>
      <c r="D14" s="44"/>
      <c r="E14" s="38" t="s">
        <v>662</v>
      </c>
      <c r="F14" s="44"/>
      <c r="G14" s="44"/>
      <c r="H14" s="44"/>
      <c r="I14" s="44"/>
      <c r="J14" s="45"/>
    </row>
    <row r="15" ht="30">
      <c r="A15" s="36" t="s">
        <v>63</v>
      </c>
      <c r="B15" s="43"/>
      <c r="C15" s="44"/>
      <c r="D15" s="44"/>
      <c r="E15" s="46" t="s">
        <v>663</v>
      </c>
      <c r="F15" s="44"/>
      <c r="G15" s="44"/>
      <c r="H15" s="44"/>
      <c r="I15" s="44"/>
      <c r="J15" s="45"/>
    </row>
    <row r="16" ht="30">
      <c r="A16" s="36" t="s">
        <v>65</v>
      </c>
      <c r="B16" s="43"/>
      <c r="C16" s="44"/>
      <c r="D16" s="44"/>
      <c r="E16" s="38" t="s">
        <v>664</v>
      </c>
      <c r="F16" s="44"/>
      <c r="G16" s="44"/>
      <c r="H16" s="44"/>
      <c r="I16" s="44"/>
      <c r="J16" s="45"/>
    </row>
    <row r="17">
      <c r="A17" s="36" t="s">
        <v>56</v>
      </c>
      <c r="B17" s="36">
        <v>3</v>
      </c>
      <c r="C17" s="37" t="s">
        <v>665</v>
      </c>
      <c r="D17" s="36" t="s">
        <v>58</v>
      </c>
      <c r="E17" s="38" t="s">
        <v>666</v>
      </c>
      <c r="F17" s="39" t="s">
        <v>60</v>
      </c>
      <c r="G17" s="40">
        <v>1</v>
      </c>
      <c r="H17" s="41">
        <v>0</v>
      </c>
      <c r="I17" s="41">
        <f>ROUND(G17*H17,P4)</f>
        <v>0</v>
      </c>
      <c r="J17" s="36"/>
      <c r="O17" s="42">
        <f>I17*0.21</f>
        <v>0</v>
      </c>
      <c r="P17">
        <v>3</v>
      </c>
    </row>
    <row r="18" ht="45">
      <c r="A18" s="36" t="s">
        <v>61</v>
      </c>
      <c r="B18" s="43"/>
      <c r="C18" s="44"/>
      <c r="D18" s="44"/>
      <c r="E18" s="38" t="s">
        <v>667</v>
      </c>
      <c r="F18" s="44"/>
      <c r="G18" s="44"/>
      <c r="H18" s="44"/>
      <c r="I18" s="44"/>
      <c r="J18" s="45"/>
    </row>
    <row r="19">
      <c r="A19" s="36" t="s">
        <v>63</v>
      </c>
      <c r="B19" s="43"/>
      <c r="C19" s="44"/>
      <c r="D19" s="44"/>
      <c r="E19" s="46" t="s">
        <v>75</v>
      </c>
      <c r="F19" s="44"/>
      <c r="G19" s="44"/>
      <c r="H19" s="44"/>
      <c r="I19" s="44"/>
      <c r="J19" s="45"/>
    </row>
    <row r="20" ht="30">
      <c r="A20" s="36" t="s">
        <v>65</v>
      </c>
      <c r="B20" s="43"/>
      <c r="C20" s="44"/>
      <c r="D20" s="44"/>
      <c r="E20" s="38" t="s">
        <v>86</v>
      </c>
      <c r="F20" s="44"/>
      <c r="G20" s="44"/>
      <c r="H20" s="44"/>
      <c r="I20" s="44"/>
      <c r="J20" s="45"/>
    </row>
    <row r="21">
      <c r="A21" s="36" t="s">
        <v>56</v>
      </c>
      <c r="B21" s="36">
        <v>4</v>
      </c>
      <c r="C21" s="37" t="s">
        <v>668</v>
      </c>
      <c r="D21" s="36" t="s">
        <v>58</v>
      </c>
      <c r="E21" s="38" t="s">
        <v>669</v>
      </c>
      <c r="F21" s="39" t="s">
        <v>60</v>
      </c>
      <c r="G21" s="40">
        <v>1</v>
      </c>
      <c r="H21" s="41">
        <v>0</v>
      </c>
      <c r="I21" s="41">
        <f>ROUND(G21*H21,P4)</f>
        <v>0</v>
      </c>
      <c r="J21" s="36"/>
      <c r="O21" s="42">
        <f>I21*0.21</f>
        <v>0</v>
      </c>
      <c r="P21">
        <v>3</v>
      </c>
    </row>
    <row r="22" ht="90">
      <c r="A22" s="36" t="s">
        <v>61</v>
      </c>
      <c r="B22" s="43"/>
      <c r="C22" s="44"/>
      <c r="D22" s="44"/>
      <c r="E22" s="38" t="s">
        <v>670</v>
      </c>
      <c r="F22" s="44"/>
      <c r="G22" s="44"/>
      <c r="H22" s="44"/>
      <c r="I22" s="44"/>
      <c r="J22" s="45"/>
    </row>
    <row r="23">
      <c r="A23" s="36" t="s">
        <v>63</v>
      </c>
      <c r="B23" s="43"/>
      <c r="C23" s="44"/>
      <c r="D23" s="44"/>
      <c r="E23" s="46" t="s">
        <v>75</v>
      </c>
      <c r="F23" s="44"/>
      <c r="G23" s="44"/>
      <c r="H23" s="44"/>
      <c r="I23" s="44"/>
      <c r="J23" s="45"/>
    </row>
    <row r="24" ht="60">
      <c r="A24" s="36" t="s">
        <v>65</v>
      </c>
      <c r="B24" s="43"/>
      <c r="C24" s="44"/>
      <c r="D24" s="44"/>
      <c r="E24" s="38" t="s">
        <v>671</v>
      </c>
      <c r="F24" s="44"/>
      <c r="G24" s="44"/>
      <c r="H24" s="44"/>
      <c r="I24" s="44"/>
      <c r="J24" s="45"/>
    </row>
    <row r="25">
      <c r="A25" s="30" t="s">
        <v>53</v>
      </c>
      <c r="B25" s="31"/>
      <c r="C25" s="32" t="s">
        <v>452</v>
      </c>
      <c r="D25" s="33"/>
      <c r="E25" s="30" t="s">
        <v>453</v>
      </c>
      <c r="F25" s="33"/>
      <c r="G25" s="33"/>
      <c r="H25" s="33"/>
      <c r="I25" s="34">
        <f>SUMIFS(I26:I49,A26:A49,"P")</f>
        <v>0</v>
      </c>
      <c r="J25" s="35"/>
    </row>
    <row r="26" ht="30">
      <c r="A26" s="36" t="s">
        <v>56</v>
      </c>
      <c r="B26" s="36">
        <v>5</v>
      </c>
      <c r="C26" s="37" t="s">
        <v>672</v>
      </c>
      <c r="D26" s="36" t="s">
        <v>58</v>
      </c>
      <c r="E26" s="38" t="s">
        <v>673</v>
      </c>
      <c r="F26" s="39" t="s">
        <v>161</v>
      </c>
      <c r="G26" s="40">
        <v>146</v>
      </c>
      <c r="H26" s="41">
        <v>0</v>
      </c>
      <c r="I26" s="41">
        <f>ROUND(G26*H26,P4)</f>
        <v>0</v>
      </c>
      <c r="J26" s="36"/>
      <c r="O26" s="42">
        <f>I26*0.21</f>
        <v>0</v>
      </c>
      <c r="P26">
        <v>3</v>
      </c>
    </row>
    <row r="27" ht="90">
      <c r="A27" s="36" t="s">
        <v>61</v>
      </c>
      <c r="B27" s="43"/>
      <c r="C27" s="44"/>
      <c r="D27" s="44"/>
      <c r="E27" s="38" t="s">
        <v>674</v>
      </c>
      <c r="F27" s="44"/>
      <c r="G27" s="44"/>
      <c r="H27" s="44"/>
      <c r="I27" s="44"/>
      <c r="J27" s="45"/>
    </row>
    <row r="28" ht="60">
      <c r="A28" s="36" t="s">
        <v>63</v>
      </c>
      <c r="B28" s="43"/>
      <c r="C28" s="44"/>
      <c r="D28" s="44"/>
      <c r="E28" s="46" t="s">
        <v>675</v>
      </c>
      <c r="F28" s="44"/>
      <c r="G28" s="44"/>
      <c r="H28" s="44"/>
      <c r="I28" s="44"/>
      <c r="J28" s="45"/>
    </row>
    <row r="29" ht="165">
      <c r="A29" s="36" t="s">
        <v>65</v>
      </c>
      <c r="B29" s="43"/>
      <c r="C29" s="44"/>
      <c r="D29" s="44"/>
      <c r="E29" s="38" t="s">
        <v>676</v>
      </c>
      <c r="F29" s="44"/>
      <c r="G29" s="44"/>
      <c r="H29" s="44"/>
      <c r="I29" s="44"/>
      <c r="J29" s="45"/>
    </row>
    <row r="30" ht="30">
      <c r="A30" s="36" t="s">
        <v>56</v>
      </c>
      <c r="B30" s="36">
        <v>6</v>
      </c>
      <c r="C30" s="37" t="s">
        <v>677</v>
      </c>
      <c r="D30" s="36" t="s">
        <v>58</v>
      </c>
      <c r="E30" s="38" t="s">
        <v>678</v>
      </c>
      <c r="F30" s="39" t="s">
        <v>161</v>
      </c>
      <c r="G30" s="40">
        <v>146</v>
      </c>
      <c r="H30" s="41">
        <v>0</v>
      </c>
      <c r="I30" s="41">
        <f>ROUND(G30*H30,P4)</f>
        <v>0</v>
      </c>
      <c r="J30" s="36"/>
      <c r="O30" s="42">
        <f>I30*0.21</f>
        <v>0</v>
      </c>
      <c r="P30">
        <v>3</v>
      </c>
    </row>
    <row r="31" ht="90">
      <c r="A31" s="36" t="s">
        <v>61</v>
      </c>
      <c r="B31" s="43"/>
      <c r="C31" s="44"/>
      <c r="D31" s="44"/>
      <c r="E31" s="38" t="s">
        <v>674</v>
      </c>
      <c r="F31" s="44"/>
      <c r="G31" s="44"/>
      <c r="H31" s="44"/>
      <c r="I31" s="44"/>
      <c r="J31" s="45"/>
    </row>
    <row r="32" ht="60">
      <c r="A32" s="36" t="s">
        <v>63</v>
      </c>
      <c r="B32" s="43"/>
      <c r="C32" s="44"/>
      <c r="D32" s="44"/>
      <c r="E32" s="46" t="s">
        <v>679</v>
      </c>
      <c r="F32" s="44"/>
      <c r="G32" s="44"/>
      <c r="H32" s="44"/>
      <c r="I32" s="44"/>
      <c r="J32" s="45"/>
    </row>
    <row r="33" ht="120">
      <c r="A33" s="36" t="s">
        <v>65</v>
      </c>
      <c r="B33" s="43"/>
      <c r="C33" s="44"/>
      <c r="D33" s="44"/>
      <c r="E33" s="38" t="s">
        <v>467</v>
      </c>
      <c r="F33" s="44"/>
      <c r="G33" s="44"/>
      <c r="H33" s="44"/>
      <c r="I33" s="44"/>
      <c r="J33" s="45"/>
    </row>
    <row r="34">
      <c r="A34" s="36" t="s">
        <v>56</v>
      </c>
      <c r="B34" s="36">
        <v>7</v>
      </c>
      <c r="C34" s="37" t="s">
        <v>680</v>
      </c>
      <c r="D34" s="36" t="s">
        <v>58</v>
      </c>
      <c r="E34" s="38" t="s">
        <v>681</v>
      </c>
      <c r="F34" s="39" t="s">
        <v>682</v>
      </c>
      <c r="G34" s="40">
        <v>11242</v>
      </c>
      <c r="H34" s="41">
        <v>0</v>
      </c>
      <c r="I34" s="41">
        <f>ROUND(G34*H34,P4)</f>
        <v>0</v>
      </c>
      <c r="J34" s="36"/>
      <c r="O34" s="42">
        <f>I34*0.21</f>
        <v>0</v>
      </c>
      <c r="P34">
        <v>3</v>
      </c>
    </row>
    <row r="35" ht="120">
      <c r="A35" s="36" t="s">
        <v>61</v>
      </c>
      <c r="B35" s="43"/>
      <c r="C35" s="44"/>
      <c r="D35" s="44"/>
      <c r="E35" s="38" t="s">
        <v>683</v>
      </c>
      <c r="F35" s="44"/>
      <c r="G35" s="44"/>
      <c r="H35" s="44"/>
      <c r="I35" s="44"/>
      <c r="J35" s="45"/>
    </row>
    <row r="36" ht="60">
      <c r="A36" s="36" t="s">
        <v>63</v>
      </c>
      <c r="B36" s="43"/>
      <c r="C36" s="44"/>
      <c r="D36" s="44"/>
      <c r="E36" s="46" t="s">
        <v>684</v>
      </c>
      <c r="F36" s="44"/>
      <c r="G36" s="44"/>
      <c r="H36" s="44"/>
      <c r="I36" s="44"/>
      <c r="J36" s="45"/>
    </row>
    <row r="37" ht="105">
      <c r="A37" s="36" t="s">
        <v>65</v>
      </c>
      <c r="B37" s="43"/>
      <c r="C37" s="44"/>
      <c r="D37" s="44"/>
      <c r="E37" s="38" t="s">
        <v>685</v>
      </c>
      <c r="F37" s="44"/>
      <c r="G37" s="44"/>
      <c r="H37" s="44"/>
      <c r="I37" s="44"/>
      <c r="J37" s="45"/>
    </row>
    <row r="38">
      <c r="A38" s="36" t="s">
        <v>56</v>
      </c>
      <c r="B38" s="36">
        <v>8</v>
      </c>
      <c r="C38" s="37" t="s">
        <v>686</v>
      </c>
      <c r="D38" s="36" t="s">
        <v>58</v>
      </c>
      <c r="E38" s="38" t="s">
        <v>687</v>
      </c>
      <c r="F38" s="39" t="s">
        <v>107</v>
      </c>
      <c r="G38" s="40">
        <v>2</v>
      </c>
      <c r="H38" s="41">
        <v>0</v>
      </c>
      <c r="I38" s="41">
        <f>ROUND(G38*H38,P4)</f>
        <v>0</v>
      </c>
      <c r="J38" s="36"/>
      <c r="O38" s="42">
        <f>I38*0.21</f>
        <v>0</v>
      </c>
      <c r="P38">
        <v>3</v>
      </c>
    </row>
    <row r="39" ht="90">
      <c r="A39" s="36" t="s">
        <v>61</v>
      </c>
      <c r="B39" s="43"/>
      <c r="C39" s="44"/>
      <c r="D39" s="44"/>
      <c r="E39" s="38" t="s">
        <v>688</v>
      </c>
      <c r="F39" s="44"/>
      <c r="G39" s="44"/>
      <c r="H39" s="44"/>
      <c r="I39" s="44"/>
      <c r="J39" s="45"/>
    </row>
    <row r="40">
      <c r="A40" s="36" t="s">
        <v>63</v>
      </c>
      <c r="B40" s="43"/>
      <c r="C40" s="44"/>
      <c r="D40" s="44"/>
      <c r="E40" s="46" t="s">
        <v>689</v>
      </c>
      <c r="F40" s="44"/>
      <c r="G40" s="44"/>
      <c r="H40" s="44"/>
      <c r="I40" s="44"/>
      <c r="J40" s="45"/>
    </row>
    <row r="41" ht="90">
      <c r="A41" s="36" t="s">
        <v>65</v>
      </c>
      <c r="B41" s="43"/>
      <c r="C41" s="44"/>
      <c r="D41" s="44"/>
      <c r="E41" s="38" t="s">
        <v>690</v>
      </c>
      <c r="F41" s="44"/>
      <c r="G41" s="44"/>
      <c r="H41" s="44"/>
      <c r="I41" s="44"/>
      <c r="J41" s="45"/>
    </row>
    <row r="42">
      <c r="A42" s="36" t="s">
        <v>56</v>
      </c>
      <c r="B42" s="36">
        <v>9</v>
      </c>
      <c r="C42" s="37" t="s">
        <v>691</v>
      </c>
      <c r="D42" s="36" t="s">
        <v>58</v>
      </c>
      <c r="E42" s="38" t="s">
        <v>692</v>
      </c>
      <c r="F42" s="39" t="s">
        <v>107</v>
      </c>
      <c r="G42" s="40">
        <v>2</v>
      </c>
      <c r="H42" s="41">
        <v>0</v>
      </c>
      <c r="I42" s="41">
        <f>ROUND(G42*H42,P4)</f>
        <v>0</v>
      </c>
      <c r="J42" s="36"/>
      <c r="O42" s="42">
        <f>I42*0.21</f>
        <v>0</v>
      </c>
      <c r="P42">
        <v>3</v>
      </c>
    </row>
    <row r="43" ht="90">
      <c r="A43" s="36" t="s">
        <v>61</v>
      </c>
      <c r="B43" s="43"/>
      <c r="C43" s="44"/>
      <c r="D43" s="44"/>
      <c r="E43" s="38" t="s">
        <v>693</v>
      </c>
      <c r="F43" s="44"/>
      <c r="G43" s="44"/>
      <c r="H43" s="44"/>
      <c r="I43" s="44"/>
      <c r="J43" s="45"/>
    </row>
    <row r="44">
      <c r="A44" s="36" t="s">
        <v>63</v>
      </c>
      <c r="B44" s="43"/>
      <c r="C44" s="44"/>
      <c r="D44" s="44"/>
      <c r="E44" s="46" t="s">
        <v>689</v>
      </c>
      <c r="F44" s="44"/>
      <c r="G44" s="44"/>
      <c r="H44" s="44"/>
      <c r="I44" s="44"/>
      <c r="J44" s="45"/>
    </row>
    <row r="45" ht="30">
      <c r="A45" s="36" t="s">
        <v>65</v>
      </c>
      <c r="B45" s="43"/>
      <c r="C45" s="44"/>
      <c r="D45" s="44"/>
      <c r="E45" s="38" t="s">
        <v>694</v>
      </c>
      <c r="F45" s="44"/>
      <c r="G45" s="44"/>
      <c r="H45" s="44"/>
      <c r="I45" s="44"/>
      <c r="J45" s="45"/>
    </row>
    <row r="46">
      <c r="A46" s="36" t="s">
        <v>56</v>
      </c>
      <c r="B46" s="36">
        <v>10</v>
      </c>
      <c r="C46" s="37" t="s">
        <v>695</v>
      </c>
      <c r="D46" s="36" t="s">
        <v>58</v>
      </c>
      <c r="E46" s="38" t="s">
        <v>696</v>
      </c>
      <c r="F46" s="39" t="s">
        <v>697</v>
      </c>
      <c r="G46" s="40">
        <v>244</v>
      </c>
      <c r="H46" s="41">
        <v>0</v>
      </c>
      <c r="I46" s="41">
        <f>ROUND(G46*H46,P4)</f>
        <v>0</v>
      </c>
      <c r="J46" s="36"/>
      <c r="O46" s="42">
        <f>I46*0.21</f>
        <v>0</v>
      </c>
      <c r="P46">
        <v>3</v>
      </c>
    </row>
    <row r="47" ht="60">
      <c r="A47" s="36" t="s">
        <v>61</v>
      </c>
      <c r="B47" s="43"/>
      <c r="C47" s="44"/>
      <c r="D47" s="44"/>
      <c r="E47" s="38" t="s">
        <v>698</v>
      </c>
      <c r="F47" s="44"/>
      <c r="G47" s="44"/>
      <c r="H47" s="44"/>
      <c r="I47" s="44"/>
      <c r="J47" s="45"/>
    </row>
    <row r="48">
      <c r="A48" s="36" t="s">
        <v>63</v>
      </c>
      <c r="B48" s="43"/>
      <c r="C48" s="44"/>
      <c r="D48" s="44"/>
      <c r="E48" s="46" t="s">
        <v>699</v>
      </c>
      <c r="F48" s="44"/>
      <c r="G48" s="44"/>
      <c r="H48" s="44"/>
      <c r="I48" s="44"/>
      <c r="J48" s="45"/>
    </row>
    <row r="49" ht="30">
      <c r="A49" s="36" t="s">
        <v>65</v>
      </c>
      <c r="B49" s="48"/>
      <c r="C49" s="49"/>
      <c r="D49" s="49"/>
      <c r="E49" s="38" t="s">
        <v>700</v>
      </c>
      <c r="F49" s="49"/>
      <c r="G49" s="49"/>
      <c r="H49" s="49"/>
      <c r="I49" s="49"/>
      <c r="J49" s="50"/>
    </row>
  </sheetData>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35</v>
      </c>
      <c r="F2" s="16"/>
      <c r="G2" s="16"/>
      <c r="H2" s="16"/>
      <c r="I2" s="16"/>
      <c r="J2" s="18"/>
    </row>
    <row r="3">
      <c r="A3" s="3" t="s">
        <v>36</v>
      </c>
      <c r="B3" s="19" t="s">
        <v>37</v>
      </c>
      <c r="C3" s="20" t="s">
        <v>38</v>
      </c>
      <c r="D3" s="21"/>
      <c r="E3" s="22" t="s">
        <v>39</v>
      </c>
      <c r="F3" s="16"/>
      <c r="G3" s="16"/>
      <c r="H3" s="23" t="s">
        <v>23</v>
      </c>
      <c r="I3" s="24">
        <f>SUMIFS(I8:I48,A8:A48,"SD")</f>
        <v>0</v>
      </c>
      <c r="J3" s="18"/>
      <c r="O3">
        <v>0</v>
      </c>
      <c r="P3">
        <v>2</v>
      </c>
    </row>
    <row r="4">
      <c r="A4" s="3" t="s">
        <v>40</v>
      </c>
      <c r="B4" s="19" t="s">
        <v>41</v>
      </c>
      <c r="C4" s="20" t="s">
        <v>23</v>
      </c>
      <c r="D4" s="21"/>
      <c r="E4" s="22" t="s">
        <v>24</v>
      </c>
      <c r="F4" s="16"/>
      <c r="G4" s="16"/>
      <c r="H4" s="16"/>
      <c r="I4" s="16"/>
      <c r="J4" s="18"/>
      <c r="O4">
        <v>0.14999999999999999</v>
      </c>
      <c r="P4">
        <v>2</v>
      </c>
    </row>
    <row r="5">
      <c r="A5" s="25" t="s">
        <v>42</v>
      </c>
      <c r="B5" s="26" t="s">
        <v>43</v>
      </c>
      <c r="C5" s="7" t="s">
        <v>44</v>
      </c>
      <c r="D5" s="7" t="s">
        <v>45</v>
      </c>
      <c r="E5" s="7" t="s">
        <v>46</v>
      </c>
      <c r="F5" s="7" t="s">
        <v>47</v>
      </c>
      <c r="G5" s="7" t="s">
        <v>48</v>
      </c>
      <c r="H5" s="7" t="s">
        <v>49</v>
      </c>
      <c r="I5" s="7"/>
      <c r="J5" s="27" t="s">
        <v>50</v>
      </c>
      <c r="O5">
        <v>0.20999999999999999</v>
      </c>
    </row>
    <row r="6">
      <c r="A6" s="25"/>
      <c r="B6" s="26"/>
      <c r="C6" s="7"/>
      <c r="D6" s="7"/>
      <c r="E6" s="7"/>
      <c r="F6" s="7"/>
      <c r="G6" s="7"/>
      <c r="H6" s="7" t="s">
        <v>51</v>
      </c>
      <c r="I6" s="7" t="s">
        <v>52</v>
      </c>
      <c r="J6" s="27"/>
    </row>
    <row r="7">
      <c r="A7" s="28">
        <v>0</v>
      </c>
      <c r="B7" s="26">
        <v>1</v>
      </c>
      <c r="C7" s="29">
        <v>2</v>
      </c>
      <c r="D7" s="7">
        <v>3</v>
      </c>
      <c r="E7" s="29">
        <v>4</v>
      </c>
      <c r="F7" s="7">
        <v>5</v>
      </c>
      <c r="G7" s="7">
        <v>6</v>
      </c>
      <c r="H7" s="7">
        <v>7</v>
      </c>
      <c r="I7" s="29">
        <v>8</v>
      </c>
      <c r="J7" s="27">
        <v>9</v>
      </c>
    </row>
    <row r="8">
      <c r="A8" s="30" t="s">
        <v>53</v>
      </c>
      <c r="B8" s="31"/>
      <c r="C8" s="32" t="s">
        <v>452</v>
      </c>
      <c r="D8" s="33"/>
      <c r="E8" s="30" t="s">
        <v>453</v>
      </c>
      <c r="F8" s="33"/>
      <c r="G8" s="33"/>
      <c r="H8" s="33"/>
      <c r="I8" s="34">
        <f>SUMIFS(I9:I48,A9:A48,"P")</f>
        <v>0</v>
      </c>
      <c r="J8" s="35"/>
    </row>
    <row r="9">
      <c r="A9" s="36" t="s">
        <v>56</v>
      </c>
      <c r="B9" s="36">
        <v>1</v>
      </c>
      <c r="C9" s="37" t="s">
        <v>701</v>
      </c>
      <c r="D9" s="36" t="s">
        <v>130</v>
      </c>
      <c r="E9" s="38" t="s">
        <v>702</v>
      </c>
      <c r="F9" s="39" t="s">
        <v>107</v>
      </c>
      <c r="G9" s="40">
        <v>26</v>
      </c>
      <c r="H9" s="41">
        <v>0</v>
      </c>
      <c r="I9" s="41">
        <f>ROUND(G9*H9,P4)</f>
        <v>0</v>
      </c>
      <c r="J9" s="36"/>
      <c r="O9" s="42">
        <f>I9*0.21</f>
        <v>0</v>
      </c>
      <c r="P9">
        <v>3</v>
      </c>
    </row>
    <row r="10" ht="60">
      <c r="A10" s="36" t="s">
        <v>61</v>
      </c>
      <c r="B10" s="43"/>
      <c r="C10" s="44"/>
      <c r="D10" s="44"/>
      <c r="E10" s="38" t="s">
        <v>703</v>
      </c>
      <c r="F10" s="44"/>
      <c r="G10" s="44"/>
      <c r="H10" s="44"/>
      <c r="I10" s="44"/>
      <c r="J10" s="45"/>
    </row>
    <row r="11" ht="30">
      <c r="A11" s="36" t="s">
        <v>63</v>
      </c>
      <c r="B11" s="43"/>
      <c r="C11" s="44"/>
      <c r="D11" s="44"/>
      <c r="E11" s="46" t="s">
        <v>704</v>
      </c>
      <c r="F11" s="44"/>
      <c r="G11" s="44"/>
      <c r="H11" s="44"/>
      <c r="I11" s="44"/>
      <c r="J11" s="45"/>
    </row>
    <row r="12" ht="60">
      <c r="A12" s="36" t="s">
        <v>65</v>
      </c>
      <c r="B12" s="43"/>
      <c r="C12" s="44"/>
      <c r="D12" s="44"/>
      <c r="E12" s="38" t="s">
        <v>705</v>
      </c>
      <c r="F12" s="44"/>
      <c r="G12" s="44"/>
      <c r="H12" s="44"/>
      <c r="I12" s="44"/>
      <c r="J12" s="45"/>
    </row>
    <row r="13">
      <c r="A13" s="36" t="s">
        <v>56</v>
      </c>
      <c r="B13" s="36">
        <v>2</v>
      </c>
      <c r="C13" s="37" t="s">
        <v>701</v>
      </c>
      <c r="D13" s="36" t="s">
        <v>146</v>
      </c>
      <c r="E13" s="38" t="s">
        <v>702</v>
      </c>
      <c r="F13" s="39" t="s">
        <v>107</v>
      </c>
      <c r="G13" s="40">
        <v>11</v>
      </c>
      <c r="H13" s="41">
        <v>0</v>
      </c>
      <c r="I13" s="41">
        <f>ROUND(G13*H13,P4)</f>
        <v>0</v>
      </c>
      <c r="J13" s="36"/>
      <c r="O13" s="42">
        <f>I13*0.21</f>
        <v>0</v>
      </c>
      <c r="P13">
        <v>3</v>
      </c>
    </row>
    <row r="14" ht="60">
      <c r="A14" s="36" t="s">
        <v>61</v>
      </c>
      <c r="B14" s="43"/>
      <c r="C14" s="44"/>
      <c r="D14" s="44"/>
      <c r="E14" s="38" t="s">
        <v>706</v>
      </c>
      <c r="F14" s="44"/>
      <c r="G14" s="44"/>
      <c r="H14" s="44"/>
      <c r="I14" s="44"/>
      <c r="J14" s="45"/>
    </row>
    <row r="15" ht="30">
      <c r="A15" s="36" t="s">
        <v>63</v>
      </c>
      <c r="B15" s="43"/>
      <c r="C15" s="44"/>
      <c r="D15" s="44"/>
      <c r="E15" s="46" t="s">
        <v>707</v>
      </c>
      <c r="F15" s="44"/>
      <c r="G15" s="44"/>
      <c r="H15" s="44"/>
      <c r="I15" s="44"/>
      <c r="J15" s="45"/>
    </row>
    <row r="16" ht="90">
      <c r="A16" s="36" t="s">
        <v>65</v>
      </c>
      <c r="B16" s="43"/>
      <c r="C16" s="44"/>
      <c r="D16" s="44"/>
      <c r="E16" s="38" t="s">
        <v>708</v>
      </c>
      <c r="F16" s="44"/>
      <c r="G16" s="44"/>
      <c r="H16" s="44"/>
      <c r="I16" s="44"/>
      <c r="J16" s="45"/>
    </row>
    <row r="17" ht="30">
      <c r="A17" s="36" t="s">
        <v>56</v>
      </c>
      <c r="B17" s="36">
        <v>3</v>
      </c>
      <c r="C17" s="37" t="s">
        <v>709</v>
      </c>
      <c r="D17" s="36" t="s">
        <v>58</v>
      </c>
      <c r="E17" s="38" t="s">
        <v>710</v>
      </c>
      <c r="F17" s="39" t="s">
        <v>107</v>
      </c>
      <c r="G17" s="40">
        <v>53</v>
      </c>
      <c r="H17" s="41">
        <v>0</v>
      </c>
      <c r="I17" s="41">
        <f>ROUND(G17*H17,P4)</f>
        <v>0</v>
      </c>
      <c r="J17" s="36"/>
      <c r="O17" s="42">
        <f>I17*0.21</f>
        <v>0</v>
      </c>
      <c r="P17">
        <v>3</v>
      </c>
    </row>
    <row r="18" ht="30">
      <c r="A18" s="36" t="s">
        <v>61</v>
      </c>
      <c r="B18" s="43"/>
      <c r="C18" s="44"/>
      <c r="D18" s="44"/>
      <c r="E18" s="38" t="s">
        <v>250</v>
      </c>
      <c r="F18" s="44"/>
      <c r="G18" s="44"/>
      <c r="H18" s="44"/>
      <c r="I18" s="44"/>
      <c r="J18" s="45"/>
    </row>
    <row r="19" ht="30">
      <c r="A19" s="36" t="s">
        <v>63</v>
      </c>
      <c r="B19" s="43"/>
      <c r="C19" s="44"/>
      <c r="D19" s="44"/>
      <c r="E19" s="46" t="s">
        <v>711</v>
      </c>
      <c r="F19" s="44"/>
      <c r="G19" s="44"/>
      <c r="H19" s="44"/>
      <c r="I19" s="44"/>
      <c r="J19" s="45"/>
    </row>
    <row r="20" ht="90">
      <c r="A20" s="36" t="s">
        <v>65</v>
      </c>
      <c r="B20" s="43"/>
      <c r="C20" s="44"/>
      <c r="D20" s="44"/>
      <c r="E20" s="38" t="s">
        <v>708</v>
      </c>
      <c r="F20" s="44"/>
      <c r="G20" s="44"/>
      <c r="H20" s="44"/>
      <c r="I20" s="44"/>
      <c r="J20" s="45"/>
    </row>
    <row r="21" ht="30">
      <c r="A21" s="36" t="s">
        <v>56</v>
      </c>
      <c r="B21" s="36">
        <v>4</v>
      </c>
      <c r="C21" s="37" t="s">
        <v>712</v>
      </c>
      <c r="D21" s="36" t="s">
        <v>58</v>
      </c>
      <c r="E21" s="38" t="s">
        <v>713</v>
      </c>
      <c r="F21" s="39" t="s">
        <v>107</v>
      </c>
      <c r="G21" s="40">
        <v>39</v>
      </c>
      <c r="H21" s="41">
        <v>0</v>
      </c>
      <c r="I21" s="41">
        <f>ROUND(G21*H21,P4)</f>
        <v>0</v>
      </c>
      <c r="J21" s="36"/>
      <c r="O21" s="42">
        <f>I21*0.21</f>
        <v>0</v>
      </c>
      <c r="P21">
        <v>3</v>
      </c>
    </row>
    <row r="22" ht="30">
      <c r="A22" s="36" t="s">
        <v>61</v>
      </c>
      <c r="B22" s="43"/>
      <c r="C22" s="44"/>
      <c r="D22" s="44"/>
      <c r="E22" s="38" t="s">
        <v>250</v>
      </c>
      <c r="F22" s="44"/>
      <c r="G22" s="44"/>
      <c r="H22" s="44"/>
      <c r="I22" s="44"/>
      <c r="J22" s="45"/>
    </row>
    <row r="23" ht="30">
      <c r="A23" s="36" t="s">
        <v>63</v>
      </c>
      <c r="B23" s="43"/>
      <c r="C23" s="44"/>
      <c r="D23" s="44"/>
      <c r="E23" s="46" t="s">
        <v>714</v>
      </c>
      <c r="F23" s="44"/>
      <c r="G23" s="44"/>
      <c r="H23" s="44"/>
      <c r="I23" s="44"/>
      <c r="J23" s="45"/>
    </row>
    <row r="24" ht="30">
      <c r="A24" s="36" t="s">
        <v>65</v>
      </c>
      <c r="B24" s="43"/>
      <c r="C24" s="44"/>
      <c r="D24" s="44"/>
      <c r="E24" s="38" t="s">
        <v>715</v>
      </c>
      <c r="F24" s="44"/>
      <c r="G24" s="44"/>
      <c r="H24" s="44"/>
      <c r="I24" s="44"/>
      <c r="J24" s="45"/>
    </row>
    <row r="25" ht="30">
      <c r="A25" s="36" t="s">
        <v>56</v>
      </c>
      <c r="B25" s="36">
        <v>5</v>
      </c>
      <c r="C25" s="37" t="s">
        <v>716</v>
      </c>
      <c r="D25" s="36" t="s">
        <v>58</v>
      </c>
      <c r="E25" s="38" t="s">
        <v>717</v>
      </c>
      <c r="F25" s="39" t="s">
        <v>107</v>
      </c>
      <c r="G25" s="40">
        <v>28</v>
      </c>
      <c r="H25" s="41">
        <v>0</v>
      </c>
      <c r="I25" s="41">
        <f>ROUND(G25*H25,P4)</f>
        <v>0</v>
      </c>
      <c r="J25" s="36"/>
      <c r="O25" s="42">
        <f>I25*0.21</f>
        <v>0</v>
      </c>
      <c r="P25">
        <v>3</v>
      </c>
    </row>
    <row r="26" ht="30">
      <c r="A26" s="36" t="s">
        <v>61</v>
      </c>
      <c r="B26" s="43"/>
      <c r="C26" s="44"/>
      <c r="D26" s="44"/>
      <c r="E26" s="38" t="s">
        <v>250</v>
      </c>
      <c r="F26" s="44"/>
      <c r="G26" s="44"/>
      <c r="H26" s="44"/>
      <c r="I26" s="44"/>
      <c r="J26" s="45"/>
    </row>
    <row r="27">
      <c r="A27" s="36" t="s">
        <v>63</v>
      </c>
      <c r="B27" s="43"/>
      <c r="C27" s="44"/>
      <c r="D27" s="44"/>
      <c r="E27" s="46" t="s">
        <v>718</v>
      </c>
      <c r="F27" s="44"/>
      <c r="G27" s="44"/>
      <c r="H27" s="44"/>
      <c r="I27" s="44"/>
      <c r="J27" s="45"/>
    </row>
    <row r="28" ht="30">
      <c r="A28" s="36" t="s">
        <v>65</v>
      </c>
      <c r="B28" s="43"/>
      <c r="C28" s="44"/>
      <c r="D28" s="44"/>
      <c r="E28" s="38" t="s">
        <v>719</v>
      </c>
      <c r="F28" s="44"/>
      <c r="G28" s="44"/>
      <c r="H28" s="44"/>
      <c r="I28" s="44"/>
      <c r="J28" s="45"/>
    </row>
    <row r="29" ht="30">
      <c r="A29" s="36" t="s">
        <v>56</v>
      </c>
      <c r="B29" s="36">
        <v>6</v>
      </c>
      <c r="C29" s="37" t="s">
        <v>720</v>
      </c>
      <c r="D29" s="36" t="s">
        <v>58</v>
      </c>
      <c r="E29" s="38" t="s">
        <v>721</v>
      </c>
      <c r="F29" s="39" t="s">
        <v>107</v>
      </c>
      <c r="G29" s="40">
        <v>25</v>
      </c>
      <c r="H29" s="41">
        <v>0</v>
      </c>
      <c r="I29" s="41">
        <f>ROUND(G29*H29,P4)</f>
        <v>0</v>
      </c>
      <c r="J29" s="36"/>
      <c r="O29" s="42">
        <f>I29*0.21</f>
        <v>0</v>
      </c>
      <c r="P29">
        <v>3</v>
      </c>
    </row>
    <row r="30" ht="60">
      <c r="A30" s="36" t="s">
        <v>61</v>
      </c>
      <c r="B30" s="43"/>
      <c r="C30" s="44"/>
      <c r="D30" s="44"/>
      <c r="E30" s="38" t="s">
        <v>722</v>
      </c>
      <c r="F30" s="44"/>
      <c r="G30" s="44"/>
      <c r="H30" s="44"/>
      <c r="I30" s="44"/>
      <c r="J30" s="45"/>
    </row>
    <row r="31" ht="30">
      <c r="A31" s="36" t="s">
        <v>63</v>
      </c>
      <c r="B31" s="43"/>
      <c r="C31" s="44"/>
      <c r="D31" s="44"/>
      <c r="E31" s="46" t="s">
        <v>723</v>
      </c>
      <c r="F31" s="44"/>
      <c r="G31" s="44"/>
      <c r="H31" s="44"/>
      <c r="I31" s="44"/>
      <c r="J31" s="45"/>
    </row>
    <row r="32" ht="45">
      <c r="A32" s="36" t="s">
        <v>65</v>
      </c>
      <c r="B32" s="43"/>
      <c r="C32" s="44"/>
      <c r="D32" s="44"/>
      <c r="E32" s="38" t="s">
        <v>724</v>
      </c>
      <c r="F32" s="44"/>
      <c r="G32" s="44"/>
      <c r="H32" s="44"/>
      <c r="I32" s="44"/>
      <c r="J32" s="45"/>
    </row>
    <row r="33">
      <c r="A33" s="36" t="s">
        <v>56</v>
      </c>
      <c r="B33" s="36">
        <v>7</v>
      </c>
      <c r="C33" s="37" t="s">
        <v>725</v>
      </c>
      <c r="D33" s="36" t="s">
        <v>58</v>
      </c>
      <c r="E33" s="38" t="s">
        <v>726</v>
      </c>
      <c r="F33" s="39" t="s">
        <v>107</v>
      </c>
      <c r="G33" s="40">
        <v>14</v>
      </c>
      <c r="H33" s="41">
        <v>0</v>
      </c>
      <c r="I33" s="41">
        <f>ROUND(G33*H33,P4)</f>
        <v>0</v>
      </c>
      <c r="J33" s="36"/>
      <c r="O33" s="42">
        <f>I33*0.21</f>
        <v>0</v>
      </c>
      <c r="P33">
        <v>3</v>
      </c>
    </row>
    <row r="34" ht="30">
      <c r="A34" s="36" t="s">
        <v>61</v>
      </c>
      <c r="B34" s="43"/>
      <c r="C34" s="44"/>
      <c r="D34" s="44"/>
      <c r="E34" s="38" t="s">
        <v>250</v>
      </c>
      <c r="F34" s="44"/>
      <c r="G34" s="44"/>
      <c r="H34" s="44"/>
      <c r="I34" s="44"/>
      <c r="J34" s="45"/>
    </row>
    <row r="35">
      <c r="A35" s="36" t="s">
        <v>63</v>
      </c>
      <c r="B35" s="43"/>
      <c r="C35" s="44"/>
      <c r="D35" s="44"/>
      <c r="E35" s="46" t="s">
        <v>727</v>
      </c>
      <c r="F35" s="44"/>
      <c r="G35" s="44"/>
      <c r="H35" s="44"/>
      <c r="I35" s="44"/>
      <c r="J35" s="45"/>
    </row>
    <row r="36" ht="30">
      <c r="A36" s="36" t="s">
        <v>65</v>
      </c>
      <c r="B36" s="43"/>
      <c r="C36" s="44"/>
      <c r="D36" s="44"/>
      <c r="E36" s="38" t="s">
        <v>719</v>
      </c>
      <c r="F36" s="44"/>
      <c r="G36" s="44"/>
      <c r="H36" s="44"/>
      <c r="I36" s="44"/>
      <c r="J36" s="45"/>
    </row>
    <row r="37" ht="30">
      <c r="A37" s="36" t="s">
        <v>56</v>
      </c>
      <c r="B37" s="36">
        <v>8</v>
      </c>
      <c r="C37" s="37" t="s">
        <v>728</v>
      </c>
      <c r="D37" s="36" t="s">
        <v>58</v>
      </c>
      <c r="E37" s="38" t="s">
        <v>729</v>
      </c>
      <c r="F37" s="39" t="s">
        <v>170</v>
      </c>
      <c r="G37" s="40">
        <v>304.20100000000002</v>
      </c>
      <c r="H37" s="41">
        <v>0</v>
      </c>
      <c r="I37" s="41">
        <f>ROUND(G37*H37,P4)</f>
        <v>0</v>
      </c>
      <c r="J37" s="36"/>
      <c r="O37" s="42">
        <f>I37*0.21</f>
        <v>0</v>
      </c>
      <c r="P37">
        <v>3</v>
      </c>
    </row>
    <row r="38" ht="75">
      <c r="A38" s="36" t="s">
        <v>61</v>
      </c>
      <c r="B38" s="43"/>
      <c r="C38" s="44"/>
      <c r="D38" s="44"/>
      <c r="E38" s="38" t="s">
        <v>730</v>
      </c>
      <c r="F38" s="44"/>
      <c r="G38" s="44"/>
      <c r="H38" s="44"/>
      <c r="I38" s="44"/>
      <c r="J38" s="45"/>
    </row>
    <row r="39" ht="120">
      <c r="A39" s="36" t="s">
        <v>63</v>
      </c>
      <c r="B39" s="43"/>
      <c r="C39" s="44"/>
      <c r="D39" s="44"/>
      <c r="E39" s="46" t="s">
        <v>731</v>
      </c>
      <c r="F39" s="44"/>
      <c r="G39" s="44"/>
      <c r="H39" s="44"/>
      <c r="I39" s="44"/>
      <c r="J39" s="45"/>
    </row>
    <row r="40" ht="60">
      <c r="A40" s="36" t="s">
        <v>65</v>
      </c>
      <c r="B40" s="43"/>
      <c r="C40" s="44"/>
      <c r="D40" s="44"/>
      <c r="E40" s="38" t="s">
        <v>732</v>
      </c>
      <c r="F40" s="44"/>
      <c r="G40" s="44"/>
      <c r="H40" s="44"/>
      <c r="I40" s="44"/>
      <c r="J40" s="45"/>
    </row>
    <row r="41" ht="30">
      <c r="A41" s="36" t="s">
        <v>56</v>
      </c>
      <c r="B41" s="36">
        <v>9</v>
      </c>
      <c r="C41" s="37" t="s">
        <v>733</v>
      </c>
      <c r="D41" s="36" t="s">
        <v>58</v>
      </c>
      <c r="E41" s="38" t="s">
        <v>734</v>
      </c>
      <c r="F41" s="39" t="s">
        <v>170</v>
      </c>
      <c r="G41" s="40">
        <v>669.72199999999998</v>
      </c>
      <c r="H41" s="41">
        <v>0</v>
      </c>
      <c r="I41" s="41">
        <f>ROUND(G41*H41,P4)</f>
        <v>0</v>
      </c>
      <c r="J41" s="36"/>
      <c r="O41" s="42">
        <f>I41*0.21</f>
        <v>0</v>
      </c>
      <c r="P41">
        <v>3</v>
      </c>
    </row>
    <row r="42" ht="105">
      <c r="A42" s="36" t="s">
        <v>61</v>
      </c>
      <c r="B42" s="43"/>
      <c r="C42" s="44"/>
      <c r="D42" s="44"/>
      <c r="E42" s="38" t="s">
        <v>735</v>
      </c>
      <c r="F42" s="44"/>
      <c r="G42" s="44"/>
      <c r="H42" s="44"/>
      <c r="I42" s="44"/>
      <c r="J42" s="45"/>
    </row>
    <row r="43" ht="255">
      <c r="A43" s="36" t="s">
        <v>63</v>
      </c>
      <c r="B43" s="43"/>
      <c r="C43" s="44"/>
      <c r="D43" s="44"/>
      <c r="E43" s="46" t="s">
        <v>736</v>
      </c>
      <c r="F43" s="44"/>
      <c r="G43" s="44"/>
      <c r="H43" s="44"/>
      <c r="I43" s="44"/>
      <c r="J43" s="45"/>
    </row>
    <row r="44" ht="105">
      <c r="A44" s="36" t="s">
        <v>65</v>
      </c>
      <c r="B44" s="43"/>
      <c r="C44" s="44"/>
      <c r="D44" s="44"/>
      <c r="E44" s="38" t="s">
        <v>737</v>
      </c>
      <c r="F44" s="44"/>
      <c r="G44" s="44"/>
      <c r="H44" s="44"/>
      <c r="I44" s="44"/>
      <c r="J44" s="45"/>
    </row>
    <row r="45">
      <c r="A45" s="36" t="s">
        <v>56</v>
      </c>
      <c r="B45" s="36">
        <v>10</v>
      </c>
      <c r="C45" s="37" t="s">
        <v>738</v>
      </c>
      <c r="D45" s="36" t="s">
        <v>58</v>
      </c>
      <c r="E45" s="38" t="s">
        <v>739</v>
      </c>
      <c r="F45" s="39" t="s">
        <v>107</v>
      </c>
      <c r="G45" s="40">
        <v>6</v>
      </c>
      <c r="H45" s="41">
        <v>0</v>
      </c>
      <c r="I45" s="41">
        <f>ROUND(G45*H45,P4)</f>
        <v>0</v>
      </c>
      <c r="J45" s="36"/>
      <c r="O45" s="42">
        <f>I45*0.21</f>
        <v>0</v>
      </c>
      <c r="P45">
        <v>3</v>
      </c>
    </row>
    <row r="46">
      <c r="A46" s="36" t="s">
        <v>61</v>
      </c>
      <c r="B46" s="43"/>
      <c r="C46" s="44"/>
      <c r="D46" s="44"/>
      <c r="E46" s="47" t="s">
        <v>58</v>
      </c>
      <c r="F46" s="44"/>
      <c r="G46" s="44"/>
      <c r="H46" s="44"/>
      <c r="I46" s="44"/>
      <c r="J46" s="45"/>
    </row>
    <row r="47" ht="30">
      <c r="A47" s="36" t="s">
        <v>63</v>
      </c>
      <c r="B47" s="43"/>
      <c r="C47" s="44"/>
      <c r="D47" s="44"/>
      <c r="E47" s="46" t="s">
        <v>740</v>
      </c>
      <c r="F47" s="44"/>
      <c r="G47" s="44"/>
      <c r="H47" s="44"/>
      <c r="I47" s="44"/>
      <c r="J47" s="45"/>
    </row>
    <row r="48" ht="75">
      <c r="A48" s="36" t="s">
        <v>65</v>
      </c>
      <c r="B48" s="48"/>
      <c r="C48" s="49"/>
      <c r="D48" s="49"/>
      <c r="E48" s="38" t="s">
        <v>741</v>
      </c>
      <c r="F48" s="49"/>
      <c r="G48" s="49"/>
      <c r="H48" s="49"/>
      <c r="I48" s="49"/>
      <c r="J48" s="50"/>
    </row>
  </sheetData>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35</v>
      </c>
      <c r="F2" s="16"/>
      <c r="G2" s="16"/>
      <c r="H2" s="16"/>
      <c r="I2" s="16"/>
      <c r="J2" s="18"/>
    </row>
    <row r="3">
      <c r="A3" s="3" t="s">
        <v>36</v>
      </c>
      <c r="B3" s="19" t="s">
        <v>37</v>
      </c>
      <c r="C3" s="20" t="s">
        <v>38</v>
      </c>
      <c r="D3" s="21"/>
      <c r="E3" s="22" t="s">
        <v>39</v>
      </c>
      <c r="F3" s="16"/>
      <c r="G3" s="16"/>
      <c r="H3" s="23" t="s">
        <v>25</v>
      </c>
      <c r="I3" s="24">
        <f>SUMIFS(I8:I180,A8:A180,"SD")</f>
        <v>0</v>
      </c>
      <c r="J3" s="18"/>
      <c r="O3">
        <v>0</v>
      </c>
      <c r="P3">
        <v>2</v>
      </c>
    </row>
    <row r="4">
      <c r="A4" s="3" t="s">
        <v>40</v>
      </c>
      <c r="B4" s="19" t="s">
        <v>41</v>
      </c>
      <c r="C4" s="20" t="s">
        <v>25</v>
      </c>
      <c r="D4" s="21"/>
      <c r="E4" s="22" t="s">
        <v>26</v>
      </c>
      <c r="F4" s="16"/>
      <c r="G4" s="16"/>
      <c r="H4" s="16"/>
      <c r="I4" s="16"/>
      <c r="J4" s="18"/>
      <c r="O4">
        <v>0.14999999999999999</v>
      </c>
      <c r="P4">
        <v>2</v>
      </c>
    </row>
    <row r="5">
      <c r="A5" s="25" t="s">
        <v>42</v>
      </c>
      <c r="B5" s="26" t="s">
        <v>43</v>
      </c>
      <c r="C5" s="7" t="s">
        <v>44</v>
      </c>
      <c r="D5" s="7" t="s">
        <v>45</v>
      </c>
      <c r="E5" s="7" t="s">
        <v>46</v>
      </c>
      <c r="F5" s="7" t="s">
        <v>47</v>
      </c>
      <c r="G5" s="7" t="s">
        <v>48</v>
      </c>
      <c r="H5" s="7" t="s">
        <v>49</v>
      </c>
      <c r="I5" s="7"/>
      <c r="J5" s="27" t="s">
        <v>50</v>
      </c>
      <c r="O5">
        <v>0.20999999999999999</v>
      </c>
    </row>
    <row r="6">
      <c r="A6" s="25"/>
      <c r="B6" s="26"/>
      <c r="C6" s="7"/>
      <c r="D6" s="7"/>
      <c r="E6" s="7"/>
      <c r="F6" s="7"/>
      <c r="G6" s="7"/>
      <c r="H6" s="7" t="s">
        <v>51</v>
      </c>
      <c r="I6" s="7" t="s">
        <v>52</v>
      </c>
      <c r="J6" s="27"/>
    </row>
    <row r="7">
      <c r="A7" s="28">
        <v>0</v>
      </c>
      <c r="B7" s="26">
        <v>1</v>
      </c>
      <c r="C7" s="29">
        <v>2</v>
      </c>
      <c r="D7" s="7">
        <v>3</v>
      </c>
      <c r="E7" s="29">
        <v>4</v>
      </c>
      <c r="F7" s="7">
        <v>5</v>
      </c>
      <c r="G7" s="7">
        <v>6</v>
      </c>
      <c r="H7" s="7">
        <v>7</v>
      </c>
      <c r="I7" s="29">
        <v>8</v>
      </c>
      <c r="J7" s="27">
        <v>9</v>
      </c>
    </row>
    <row r="8">
      <c r="A8" s="30" t="s">
        <v>53</v>
      </c>
      <c r="B8" s="31"/>
      <c r="C8" s="32" t="s">
        <v>54</v>
      </c>
      <c r="D8" s="33"/>
      <c r="E8" s="30" t="s">
        <v>55</v>
      </c>
      <c r="F8" s="33"/>
      <c r="G8" s="33"/>
      <c r="H8" s="33"/>
      <c r="I8" s="34">
        <f>SUMIFS(I9:I32,A9:A32,"P")</f>
        <v>0</v>
      </c>
      <c r="J8" s="35"/>
    </row>
    <row r="9" ht="30">
      <c r="A9" s="36" t="s">
        <v>56</v>
      </c>
      <c r="B9" s="36">
        <v>1</v>
      </c>
      <c r="C9" s="37" t="s">
        <v>742</v>
      </c>
      <c r="D9" s="36" t="s">
        <v>58</v>
      </c>
      <c r="E9" s="38" t="s">
        <v>743</v>
      </c>
      <c r="F9" s="39" t="s">
        <v>744</v>
      </c>
      <c r="G9" s="40">
        <v>2674.52</v>
      </c>
      <c r="H9" s="41">
        <v>0</v>
      </c>
      <c r="I9" s="41">
        <f>ROUND(G9*H9,P4)</f>
        <v>0</v>
      </c>
      <c r="J9" s="36"/>
      <c r="O9" s="42">
        <f>I9*0.21</f>
        <v>0</v>
      </c>
      <c r="P9">
        <v>3</v>
      </c>
    </row>
    <row r="10">
      <c r="A10" s="36" t="s">
        <v>61</v>
      </c>
      <c r="B10" s="43"/>
      <c r="C10" s="44"/>
      <c r="D10" s="44"/>
      <c r="E10" s="47" t="s">
        <v>58</v>
      </c>
      <c r="F10" s="44"/>
      <c r="G10" s="44"/>
      <c r="H10" s="44"/>
      <c r="I10" s="44"/>
      <c r="J10" s="45"/>
    </row>
    <row r="11" ht="45">
      <c r="A11" s="36" t="s">
        <v>63</v>
      </c>
      <c r="B11" s="43"/>
      <c r="C11" s="44"/>
      <c r="D11" s="44"/>
      <c r="E11" s="46" t="s">
        <v>745</v>
      </c>
      <c r="F11" s="44"/>
      <c r="G11" s="44"/>
      <c r="H11" s="44"/>
      <c r="I11" s="44"/>
      <c r="J11" s="45"/>
    </row>
    <row r="12" ht="165">
      <c r="A12" s="36" t="s">
        <v>65</v>
      </c>
      <c r="B12" s="43"/>
      <c r="C12" s="44"/>
      <c r="D12" s="44"/>
      <c r="E12" s="38" t="s">
        <v>746</v>
      </c>
      <c r="F12" s="44"/>
      <c r="G12" s="44"/>
      <c r="H12" s="44"/>
      <c r="I12" s="44"/>
      <c r="J12" s="45"/>
    </row>
    <row r="13" ht="30">
      <c r="A13" s="36" t="s">
        <v>56</v>
      </c>
      <c r="B13" s="36">
        <v>2</v>
      </c>
      <c r="C13" s="37" t="s">
        <v>747</v>
      </c>
      <c r="D13" s="36" t="s">
        <v>58</v>
      </c>
      <c r="E13" s="38" t="s">
        <v>748</v>
      </c>
      <c r="F13" s="39" t="s">
        <v>744</v>
      </c>
      <c r="G13" s="40">
        <v>523.25</v>
      </c>
      <c r="H13" s="41">
        <v>0</v>
      </c>
      <c r="I13" s="41">
        <f>ROUND(G13*H13,P4)</f>
        <v>0</v>
      </c>
      <c r="J13" s="36"/>
      <c r="O13" s="42">
        <f>I13*0.21</f>
        <v>0</v>
      </c>
      <c r="P13">
        <v>3</v>
      </c>
    </row>
    <row r="14">
      <c r="A14" s="36" t="s">
        <v>61</v>
      </c>
      <c r="B14" s="43"/>
      <c r="C14" s="44"/>
      <c r="D14" s="44"/>
      <c r="E14" s="47" t="s">
        <v>58</v>
      </c>
      <c r="F14" s="44"/>
      <c r="G14" s="44"/>
      <c r="H14" s="44"/>
      <c r="I14" s="44"/>
      <c r="J14" s="45"/>
    </row>
    <row r="15" ht="30">
      <c r="A15" s="36" t="s">
        <v>63</v>
      </c>
      <c r="B15" s="43"/>
      <c r="C15" s="44"/>
      <c r="D15" s="44"/>
      <c r="E15" s="46" t="s">
        <v>749</v>
      </c>
      <c r="F15" s="44"/>
      <c r="G15" s="44"/>
      <c r="H15" s="44"/>
      <c r="I15" s="44"/>
      <c r="J15" s="45"/>
    </row>
    <row r="16" ht="165">
      <c r="A16" s="36" t="s">
        <v>65</v>
      </c>
      <c r="B16" s="43"/>
      <c r="C16" s="44"/>
      <c r="D16" s="44"/>
      <c r="E16" s="38" t="s">
        <v>746</v>
      </c>
      <c r="F16" s="44"/>
      <c r="G16" s="44"/>
      <c r="H16" s="44"/>
      <c r="I16" s="44"/>
      <c r="J16" s="45"/>
    </row>
    <row r="17" ht="30">
      <c r="A17" s="36" t="s">
        <v>56</v>
      </c>
      <c r="B17" s="36">
        <v>3</v>
      </c>
      <c r="C17" s="37" t="s">
        <v>750</v>
      </c>
      <c r="D17" s="36" t="s">
        <v>58</v>
      </c>
      <c r="E17" s="38" t="s">
        <v>751</v>
      </c>
      <c r="F17" s="39" t="s">
        <v>744</v>
      </c>
      <c r="G17" s="40">
        <v>28.75</v>
      </c>
      <c r="H17" s="41">
        <v>0</v>
      </c>
      <c r="I17" s="41">
        <f>ROUND(G17*H17,P4)</f>
        <v>0</v>
      </c>
      <c r="J17" s="36"/>
      <c r="O17" s="42">
        <f>I17*0.21</f>
        <v>0</v>
      </c>
      <c r="P17">
        <v>3</v>
      </c>
    </row>
    <row r="18">
      <c r="A18" s="36" t="s">
        <v>61</v>
      </c>
      <c r="B18" s="43"/>
      <c r="C18" s="44"/>
      <c r="D18" s="44"/>
      <c r="E18" s="47" t="s">
        <v>58</v>
      </c>
      <c r="F18" s="44"/>
      <c r="G18" s="44"/>
      <c r="H18" s="44"/>
      <c r="I18" s="44"/>
      <c r="J18" s="45"/>
    </row>
    <row r="19" ht="30">
      <c r="A19" s="36" t="s">
        <v>63</v>
      </c>
      <c r="B19" s="43"/>
      <c r="C19" s="44"/>
      <c r="D19" s="44"/>
      <c r="E19" s="46" t="s">
        <v>752</v>
      </c>
      <c r="F19" s="44"/>
      <c r="G19" s="44"/>
      <c r="H19" s="44"/>
      <c r="I19" s="44"/>
      <c r="J19" s="45"/>
    </row>
    <row r="20" ht="165">
      <c r="A20" s="36" t="s">
        <v>65</v>
      </c>
      <c r="B20" s="43"/>
      <c r="C20" s="44"/>
      <c r="D20" s="44"/>
      <c r="E20" s="38" t="s">
        <v>746</v>
      </c>
      <c r="F20" s="44"/>
      <c r="G20" s="44"/>
      <c r="H20" s="44"/>
      <c r="I20" s="44"/>
      <c r="J20" s="45"/>
    </row>
    <row r="21">
      <c r="A21" s="36" t="s">
        <v>56</v>
      </c>
      <c r="B21" s="36">
        <v>4</v>
      </c>
      <c r="C21" s="37" t="s">
        <v>87</v>
      </c>
      <c r="D21" s="36" t="s">
        <v>58</v>
      </c>
      <c r="E21" s="38" t="s">
        <v>88</v>
      </c>
      <c r="F21" s="39" t="s">
        <v>60</v>
      </c>
      <c r="G21" s="40">
        <v>1</v>
      </c>
      <c r="H21" s="41">
        <v>0</v>
      </c>
      <c r="I21" s="41">
        <f>ROUND(G21*H21,P4)</f>
        <v>0</v>
      </c>
      <c r="J21" s="36"/>
      <c r="O21" s="42">
        <f>I21*0.21</f>
        <v>0</v>
      </c>
      <c r="P21">
        <v>3</v>
      </c>
    </row>
    <row r="22">
      <c r="A22" s="36" t="s">
        <v>61</v>
      </c>
      <c r="B22" s="43"/>
      <c r="C22" s="44"/>
      <c r="D22" s="44"/>
      <c r="E22" s="47" t="s">
        <v>58</v>
      </c>
      <c r="F22" s="44"/>
      <c r="G22" s="44"/>
      <c r="H22" s="44"/>
      <c r="I22" s="44"/>
      <c r="J22" s="45"/>
    </row>
    <row r="23" ht="45">
      <c r="A23" s="36" t="s">
        <v>63</v>
      </c>
      <c r="B23" s="43"/>
      <c r="C23" s="44"/>
      <c r="D23" s="44"/>
      <c r="E23" s="46" t="s">
        <v>753</v>
      </c>
      <c r="F23" s="44"/>
      <c r="G23" s="44"/>
      <c r="H23" s="44"/>
      <c r="I23" s="44"/>
      <c r="J23" s="45"/>
    </row>
    <row r="24" ht="30">
      <c r="A24" s="36" t="s">
        <v>65</v>
      </c>
      <c r="B24" s="43"/>
      <c r="C24" s="44"/>
      <c r="D24" s="44"/>
      <c r="E24" s="38" t="s">
        <v>86</v>
      </c>
      <c r="F24" s="44"/>
      <c r="G24" s="44"/>
      <c r="H24" s="44"/>
      <c r="I24" s="44"/>
      <c r="J24" s="45"/>
    </row>
    <row r="25">
      <c r="A25" s="36" t="s">
        <v>56</v>
      </c>
      <c r="B25" s="36">
        <v>5</v>
      </c>
      <c r="C25" s="37" t="s">
        <v>91</v>
      </c>
      <c r="D25" s="36" t="s">
        <v>58</v>
      </c>
      <c r="E25" s="38" t="s">
        <v>92</v>
      </c>
      <c r="F25" s="39" t="s">
        <v>60</v>
      </c>
      <c r="G25" s="40">
        <v>1</v>
      </c>
      <c r="H25" s="41">
        <v>0</v>
      </c>
      <c r="I25" s="41">
        <f>ROUND(G25*H25,P4)</f>
        <v>0</v>
      </c>
      <c r="J25" s="36"/>
      <c r="O25" s="42">
        <f>I25*0.21</f>
        <v>0</v>
      </c>
      <c r="P25">
        <v>3</v>
      </c>
    </row>
    <row r="26">
      <c r="A26" s="36" t="s">
        <v>61</v>
      </c>
      <c r="B26" s="43"/>
      <c r="C26" s="44"/>
      <c r="D26" s="44"/>
      <c r="E26" s="47" t="s">
        <v>58</v>
      </c>
      <c r="F26" s="44"/>
      <c r="G26" s="44"/>
      <c r="H26" s="44"/>
      <c r="I26" s="44"/>
      <c r="J26" s="45"/>
    </row>
    <row r="27" ht="45">
      <c r="A27" s="36" t="s">
        <v>63</v>
      </c>
      <c r="B27" s="43"/>
      <c r="C27" s="44"/>
      <c r="D27" s="44"/>
      <c r="E27" s="46" t="s">
        <v>754</v>
      </c>
      <c r="F27" s="44"/>
      <c r="G27" s="44"/>
      <c r="H27" s="44"/>
      <c r="I27" s="44"/>
      <c r="J27" s="45"/>
    </row>
    <row r="28" ht="30">
      <c r="A28" s="36" t="s">
        <v>65</v>
      </c>
      <c r="B28" s="43"/>
      <c r="C28" s="44"/>
      <c r="D28" s="44"/>
      <c r="E28" s="38" t="s">
        <v>86</v>
      </c>
      <c r="F28" s="44"/>
      <c r="G28" s="44"/>
      <c r="H28" s="44"/>
      <c r="I28" s="44"/>
      <c r="J28" s="45"/>
    </row>
    <row r="29">
      <c r="A29" s="36" t="s">
        <v>56</v>
      </c>
      <c r="B29" s="36">
        <v>6</v>
      </c>
      <c r="C29" s="37" t="s">
        <v>755</v>
      </c>
      <c r="D29" s="36" t="s">
        <v>58</v>
      </c>
      <c r="E29" s="38" t="s">
        <v>756</v>
      </c>
      <c r="F29" s="39" t="s">
        <v>60</v>
      </c>
      <c r="G29" s="40">
        <v>1</v>
      </c>
      <c r="H29" s="41">
        <v>0</v>
      </c>
      <c r="I29" s="41">
        <f>ROUND(G29*H29,P4)</f>
        <v>0</v>
      </c>
      <c r="J29" s="36"/>
      <c r="O29" s="42">
        <f>I29*0.21</f>
        <v>0</v>
      </c>
      <c r="P29">
        <v>3</v>
      </c>
    </row>
    <row r="30">
      <c r="A30" s="36" t="s">
        <v>61</v>
      </c>
      <c r="B30" s="43"/>
      <c r="C30" s="44"/>
      <c r="D30" s="44"/>
      <c r="E30" s="47" t="s">
        <v>58</v>
      </c>
      <c r="F30" s="44"/>
      <c r="G30" s="44"/>
      <c r="H30" s="44"/>
      <c r="I30" s="44"/>
      <c r="J30" s="45"/>
    </row>
    <row r="31" ht="75">
      <c r="A31" s="36" t="s">
        <v>63</v>
      </c>
      <c r="B31" s="43"/>
      <c r="C31" s="44"/>
      <c r="D31" s="44"/>
      <c r="E31" s="46" t="s">
        <v>757</v>
      </c>
      <c r="F31" s="44"/>
      <c r="G31" s="44"/>
      <c r="H31" s="44"/>
      <c r="I31" s="44"/>
      <c r="J31" s="45"/>
    </row>
    <row r="32" ht="30">
      <c r="A32" s="36" t="s">
        <v>65</v>
      </c>
      <c r="B32" s="43"/>
      <c r="C32" s="44"/>
      <c r="D32" s="44"/>
      <c r="E32" s="38" t="s">
        <v>758</v>
      </c>
      <c r="F32" s="44"/>
      <c r="G32" s="44"/>
      <c r="H32" s="44"/>
      <c r="I32" s="44"/>
      <c r="J32" s="45"/>
    </row>
    <row r="33">
      <c r="A33" s="30" t="s">
        <v>53</v>
      </c>
      <c r="B33" s="31"/>
      <c r="C33" s="32" t="s">
        <v>130</v>
      </c>
      <c r="D33" s="33"/>
      <c r="E33" s="30" t="s">
        <v>131</v>
      </c>
      <c r="F33" s="33"/>
      <c r="G33" s="33"/>
      <c r="H33" s="33"/>
      <c r="I33" s="34">
        <f>SUMIFS(I34:I81,A34:A81,"P")</f>
        <v>0</v>
      </c>
      <c r="J33" s="35"/>
    </row>
    <row r="34">
      <c r="A34" s="36" t="s">
        <v>56</v>
      </c>
      <c r="B34" s="36">
        <v>7</v>
      </c>
      <c r="C34" s="37" t="s">
        <v>759</v>
      </c>
      <c r="D34" s="36" t="s">
        <v>58</v>
      </c>
      <c r="E34" s="38" t="s">
        <v>760</v>
      </c>
      <c r="F34" s="39" t="s">
        <v>170</v>
      </c>
      <c r="G34" s="40">
        <v>1</v>
      </c>
      <c r="H34" s="41">
        <v>0</v>
      </c>
      <c r="I34" s="41">
        <f>ROUND(G34*H34,P4)</f>
        <v>0</v>
      </c>
      <c r="J34" s="36"/>
      <c r="O34" s="42">
        <f>I34*0.21</f>
        <v>0</v>
      </c>
      <c r="P34">
        <v>3</v>
      </c>
    </row>
    <row r="35">
      <c r="A35" s="36" t="s">
        <v>61</v>
      </c>
      <c r="B35" s="43"/>
      <c r="C35" s="44"/>
      <c r="D35" s="44"/>
      <c r="E35" s="47" t="s">
        <v>58</v>
      </c>
      <c r="F35" s="44"/>
      <c r="G35" s="44"/>
      <c r="H35" s="44"/>
      <c r="I35" s="44"/>
      <c r="J35" s="45"/>
    </row>
    <row r="36" ht="75">
      <c r="A36" s="36" t="s">
        <v>63</v>
      </c>
      <c r="B36" s="43"/>
      <c r="C36" s="44"/>
      <c r="D36" s="44"/>
      <c r="E36" s="46" t="s">
        <v>761</v>
      </c>
      <c r="F36" s="44"/>
      <c r="G36" s="44"/>
      <c r="H36" s="44"/>
      <c r="I36" s="44"/>
      <c r="J36" s="45"/>
    </row>
    <row r="37">
      <c r="A37" s="36" t="s">
        <v>65</v>
      </c>
      <c r="B37" s="43"/>
      <c r="C37" s="44"/>
      <c r="D37" s="44"/>
      <c r="E37" s="38" t="s">
        <v>762</v>
      </c>
      <c r="F37" s="44"/>
      <c r="G37" s="44"/>
      <c r="H37" s="44"/>
      <c r="I37" s="44"/>
      <c r="J37" s="45"/>
    </row>
    <row r="38">
      <c r="A38" s="36" t="s">
        <v>56</v>
      </c>
      <c r="B38" s="36">
        <v>8</v>
      </c>
      <c r="C38" s="37" t="s">
        <v>763</v>
      </c>
      <c r="D38" s="36" t="s">
        <v>58</v>
      </c>
      <c r="E38" s="38" t="s">
        <v>764</v>
      </c>
      <c r="F38" s="39" t="s">
        <v>170</v>
      </c>
      <c r="G38" s="40">
        <v>20</v>
      </c>
      <c r="H38" s="41">
        <v>0</v>
      </c>
      <c r="I38" s="41">
        <f>ROUND(G38*H38,P4)</f>
        <v>0</v>
      </c>
      <c r="J38" s="36"/>
      <c r="O38" s="42">
        <f>I38*0.21</f>
        <v>0</v>
      </c>
      <c r="P38">
        <v>3</v>
      </c>
    </row>
    <row r="39">
      <c r="A39" s="36" t="s">
        <v>61</v>
      </c>
      <c r="B39" s="43"/>
      <c r="C39" s="44"/>
      <c r="D39" s="44"/>
      <c r="E39" s="47" t="s">
        <v>58</v>
      </c>
      <c r="F39" s="44"/>
      <c r="G39" s="44"/>
      <c r="H39" s="44"/>
      <c r="I39" s="44"/>
      <c r="J39" s="45"/>
    </row>
    <row r="40" ht="75">
      <c r="A40" s="36" t="s">
        <v>63</v>
      </c>
      <c r="B40" s="43"/>
      <c r="C40" s="44"/>
      <c r="D40" s="44"/>
      <c r="E40" s="46" t="s">
        <v>765</v>
      </c>
      <c r="F40" s="44"/>
      <c r="G40" s="44"/>
      <c r="H40" s="44"/>
      <c r="I40" s="44"/>
      <c r="J40" s="45"/>
    </row>
    <row r="41" ht="45">
      <c r="A41" s="36" t="s">
        <v>65</v>
      </c>
      <c r="B41" s="43"/>
      <c r="C41" s="44"/>
      <c r="D41" s="44"/>
      <c r="E41" s="38" t="s">
        <v>766</v>
      </c>
      <c r="F41" s="44"/>
      <c r="G41" s="44"/>
      <c r="H41" s="44"/>
      <c r="I41" s="44"/>
      <c r="J41" s="45"/>
    </row>
    <row r="42">
      <c r="A42" s="36" t="s">
        <v>56</v>
      </c>
      <c r="B42" s="36">
        <v>9</v>
      </c>
      <c r="C42" s="37" t="s">
        <v>767</v>
      </c>
      <c r="D42" s="36" t="s">
        <v>58</v>
      </c>
      <c r="E42" s="38" t="s">
        <v>768</v>
      </c>
      <c r="F42" s="39" t="s">
        <v>107</v>
      </c>
      <c r="G42" s="40">
        <v>1</v>
      </c>
      <c r="H42" s="41">
        <v>0</v>
      </c>
      <c r="I42" s="41">
        <f>ROUND(G42*H42,P4)</f>
        <v>0</v>
      </c>
      <c r="J42" s="36"/>
      <c r="O42" s="42">
        <f>I42*0.21</f>
        <v>0</v>
      </c>
      <c r="P42">
        <v>3</v>
      </c>
    </row>
    <row r="43">
      <c r="A43" s="36" t="s">
        <v>61</v>
      </c>
      <c r="B43" s="43"/>
      <c r="C43" s="44"/>
      <c r="D43" s="44"/>
      <c r="E43" s="47" t="s">
        <v>58</v>
      </c>
      <c r="F43" s="44"/>
      <c r="G43" s="44"/>
      <c r="H43" s="44"/>
      <c r="I43" s="44"/>
      <c r="J43" s="45"/>
    </row>
    <row r="44" ht="60">
      <c r="A44" s="36" t="s">
        <v>63</v>
      </c>
      <c r="B44" s="43"/>
      <c r="C44" s="44"/>
      <c r="D44" s="44"/>
      <c r="E44" s="46" t="s">
        <v>769</v>
      </c>
      <c r="F44" s="44"/>
      <c r="G44" s="44"/>
      <c r="H44" s="44"/>
      <c r="I44" s="44"/>
      <c r="J44" s="45"/>
    </row>
    <row r="45" ht="195">
      <c r="A45" s="36" t="s">
        <v>65</v>
      </c>
      <c r="B45" s="43"/>
      <c r="C45" s="44"/>
      <c r="D45" s="44"/>
      <c r="E45" s="38" t="s">
        <v>770</v>
      </c>
      <c r="F45" s="44"/>
      <c r="G45" s="44"/>
      <c r="H45" s="44"/>
      <c r="I45" s="44"/>
      <c r="J45" s="45"/>
    </row>
    <row r="46">
      <c r="A46" s="36" t="s">
        <v>56</v>
      </c>
      <c r="B46" s="36">
        <v>10</v>
      </c>
      <c r="C46" s="37" t="s">
        <v>771</v>
      </c>
      <c r="D46" s="36" t="s">
        <v>58</v>
      </c>
      <c r="E46" s="38" t="s">
        <v>772</v>
      </c>
      <c r="F46" s="39" t="s">
        <v>116</v>
      </c>
      <c r="G46" s="40">
        <v>59.399999999999999</v>
      </c>
      <c r="H46" s="41">
        <v>0</v>
      </c>
      <c r="I46" s="41">
        <f>ROUND(G46*H46,P4)</f>
        <v>0</v>
      </c>
      <c r="J46" s="36"/>
      <c r="O46" s="42">
        <f>I46*0.21</f>
        <v>0</v>
      </c>
      <c r="P46">
        <v>3</v>
      </c>
    </row>
    <row r="47">
      <c r="A47" s="36" t="s">
        <v>61</v>
      </c>
      <c r="B47" s="43"/>
      <c r="C47" s="44"/>
      <c r="D47" s="44"/>
      <c r="E47" s="47" t="s">
        <v>58</v>
      </c>
      <c r="F47" s="44"/>
      <c r="G47" s="44"/>
      <c r="H47" s="44"/>
      <c r="I47" s="44"/>
      <c r="J47" s="45"/>
    </row>
    <row r="48" ht="90">
      <c r="A48" s="36" t="s">
        <v>63</v>
      </c>
      <c r="B48" s="43"/>
      <c r="C48" s="44"/>
      <c r="D48" s="44"/>
      <c r="E48" s="46" t="s">
        <v>773</v>
      </c>
      <c r="F48" s="44"/>
      <c r="G48" s="44"/>
      <c r="H48" s="44"/>
      <c r="I48" s="44"/>
      <c r="J48" s="45"/>
    </row>
    <row r="49" ht="45">
      <c r="A49" s="36" t="s">
        <v>65</v>
      </c>
      <c r="B49" s="43"/>
      <c r="C49" s="44"/>
      <c r="D49" s="44"/>
      <c r="E49" s="38" t="s">
        <v>774</v>
      </c>
      <c r="F49" s="44"/>
      <c r="G49" s="44"/>
      <c r="H49" s="44"/>
      <c r="I49" s="44"/>
      <c r="J49" s="45"/>
    </row>
    <row r="50">
      <c r="A50" s="36" t="s">
        <v>56</v>
      </c>
      <c r="B50" s="36">
        <v>11</v>
      </c>
      <c r="C50" s="37" t="s">
        <v>190</v>
      </c>
      <c r="D50" s="36" t="s">
        <v>58</v>
      </c>
      <c r="E50" s="38" t="s">
        <v>191</v>
      </c>
      <c r="F50" s="39" t="s">
        <v>116</v>
      </c>
      <c r="G50" s="40">
        <v>59.399999999999999</v>
      </c>
      <c r="H50" s="41">
        <v>0</v>
      </c>
      <c r="I50" s="41">
        <f>ROUND(G50*H50,P4)</f>
        <v>0</v>
      </c>
      <c r="J50" s="36"/>
      <c r="O50" s="42">
        <f>I50*0.21</f>
        <v>0</v>
      </c>
      <c r="P50">
        <v>3</v>
      </c>
    </row>
    <row r="51">
      <c r="A51" s="36" t="s">
        <v>61</v>
      </c>
      <c r="B51" s="43"/>
      <c r="C51" s="44"/>
      <c r="D51" s="44"/>
      <c r="E51" s="47" t="s">
        <v>58</v>
      </c>
      <c r="F51" s="44"/>
      <c r="G51" s="44"/>
      <c r="H51" s="44"/>
      <c r="I51" s="44"/>
      <c r="J51" s="45"/>
    </row>
    <row r="52" ht="30">
      <c r="A52" s="36" t="s">
        <v>63</v>
      </c>
      <c r="B52" s="43"/>
      <c r="C52" s="44"/>
      <c r="D52" s="44"/>
      <c r="E52" s="46" t="s">
        <v>775</v>
      </c>
      <c r="F52" s="44"/>
      <c r="G52" s="44"/>
      <c r="H52" s="44"/>
      <c r="I52" s="44"/>
      <c r="J52" s="45"/>
    </row>
    <row r="53" ht="390">
      <c r="A53" s="36" t="s">
        <v>65</v>
      </c>
      <c r="B53" s="43"/>
      <c r="C53" s="44"/>
      <c r="D53" s="44"/>
      <c r="E53" s="38" t="s">
        <v>776</v>
      </c>
      <c r="F53" s="44"/>
      <c r="G53" s="44"/>
      <c r="H53" s="44"/>
      <c r="I53" s="44"/>
      <c r="J53" s="45"/>
    </row>
    <row r="54">
      <c r="A54" s="36" t="s">
        <v>56</v>
      </c>
      <c r="B54" s="36">
        <v>12</v>
      </c>
      <c r="C54" s="37" t="s">
        <v>209</v>
      </c>
      <c r="D54" s="36" t="s">
        <v>777</v>
      </c>
      <c r="E54" s="38" t="s">
        <v>210</v>
      </c>
      <c r="F54" s="39" t="s">
        <v>116</v>
      </c>
      <c r="G54" s="40">
        <v>1337.26</v>
      </c>
      <c r="H54" s="41">
        <v>0</v>
      </c>
      <c r="I54" s="41">
        <f>ROUND(G54*H54,P4)</f>
        <v>0</v>
      </c>
      <c r="J54" s="36"/>
      <c r="O54" s="42">
        <f>I54*0.21</f>
        <v>0</v>
      </c>
      <c r="P54">
        <v>3</v>
      </c>
    </row>
    <row r="55">
      <c r="A55" s="36" t="s">
        <v>61</v>
      </c>
      <c r="B55" s="43"/>
      <c r="C55" s="44"/>
      <c r="D55" s="44"/>
      <c r="E55" s="47" t="s">
        <v>58</v>
      </c>
      <c r="F55" s="44"/>
      <c r="G55" s="44"/>
      <c r="H55" s="44"/>
      <c r="I55" s="44"/>
      <c r="J55" s="45"/>
    </row>
    <row r="56" ht="270">
      <c r="A56" s="36" t="s">
        <v>63</v>
      </c>
      <c r="B56" s="43"/>
      <c r="C56" s="44"/>
      <c r="D56" s="44"/>
      <c r="E56" s="46" t="s">
        <v>778</v>
      </c>
      <c r="F56" s="44"/>
      <c r="G56" s="44"/>
      <c r="H56" s="44"/>
      <c r="I56" s="44"/>
      <c r="J56" s="45"/>
    </row>
    <row r="57" ht="405">
      <c r="A57" s="36" t="s">
        <v>65</v>
      </c>
      <c r="B57" s="43"/>
      <c r="C57" s="44"/>
      <c r="D57" s="44"/>
      <c r="E57" s="38" t="s">
        <v>779</v>
      </c>
      <c r="F57" s="44"/>
      <c r="G57" s="44"/>
      <c r="H57" s="44"/>
      <c r="I57" s="44"/>
      <c r="J57" s="45"/>
    </row>
    <row r="58">
      <c r="A58" s="36" t="s">
        <v>56</v>
      </c>
      <c r="B58" s="36">
        <v>13</v>
      </c>
      <c r="C58" s="37" t="s">
        <v>219</v>
      </c>
      <c r="D58" s="36" t="s">
        <v>58</v>
      </c>
      <c r="E58" s="38" t="s">
        <v>220</v>
      </c>
      <c r="F58" s="39" t="s">
        <v>116</v>
      </c>
      <c r="G58" s="40">
        <v>1396.6600000000001</v>
      </c>
      <c r="H58" s="41">
        <v>0</v>
      </c>
      <c r="I58" s="41">
        <f>ROUND(G58*H58,P4)</f>
        <v>0</v>
      </c>
      <c r="J58" s="36"/>
      <c r="O58" s="42">
        <f>I58*0.21</f>
        <v>0</v>
      </c>
      <c r="P58">
        <v>3</v>
      </c>
    </row>
    <row r="59">
      <c r="A59" s="36" t="s">
        <v>61</v>
      </c>
      <c r="B59" s="43"/>
      <c r="C59" s="44"/>
      <c r="D59" s="44"/>
      <c r="E59" s="47" t="s">
        <v>58</v>
      </c>
      <c r="F59" s="44"/>
      <c r="G59" s="44"/>
      <c r="H59" s="44"/>
      <c r="I59" s="44"/>
      <c r="J59" s="45"/>
    </row>
    <row r="60" ht="75">
      <c r="A60" s="36" t="s">
        <v>63</v>
      </c>
      <c r="B60" s="43"/>
      <c r="C60" s="44"/>
      <c r="D60" s="44"/>
      <c r="E60" s="46" t="s">
        <v>780</v>
      </c>
      <c r="F60" s="44"/>
      <c r="G60" s="44"/>
      <c r="H60" s="44"/>
      <c r="I60" s="44"/>
      <c r="J60" s="45"/>
    </row>
    <row r="61" ht="240">
      <c r="A61" s="36" t="s">
        <v>65</v>
      </c>
      <c r="B61" s="43"/>
      <c r="C61" s="44"/>
      <c r="D61" s="44"/>
      <c r="E61" s="38" t="s">
        <v>223</v>
      </c>
      <c r="F61" s="44"/>
      <c r="G61" s="44"/>
      <c r="H61" s="44"/>
      <c r="I61" s="44"/>
      <c r="J61" s="45"/>
    </row>
    <row r="62">
      <c r="A62" s="36" t="s">
        <v>56</v>
      </c>
      <c r="B62" s="36">
        <v>14</v>
      </c>
      <c r="C62" s="37" t="s">
        <v>241</v>
      </c>
      <c r="D62" s="36" t="s">
        <v>58</v>
      </c>
      <c r="E62" s="38" t="s">
        <v>242</v>
      </c>
      <c r="F62" s="39" t="s">
        <v>116</v>
      </c>
      <c r="G62" s="40">
        <v>302.56</v>
      </c>
      <c r="H62" s="41">
        <v>0</v>
      </c>
      <c r="I62" s="41">
        <f>ROUND(G62*H62,P4)</f>
        <v>0</v>
      </c>
      <c r="J62" s="36"/>
      <c r="O62" s="42">
        <f>I62*0.21</f>
        <v>0</v>
      </c>
      <c r="P62">
        <v>3</v>
      </c>
    </row>
    <row r="63">
      <c r="A63" s="36" t="s">
        <v>61</v>
      </c>
      <c r="B63" s="43"/>
      <c r="C63" s="44"/>
      <c r="D63" s="44"/>
      <c r="E63" s="47" t="s">
        <v>58</v>
      </c>
      <c r="F63" s="44"/>
      <c r="G63" s="44"/>
      <c r="H63" s="44"/>
      <c r="I63" s="44"/>
      <c r="J63" s="45"/>
    </row>
    <row r="64" ht="75">
      <c r="A64" s="36" t="s">
        <v>63</v>
      </c>
      <c r="B64" s="43"/>
      <c r="C64" s="44"/>
      <c r="D64" s="44"/>
      <c r="E64" s="46" t="s">
        <v>781</v>
      </c>
      <c r="F64" s="44"/>
      <c r="G64" s="44"/>
      <c r="H64" s="44"/>
      <c r="I64" s="44"/>
      <c r="J64" s="45"/>
    </row>
    <row r="65" ht="390">
      <c r="A65" s="36" t="s">
        <v>65</v>
      </c>
      <c r="B65" s="43"/>
      <c r="C65" s="44"/>
      <c r="D65" s="44"/>
      <c r="E65" s="38" t="s">
        <v>782</v>
      </c>
      <c r="F65" s="44"/>
      <c r="G65" s="44"/>
      <c r="H65" s="44"/>
      <c r="I65" s="44"/>
      <c r="J65" s="45"/>
    </row>
    <row r="66">
      <c r="A66" s="36" t="s">
        <v>56</v>
      </c>
      <c r="B66" s="36">
        <v>15</v>
      </c>
      <c r="C66" s="37" t="s">
        <v>248</v>
      </c>
      <c r="D66" s="36" t="s">
        <v>58</v>
      </c>
      <c r="E66" s="38" t="s">
        <v>249</v>
      </c>
      <c r="F66" s="39" t="s">
        <v>170</v>
      </c>
      <c r="G66" s="40">
        <v>186</v>
      </c>
      <c r="H66" s="41">
        <v>0</v>
      </c>
      <c r="I66" s="41">
        <f>ROUND(G66*H66,P4)</f>
        <v>0</v>
      </c>
      <c r="J66" s="36"/>
      <c r="O66" s="42">
        <f>I66*0.21</f>
        <v>0</v>
      </c>
      <c r="P66">
        <v>3</v>
      </c>
    </row>
    <row r="67">
      <c r="A67" s="36" t="s">
        <v>61</v>
      </c>
      <c r="B67" s="43"/>
      <c r="C67" s="44"/>
      <c r="D67" s="44"/>
      <c r="E67" s="47" t="s">
        <v>58</v>
      </c>
      <c r="F67" s="44"/>
      <c r="G67" s="44"/>
      <c r="H67" s="44"/>
      <c r="I67" s="44"/>
      <c r="J67" s="45"/>
    </row>
    <row r="68" ht="30">
      <c r="A68" s="36" t="s">
        <v>63</v>
      </c>
      <c r="B68" s="43"/>
      <c r="C68" s="44"/>
      <c r="D68" s="44"/>
      <c r="E68" s="46" t="s">
        <v>783</v>
      </c>
      <c r="F68" s="44"/>
      <c r="G68" s="44"/>
      <c r="H68" s="44"/>
      <c r="I68" s="44"/>
      <c r="J68" s="45"/>
    </row>
    <row r="69" ht="30">
      <c r="A69" s="36" t="s">
        <v>65</v>
      </c>
      <c r="B69" s="43"/>
      <c r="C69" s="44"/>
      <c r="D69" s="44"/>
      <c r="E69" s="38" t="s">
        <v>784</v>
      </c>
      <c r="F69" s="44"/>
      <c r="G69" s="44"/>
      <c r="H69" s="44"/>
      <c r="I69" s="44"/>
      <c r="J69" s="45"/>
    </row>
    <row r="70">
      <c r="A70" s="36" t="s">
        <v>56</v>
      </c>
      <c r="B70" s="36">
        <v>16</v>
      </c>
      <c r="C70" s="37" t="s">
        <v>785</v>
      </c>
      <c r="D70" s="36" t="s">
        <v>58</v>
      </c>
      <c r="E70" s="38" t="s">
        <v>786</v>
      </c>
      <c r="F70" s="39" t="s">
        <v>116</v>
      </c>
      <c r="G70" s="40">
        <v>59.399999999999999</v>
      </c>
      <c r="H70" s="41">
        <v>0</v>
      </c>
      <c r="I70" s="41">
        <f>ROUND(G70*H70,P4)</f>
        <v>0</v>
      </c>
      <c r="J70" s="36"/>
      <c r="O70" s="42">
        <f>I70*0.21</f>
        <v>0</v>
      </c>
      <c r="P70">
        <v>3</v>
      </c>
    </row>
    <row r="71">
      <c r="A71" s="36" t="s">
        <v>61</v>
      </c>
      <c r="B71" s="43"/>
      <c r="C71" s="44"/>
      <c r="D71" s="44"/>
      <c r="E71" s="47" t="s">
        <v>58</v>
      </c>
      <c r="F71" s="44"/>
      <c r="G71" s="44"/>
      <c r="H71" s="44"/>
      <c r="I71" s="44"/>
      <c r="J71" s="45"/>
    </row>
    <row r="72" ht="75">
      <c r="A72" s="36" t="s">
        <v>63</v>
      </c>
      <c r="B72" s="43"/>
      <c r="C72" s="44"/>
      <c r="D72" s="44"/>
      <c r="E72" s="46" t="s">
        <v>787</v>
      </c>
      <c r="F72" s="44"/>
      <c r="G72" s="44"/>
      <c r="H72" s="44"/>
      <c r="I72" s="44"/>
      <c r="J72" s="45"/>
    </row>
    <row r="73" ht="45">
      <c r="A73" s="36" t="s">
        <v>65</v>
      </c>
      <c r="B73" s="43"/>
      <c r="C73" s="44"/>
      <c r="D73" s="44"/>
      <c r="E73" s="38" t="s">
        <v>788</v>
      </c>
      <c r="F73" s="44"/>
      <c r="G73" s="44"/>
      <c r="H73" s="44"/>
      <c r="I73" s="44"/>
      <c r="J73" s="45"/>
    </row>
    <row r="74">
      <c r="A74" s="36" t="s">
        <v>56</v>
      </c>
      <c r="B74" s="36">
        <v>17</v>
      </c>
      <c r="C74" s="37" t="s">
        <v>257</v>
      </c>
      <c r="D74" s="36" t="s">
        <v>58</v>
      </c>
      <c r="E74" s="38" t="s">
        <v>258</v>
      </c>
      <c r="F74" s="39" t="s">
        <v>170</v>
      </c>
      <c r="G74" s="40">
        <v>396</v>
      </c>
      <c r="H74" s="41">
        <v>0</v>
      </c>
      <c r="I74" s="41">
        <f>ROUND(G74*H74,P4)</f>
        <v>0</v>
      </c>
      <c r="J74" s="36"/>
      <c r="O74" s="42">
        <f>I74*0.21</f>
        <v>0</v>
      </c>
      <c r="P74">
        <v>3</v>
      </c>
    </row>
    <row r="75">
      <c r="A75" s="36" t="s">
        <v>61</v>
      </c>
      <c r="B75" s="43"/>
      <c r="C75" s="44"/>
      <c r="D75" s="44"/>
      <c r="E75" s="47" t="s">
        <v>58</v>
      </c>
      <c r="F75" s="44"/>
      <c r="G75" s="44"/>
      <c r="H75" s="44"/>
      <c r="I75" s="44"/>
      <c r="J75" s="45"/>
    </row>
    <row r="76">
      <c r="A76" s="36" t="s">
        <v>63</v>
      </c>
      <c r="B76" s="43"/>
      <c r="C76" s="44"/>
      <c r="D76" s="44"/>
      <c r="E76" s="46" t="s">
        <v>789</v>
      </c>
      <c r="F76" s="44"/>
      <c r="G76" s="44"/>
      <c r="H76" s="44"/>
      <c r="I76" s="44"/>
      <c r="J76" s="45"/>
    </row>
    <row r="77" ht="30">
      <c r="A77" s="36" t="s">
        <v>65</v>
      </c>
      <c r="B77" s="43"/>
      <c r="C77" s="44"/>
      <c r="D77" s="44"/>
      <c r="E77" s="38" t="s">
        <v>790</v>
      </c>
      <c r="F77" s="44"/>
      <c r="G77" s="44"/>
      <c r="H77" s="44"/>
      <c r="I77" s="44"/>
      <c r="J77" s="45"/>
    </row>
    <row r="78">
      <c r="A78" s="36" t="s">
        <v>56</v>
      </c>
      <c r="B78" s="36">
        <v>18</v>
      </c>
      <c r="C78" s="37" t="s">
        <v>261</v>
      </c>
      <c r="D78" s="36" t="s">
        <v>58</v>
      </c>
      <c r="E78" s="38" t="s">
        <v>262</v>
      </c>
      <c r="F78" s="39" t="s">
        <v>170</v>
      </c>
      <c r="G78" s="40">
        <v>396</v>
      </c>
      <c r="H78" s="41">
        <v>0</v>
      </c>
      <c r="I78" s="41">
        <f>ROUND(G78*H78,P4)</f>
        <v>0</v>
      </c>
      <c r="J78" s="36"/>
      <c r="O78" s="42">
        <f>I78*0.21</f>
        <v>0</v>
      </c>
      <c r="P78">
        <v>3</v>
      </c>
    </row>
    <row r="79">
      <c r="A79" s="36" t="s">
        <v>61</v>
      </c>
      <c r="B79" s="43"/>
      <c r="C79" s="44"/>
      <c r="D79" s="44"/>
      <c r="E79" s="47" t="s">
        <v>58</v>
      </c>
      <c r="F79" s="44"/>
      <c r="G79" s="44"/>
      <c r="H79" s="44"/>
      <c r="I79" s="44"/>
      <c r="J79" s="45"/>
    </row>
    <row r="80">
      <c r="A80" s="36" t="s">
        <v>63</v>
      </c>
      <c r="B80" s="43"/>
      <c r="C80" s="44"/>
      <c r="D80" s="44"/>
      <c r="E80" s="46" t="s">
        <v>791</v>
      </c>
      <c r="F80" s="44"/>
      <c r="G80" s="44"/>
      <c r="H80" s="44"/>
      <c r="I80" s="44"/>
      <c r="J80" s="45"/>
    </row>
    <row r="81" ht="45">
      <c r="A81" s="36" t="s">
        <v>65</v>
      </c>
      <c r="B81" s="43"/>
      <c r="C81" s="44"/>
      <c r="D81" s="44"/>
      <c r="E81" s="38" t="s">
        <v>792</v>
      </c>
      <c r="F81" s="44"/>
      <c r="G81" s="44"/>
      <c r="H81" s="44"/>
      <c r="I81" s="44"/>
      <c r="J81" s="45"/>
    </row>
    <row r="82">
      <c r="A82" s="30" t="s">
        <v>53</v>
      </c>
      <c r="B82" s="31"/>
      <c r="C82" s="32" t="s">
        <v>146</v>
      </c>
      <c r="D82" s="33"/>
      <c r="E82" s="30" t="s">
        <v>264</v>
      </c>
      <c r="F82" s="33"/>
      <c r="G82" s="33"/>
      <c r="H82" s="33"/>
      <c r="I82" s="34">
        <f>SUMIFS(I83:I106,A83:A106,"P")</f>
        <v>0</v>
      </c>
      <c r="J82" s="35"/>
    </row>
    <row r="83">
      <c r="A83" s="36" t="s">
        <v>56</v>
      </c>
      <c r="B83" s="36">
        <v>19</v>
      </c>
      <c r="C83" s="37" t="s">
        <v>793</v>
      </c>
      <c r="D83" s="36" t="s">
        <v>58</v>
      </c>
      <c r="E83" s="38" t="s">
        <v>794</v>
      </c>
      <c r="F83" s="39" t="s">
        <v>161</v>
      </c>
      <c r="G83" s="40">
        <v>368</v>
      </c>
      <c r="H83" s="41">
        <v>0</v>
      </c>
      <c r="I83" s="41">
        <f>ROUND(G83*H83,P4)</f>
        <v>0</v>
      </c>
      <c r="J83" s="36"/>
      <c r="O83" s="42">
        <f>I83*0.21</f>
        <v>0</v>
      </c>
      <c r="P83">
        <v>3</v>
      </c>
    </row>
    <row r="84">
      <c r="A84" s="36" t="s">
        <v>61</v>
      </c>
      <c r="B84" s="43"/>
      <c r="C84" s="44"/>
      <c r="D84" s="44"/>
      <c r="E84" s="47" t="s">
        <v>58</v>
      </c>
      <c r="F84" s="44"/>
      <c r="G84" s="44"/>
      <c r="H84" s="44"/>
      <c r="I84" s="44"/>
      <c r="J84" s="45"/>
    </row>
    <row r="85" ht="150">
      <c r="A85" s="36" t="s">
        <v>63</v>
      </c>
      <c r="B85" s="43"/>
      <c r="C85" s="44"/>
      <c r="D85" s="44"/>
      <c r="E85" s="46" t="s">
        <v>795</v>
      </c>
      <c r="F85" s="44"/>
      <c r="G85" s="44"/>
      <c r="H85" s="44"/>
      <c r="I85" s="44"/>
      <c r="J85" s="45"/>
    </row>
    <row r="86" ht="75">
      <c r="A86" s="36" t="s">
        <v>65</v>
      </c>
      <c r="B86" s="43"/>
      <c r="C86" s="44"/>
      <c r="D86" s="44"/>
      <c r="E86" s="38" t="s">
        <v>796</v>
      </c>
      <c r="F86" s="44"/>
      <c r="G86" s="44"/>
      <c r="H86" s="44"/>
      <c r="I86" s="44"/>
      <c r="J86" s="45"/>
    </row>
    <row r="87">
      <c r="A87" s="36" t="s">
        <v>56</v>
      </c>
      <c r="B87" s="36">
        <v>20</v>
      </c>
      <c r="C87" s="37" t="s">
        <v>797</v>
      </c>
      <c r="D87" s="36" t="s">
        <v>58</v>
      </c>
      <c r="E87" s="38" t="s">
        <v>798</v>
      </c>
      <c r="F87" s="39" t="s">
        <v>161</v>
      </c>
      <c r="G87" s="40">
        <v>368</v>
      </c>
      <c r="H87" s="41">
        <v>0</v>
      </c>
      <c r="I87" s="41">
        <f>ROUND(G87*H87,P4)</f>
        <v>0</v>
      </c>
      <c r="J87" s="36"/>
      <c r="O87" s="42">
        <f>I87*0.21</f>
        <v>0</v>
      </c>
      <c r="P87">
        <v>3</v>
      </c>
    </row>
    <row r="88">
      <c r="A88" s="36" t="s">
        <v>61</v>
      </c>
      <c r="B88" s="43"/>
      <c r="C88" s="44"/>
      <c r="D88" s="44"/>
      <c r="E88" s="47" t="s">
        <v>58</v>
      </c>
      <c r="F88" s="44"/>
      <c r="G88" s="44"/>
      <c r="H88" s="44"/>
      <c r="I88" s="44"/>
      <c r="J88" s="45"/>
    </row>
    <row r="89" ht="165">
      <c r="A89" s="36" t="s">
        <v>63</v>
      </c>
      <c r="B89" s="43"/>
      <c r="C89" s="44"/>
      <c r="D89" s="44"/>
      <c r="E89" s="46" t="s">
        <v>799</v>
      </c>
      <c r="F89" s="44"/>
      <c r="G89" s="44"/>
      <c r="H89" s="44"/>
      <c r="I89" s="44"/>
      <c r="J89" s="45"/>
    </row>
    <row r="90" ht="75">
      <c r="A90" s="36" t="s">
        <v>65</v>
      </c>
      <c r="B90" s="43"/>
      <c r="C90" s="44"/>
      <c r="D90" s="44"/>
      <c r="E90" s="38" t="s">
        <v>800</v>
      </c>
      <c r="F90" s="44"/>
      <c r="G90" s="44"/>
      <c r="H90" s="44"/>
      <c r="I90" s="44"/>
      <c r="J90" s="45"/>
    </row>
    <row r="91">
      <c r="A91" s="36" t="s">
        <v>56</v>
      </c>
      <c r="B91" s="36">
        <v>21</v>
      </c>
      <c r="C91" s="37" t="s">
        <v>801</v>
      </c>
      <c r="D91" s="36" t="s">
        <v>777</v>
      </c>
      <c r="E91" s="38" t="s">
        <v>802</v>
      </c>
      <c r="F91" s="39" t="s">
        <v>116</v>
      </c>
      <c r="G91" s="40">
        <v>87.840000000000003</v>
      </c>
      <c r="H91" s="41">
        <v>0</v>
      </c>
      <c r="I91" s="41">
        <f>ROUND(G91*H91,P4)</f>
        <v>0</v>
      </c>
      <c r="J91" s="36"/>
      <c r="O91" s="42">
        <f>I91*0.21</f>
        <v>0</v>
      </c>
      <c r="P91">
        <v>3</v>
      </c>
    </row>
    <row r="92">
      <c r="A92" s="36" t="s">
        <v>61</v>
      </c>
      <c r="B92" s="43"/>
      <c r="C92" s="44"/>
      <c r="D92" s="44"/>
      <c r="E92" s="47" t="s">
        <v>58</v>
      </c>
      <c r="F92" s="44"/>
      <c r="G92" s="44"/>
      <c r="H92" s="44"/>
      <c r="I92" s="44"/>
      <c r="J92" s="45"/>
    </row>
    <row r="93" ht="90">
      <c r="A93" s="36" t="s">
        <v>63</v>
      </c>
      <c r="B93" s="43"/>
      <c r="C93" s="44"/>
      <c r="D93" s="44"/>
      <c r="E93" s="46" t="s">
        <v>803</v>
      </c>
      <c r="F93" s="44"/>
      <c r="G93" s="44"/>
      <c r="H93" s="44"/>
      <c r="I93" s="44"/>
      <c r="J93" s="45"/>
    </row>
    <row r="94" ht="409.5">
      <c r="A94" s="36" t="s">
        <v>65</v>
      </c>
      <c r="B94" s="43"/>
      <c r="C94" s="44"/>
      <c r="D94" s="44"/>
      <c r="E94" s="38" t="s">
        <v>804</v>
      </c>
      <c r="F94" s="44"/>
      <c r="G94" s="44"/>
      <c r="H94" s="44"/>
      <c r="I94" s="44"/>
      <c r="J94" s="45"/>
    </row>
    <row r="95">
      <c r="A95" s="36" t="s">
        <v>56</v>
      </c>
      <c r="B95" s="36">
        <v>22</v>
      </c>
      <c r="C95" s="37" t="s">
        <v>805</v>
      </c>
      <c r="D95" s="36" t="s">
        <v>58</v>
      </c>
      <c r="E95" s="38" t="s">
        <v>806</v>
      </c>
      <c r="F95" s="39" t="s">
        <v>744</v>
      </c>
      <c r="G95" s="40">
        <v>14.054</v>
      </c>
      <c r="H95" s="41">
        <v>0</v>
      </c>
      <c r="I95" s="41">
        <f>ROUND(G95*H95,P4)</f>
        <v>0</v>
      </c>
      <c r="J95" s="36"/>
      <c r="O95" s="42">
        <f>I95*0.21</f>
        <v>0</v>
      </c>
      <c r="P95">
        <v>3</v>
      </c>
    </row>
    <row r="96">
      <c r="A96" s="36" t="s">
        <v>61</v>
      </c>
      <c r="B96" s="43"/>
      <c r="C96" s="44"/>
      <c r="D96" s="44"/>
      <c r="E96" s="47" t="s">
        <v>58</v>
      </c>
      <c r="F96" s="44"/>
      <c r="G96" s="44"/>
      <c r="H96" s="44"/>
      <c r="I96" s="44"/>
      <c r="J96" s="45"/>
    </row>
    <row r="97" ht="30">
      <c r="A97" s="36" t="s">
        <v>63</v>
      </c>
      <c r="B97" s="43"/>
      <c r="C97" s="44"/>
      <c r="D97" s="44"/>
      <c r="E97" s="46" t="s">
        <v>807</v>
      </c>
      <c r="F97" s="44"/>
      <c r="G97" s="44"/>
      <c r="H97" s="44"/>
      <c r="I97" s="44"/>
      <c r="J97" s="45"/>
    </row>
    <row r="98" ht="330">
      <c r="A98" s="36" t="s">
        <v>65</v>
      </c>
      <c r="B98" s="43"/>
      <c r="C98" s="44"/>
      <c r="D98" s="44"/>
      <c r="E98" s="38" t="s">
        <v>808</v>
      </c>
      <c r="F98" s="44"/>
      <c r="G98" s="44"/>
      <c r="H98" s="44"/>
      <c r="I98" s="44"/>
      <c r="J98" s="45"/>
    </row>
    <row r="99">
      <c r="A99" s="36" t="s">
        <v>56</v>
      </c>
      <c r="B99" s="36">
        <v>23</v>
      </c>
      <c r="C99" s="37" t="s">
        <v>809</v>
      </c>
      <c r="D99" s="36" t="s">
        <v>58</v>
      </c>
      <c r="E99" s="38" t="s">
        <v>810</v>
      </c>
      <c r="F99" s="39" t="s">
        <v>170</v>
      </c>
      <c r="G99" s="40">
        <v>366</v>
      </c>
      <c r="H99" s="41">
        <v>0</v>
      </c>
      <c r="I99" s="41">
        <f>ROUND(G99*H99,P4)</f>
        <v>0</v>
      </c>
      <c r="J99" s="36"/>
      <c r="O99" s="42">
        <f>I99*0.21</f>
        <v>0</v>
      </c>
      <c r="P99">
        <v>3</v>
      </c>
    </row>
    <row r="100">
      <c r="A100" s="36" t="s">
        <v>61</v>
      </c>
      <c r="B100" s="43"/>
      <c r="C100" s="44"/>
      <c r="D100" s="44"/>
      <c r="E100" s="47" t="s">
        <v>58</v>
      </c>
      <c r="F100" s="44"/>
      <c r="G100" s="44"/>
      <c r="H100" s="44"/>
      <c r="I100" s="44"/>
      <c r="J100" s="45"/>
    </row>
    <row r="101" ht="60">
      <c r="A101" s="36" t="s">
        <v>63</v>
      </c>
      <c r="B101" s="43"/>
      <c r="C101" s="44"/>
      <c r="D101" s="44"/>
      <c r="E101" s="46" t="s">
        <v>811</v>
      </c>
      <c r="F101" s="44"/>
      <c r="G101" s="44"/>
      <c r="H101" s="44"/>
      <c r="I101" s="44"/>
      <c r="J101" s="45"/>
    </row>
    <row r="102" ht="120">
      <c r="A102" s="36" t="s">
        <v>65</v>
      </c>
      <c r="B102" s="43"/>
      <c r="C102" s="44"/>
      <c r="D102" s="44"/>
      <c r="E102" s="38" t="s">
        <v>812</v>
      </c>
      <c r="F102" s="44"/>
      <c r="G102" s="44"/>
      <c r="H102" s="44"/>
      <c r="I102" s="44"/>
      <c r="J102" s="45"/>
    </row>
    <row r="103">
      <c r="A103" s="36" t="s">
        <v>56</v>
      </c>
      <c r="B103" s="36">
        <v>24</v>
      </c>
      <c r="C103" s="37" t="s">
        <v>813</v>
      </c>
      <c r="D103" s="36" t="s">
        <v>58</v>
      </c>
      <c r="E103" s="38" t="s">
        <v>814</v>
      </c>
      <c r="F103" s="39" t="s">
        <v>170</v>
      </c>
      <c r="G103" s="40">
        <v>366</v>
      </c>
      <c r="H103" s="41">
        <v>0</v>
      </c>
      <c r="I103" s="41">
        <f>ROUND(G103*H103,P4)</f>
        <v>0</v>
      </c>
      <c r="J103" s="36"/>
      <c r="O103" s="42">
        <f>I103*0.21</f>
        <v>0</v>
      </c>
      <c r="P103">
        <v>3</v>
      </c>
    </row>
    <row r="104">
      <c r="A104" s="36" t="s">
        <v>61</v>
      </c>
      <c r="B104" s="43"/>
      <c r="C104" s="44"/>
      <c r="D104" s="44"/>
      <c r="E104" s="47" t="s">
        <v>58</v>
      </c>
      <c r="F104" s="44"/>
      <c r="G104" s="44"/>
      <c r="H104" s="44"/>
      <c r="I104" s="44"/>
      <c r="J104" s="45"/>
    </row>
    <row r="105" ht="30">
      <c r="A105" s="36" t="s">
        <v>63</v>
      </c>
      <c r="B105" s="43"/>
      <c r="C105" s="44"/>
      <c r="D105" s="44"/>
      <c r="E105" s="46" t="s">
        <v>815</v>
      </c>
      <c r="F105" s="44"/>
      <c r="G105" s="44"/>
      <c r="H105" s="44"/>
      <c r="I105" s="44"/>
      <c r="J105" s="45"/>
    </row>
    <row r="106" ht="120">
      <c r="A106" s="36" t="s">
        <v>65</v>
      </c>
      <c r="B106" s="43"/>
      <c r="C106" s="44"/>
      <c r="D106" s="44"/>
      <c r="E106" s="38" t="s">
        <v>816</v>
      </c>
      <c r="F106" s="44"/>
      <c r="G106" s="44"/>
      <c r="H106" s="44"/>
      <c r="I106" s="44"/>
      <c r="J106" s="45"/>
    </row>
    <row r="107">
      <c r="A107" s="30" t="s">
        <v>53</v>
      </c>
      <c r="B107" s="31"/>
      <c r="C107" s="32" t="s">
        <v>150</v>
      </c>
      <c r="D107" s="33"/>
      <c r="E107" s="30" t="s">
        <v>563</v>
      </c>
      <c r="F107" s="33"/>
      <c r="G107" s="33"/>
      <c r="H107" s="33"/>
      <c r="I107" s="34">
        <f>SUMIFS(I108:I123,A108:A123,"P")</f>
        <v>0</v>
      </c>
      <c r="J107" s="35"/>
    </row>
    <row r="108">
      <c r="A108" s="36" t="s">
        <v>56</v>
      </c>
      <c r="B108" s="36">
        <v>25</v>
      </c>
      <c r="C108" s="37" t="s">
        <v>817</v>
      </c>
      <c r="D108" s="36" t="s">
        <v>777</v>
      </c>
      <c r="E108" s="38" t="s">
        <v>818</v>
      </c>
      <c r="F108" s="39" t="s">
        <v>116</v>
      </c>
      <c r="G108" s="40">
        <v>15.119999999999999</v>
      </c>
      <c r="H108" s="41">
        <v>0</v>
      </c>
      <c r="I108" s="41">
        <f>ROUND(G108*H108,P4)</f>
        <v>0</v>
      </c>
      <c r="J108" s="36"/>
      <c r="O108" s="42">
        <f>I108*0.21</f>
        <v>0</v>
      </c>
      <c r="P108">
        <v>3</v>
      </c>
    </row>
    <row r="109">
      <c r="A109" s="36" t="s">
        <v>61</v>
      </c>
      <c r="B109" s="43"/>
      <c r="C109" s="44"/>
      <c r="D109" s="44"/>
      <c r="E109" s="47" t="s">
        <v>58</v>
      </c>
      <c r="F109" s="44"/>
      <c r="G109" s="44"/>
      <c r="H109" s="44"/>
      <c r="I109" s="44"/>
      <c r="J109" s="45"/>
    </row>
    <row r="110" ht="30">
      <c r="A110" s="36" t="s">
        <v>63</v>
      </c>
      <c r="B110" s="43"/>
      <c r="C110" s="44"/>
      <c r="D110" s="44"/>
      <c r="E110" s="46" t="s">
        <v>819</v>
      </c>
      <c r="F110" s="44"/>
      <c r="G110" s="44"/>
      <c r="H110" s="44"/>
      <c r="I110" s="44"/>
      <c r="J110" s="45"/>
    </row>
    <row r="111" ht="409.5">
      <c r="A111" s="36" t="s">
        <v>65</v>
      </c>
      <c r="B111" s="43"/>
      <c r="C111" s="44"/>
      <c r="D111" s="44"/>
      <c r="E111" s="38" t="s">
        <v>820</v>
      </c>
      <c r="F111" s="44"/>
      <c r="G111" s="44"/>
      <c r="H111" s="44"/>
      <c r="I111" s="44"/>
      <c r="J111" s="45"/>
    </row>
    <row r="112">
      <c r="A112" s="36" t="s">
        <v>56</v>
      </c>
      <c r="B112" s="36">
        <v>26</v>
      </c>
      <c r="C112" s="37" t="s">
        <v>821</v>
      </c>
      <c r="D112" s="36" t="s">
        <v>58</v>
      </c>
      <c r="E112" s="38" t="s">
        <v>822</v>
      </c>
      <c r="F112" s="39" t="s">
        <v>744</v>
      </c>
      <c r="G112" s="40">
        <v>1.966</v>
      </c>
      <c r="H112" s="41">
        <v>0</v>
      </c>
      <c r="I112" s="41">
        <f>ROUND(G112*H112,P4)</f>
        <v>0</v>
      </c>
      <c r="J112" s="36"/>
      <c r="O112" s="42">
        <f>I112*0.21</f>
        <v>0</v>
      </c>
      <c r="P112">
        <v>3</v>
      </c>
    </row>
    <row r="113">
      <c r="A113" s="36" t="s">
        <v>61</v>
      </c>
      <c r="B113" s="43"/>
      <c r="C113" s="44"/>
      <c r="D113" s="44"/>
      <c r="E113" s="47" t="s">
        <v>58</v>
      </c>
      <c r="F113" s="44"/>
      <c r="G113" s="44"/>
      <c r="H113" s="44"/>
      <c r="I113" s="44"/>
      <c r="J113" s="45"/>
    </row>
    <row r="114" ht="30">
      <c r="A114" s="36" t="s">
        <v>63</v>
      </c>
      <c r="B114" s="43"/>
      <c r="C114" s="44"/>
      <c r="D114" s="44"/>
      <c r="E114" s="46" t="s">
        <v>823</v>
      </c>
      <c r="F114" s="44"/>
      <c r="G114" s="44"/>
      <c r="H114" s="44"/>
      <c r="I114" s="44"/>
      <c r="J114" s="45"/>
    </row>
    <row r="115" ht="300">
      <c r="A115" s="36" t="s">
        <v>65</v>
      </c>
      <c r="B115" s="43"/>
      <c r="C115" s="44"/>
      <c r="D115" s="44"/>
      <c r="E115" s="38" t="s">
        <v>824</v>
      </c>
      <c r="F115" s="44"/>
      <c r="G115" s="44"/>
      <c r="H115" s="44"/>
      <c r="I115" s="44"/>
      <c r="J115" s="45"/>
    </row>
    <row r="116">
      <c r="A116" s="36" t="s">
        <v>56</v>
      </c>
      <c r="B116" s="36">
        <v>27</v>
      </c>
      <c r="C116" s="37" t="s">
        <v>825</v>
      </c>
      <c r="D116" s="36" t="s">
        <v>777</v>
      </c>
      <c r="E116" s="38" t="s">
        <v>826</v>
      </c>
      <c r="F116" s="39" t="s">
        <v>116</v>
      </c>
      <c r="G116" s="40">
        <v>55.020000000000003</v>
      </c>
      <c r="H116" s="41">
        <v>0</v>
      </c>
      <c r="I116" s="41">
        <f>ROUND(G116*H116,P4)</f>
        <v>0</v>
      </c>
      <c r="J116" s="36"/>
      <c r="O116" s="42">
        <f>I116*0.21</f>
        <v>0</v>
      </c>
      <c r="P116">
        <v>3</v>
      </c>
    </row>
    <row r="117">
      <c r="A117" s="36" t="s">
        <v>61</v>
      </c>
      <c r="B117" s="43"/>
      <c r="C117" s="44"/>
      <c r="D117" s="44"/>
      <c r="E117" s="47" t="s">
        <v>58</v>
      </c>
      <c r="F117" s="44"/>
      <c r="G117" s="44"/>
      <c r="H117" s="44"/>
      <c r="I117" s="44"/>
      <c r="J117" s="45"/>
    </row>
    <row r="118" ht="225">
      <c r="A118" s="36" t="s">
        <v>63</v>
      </c>
      <c r="B118" s="43"/>
      <c r="C118" s="44"/>
      <c r="D118" s="44"/>
      <c r="E118" s="46" t="s">
        <v>827</v>
      </c>
      <c r="F118" s="44"/>
      <c r="G118" s="44"/>
      <c r="H118" s="44"/>
      <c r="I118" s="44"/>
      <c r="J118" s="45"/>
    </row>
    <row r="119" ht="409.5">
      <c r="A119" s="36" t="s">
        <v>65</v>
      </c>
      <c r="B119" s="43"/>
      <c r="C119" s="44"/>
      <c r="D119" s="44"/>
      <c r="E119" s="38" t="s">
        <v>828</v>
      </c>
      <c r="F119" s="44"/>
      <c r="G119" s="44"/>
      <c r="H119" s="44"/>
      <c r="I119" s="44"/>
      <c r="J119" s="45"/>
    </row>
    <row r="120">
      <c r="A120" s="36" t="s">
        <v>56</v>
      </c>
      <c r="B120" s="36">
        <v>28</v>
      </c>
      <c r="C120" s="37" t="s">
        <v>829</v>
      </c>
      <c r="D120" s="36" t="s">
        <v>58</v>
      </c>
      <c r="E120" s="38" t="s">
        <v>830</v>
      </c>
      <c r="F120" s="39" t="s">
        <v>744</v>
      </c>
      <c r="G120" s="40">
        <v>8.8030000000000008</v>
      </c>
      <c r="H120" s="41">
        <v>0</v>
      </c>
      <c r="I120" s="41">
        <f>ROUND(G120*H120,P4)</f>
        <v>0</v>
      </c>
      <c r="J120" s="36"/>
      <c r="O120" s="42">
        <f>I120*0.21</f>
        <v>0</v>
      </c>
      <c r="P120">
        <v>3</v>
      </c>
    </row>
    <row r="121">
      <c r="A121" s="36" t="s">
        <v>61</v>
      </c>
      <c r="B121" s="43"/>
      <c r="C121" s="44"/>
      <c r="D121" s="44"/>
      <c r="E121" s="47" t="s">
        <v>58</v>
      </c>
      <c r="F121" s="44"/>
      <c r="G121" s="44"/>
      <c r="H121" s="44"/>
      <c r="I121" s="44"/>
      <c r="J121" s="45"/>
    </row>
    <row r="122" ht="30">
      <c r="A122" s="36" t="s">
        <v>63</v>
      </c>
      <c r="B122" s="43"/>
      <c r="C122" s="44"/>
      <c r="D122" s="44"/>
      <c r="E122" s="46" t="s">
        <v>831</v>
      </c>
      <c r="F122" s="44"/>
      <c r="G122" s="44"/>
      <c r="H122" s="44"/>
      <c r="I122" s="44"/>
      <c r="J122" s="45"/>
    </row>
    <row r="123" ht="330">
      <c r="A123" s="36" t="s">
        <v>65</v>
      </c>
      <c r="B123" s="43"/>
      <c r="C123" s="44"/>
      <c r="D123" s="44"/>
      <c r="E123" s="38" t="s">
        <v>808</v>
      </c>
      <c r="F123" s="44"/>
      <c r="G123" s="44"/>
      <c r="H123" s="44"/>
      <c r="I123" s="44"/>
      <c r="J123" s="45"/>
    </row>
    <row r="124">
      <c r="A124" s="30" t="s">
        <v>53</v>
      </c>
      <c r="B124" s="31"/>
      <c r="C124" s="32" t="s">
        <v>153</v>
      </c>
      <c r="D124" s="33"/>
      <c r="E124" s="30" t="s">
        <v>287</v>
      </c>
      <c r="F124" s="33"/>
      <c r="G124" s="33"/>
      <c r="H124" s="33"/>
      <c r="I124" s="34">
        <f>SUMIFS(I125:I136,A125:A136,"P")</f>
        <v>0</v>
      </c>
      <c r="J124" s="35"/>
    </row>
    <row r="125">
      <c r="A125" s="36" t="s">
        <v>56</v>
      </c>
      <c r="B125" s="36">
        <v>29</v>
      </c>
      <c r="C125" s="37" t="s">
        <v>832</v>
      </c>
      <c r="D125" s="36" t="s">
        <v>58</v>
      </c>
      <c r="E125" s="38" t="s">
        <v>833</v>
      </c>
      <c r="F125" s="39" t="s">
        <v>116</v>
      </c>
      <c r="G125" s="40">
        <v>46.223999999999997</v>
      </c>
      <c r="H125" s="41">
        <v>0</v>
      </c>
      <c r="I125" s="41">
        <f>ROUND(G125*H125,P4)</f>
        <v>0</v>
      </c>
      <c r="J125" s="36"/>
      <c r="O125" s="42">
        <f>I125*0.21</f>
        <v>0</v>
      </c>
      <c r="P125">
        <v>3</v>
      </c>
    </row>
    <row r="126">
      <c r="A126" s="36" t="s">
        <v>61</v>
      </c>
      <c r="B126" s="43"/>
      <c r="C126" s="44"/>
      <c r="D126" s="44"/>
      <c r="E126" s="47" t="s">
        <v>58</v>
      </c>
      <c r="F126" s="44"/>
      <c r="G126" s="44"/>
      <c r="H126" s="44"/>
      <c r="I126" s="44"/>
      <c r="J126" s="45"/>
    </row>
    <row r="127" ht="60">
      <c r="A127" s="36" t="s">
        <v>63</v>
      </c>
      <c r="B127" s="43"/>
      <c r="C127" s="44"/>
      <c r="D127" s="44"/>
      <c r="E127" s="46" t="s">
        <v>834</v>
      </c>
      <c r="F127" s="44"/>
      <c r="G127" s="44"/>
      <c r="H127" s="44"/>
      <c r="I127" s="44"/>
      <c r="J127" s="45"/>
    </row>
    <row r="128" ht="409.5">
      <c r="A128" s="36" t="s">
        <v>65</v>
      </c>
      <c r="B128" s="43"/>
      <c r="C128" s="44"/>
      <c r="D128" s="44"/>
      <c r="E128" s="38" t="s">
        <v>828</v>
      </c>
      <c r="F128" s="44"/>
      <c r="G128" s="44"/>
      <c r="H128" s="44"/>
      <c r="I128" s="44"/>
      <c r="J128" s="45"/>
    </row>
    <row r="129">
      <c r="A129" s="36" t="s">
        <v>56</v>
      </c>
      <c r="B129" s="36">
        <v>30</v>
      </c>
      <c r="C129" s="37" t="s">
        <v>835</v>
      </c>
      <c r="D129" s="36" t="s">
        <v>58</v>
      </c>
      <c r="E129" s="38" t="s">
        <v>836</v>
      </c>
      <c r="F129" s="39" t="s">
        <v>116</v>
      </c>
      <c r="G129" s="40">
        <v>10.08</v>
      </c>
      <c r="H129" s="41">
        <v>0</v>
      </c>
      <c r="I129" s="41">
        <f>ROUND(G129*H129,P4)</f>
        <v>0</v>
      </c>
      <c r="J129" s="36"/>
      <c r="O129" s="42">
        <f>I129*0.21</f>
        <v>0</v>
      </c>
      <c r="P129">
        <v>3</v>
      </c>
    </row>
    <row r="130">
      <c r="A130" s="36" t="s">
        <v>61</v>
      </c>
      <c r="B130" s="43"/>
      <c r="C130" s="44"/>
      <c r="D130" s="44"/>
      <c r="E130" s="47" t="s">
        <v>58</v>
      </c>
      <c r="F130" s="44"/>
      <c r="G130" s="44"/>
      <c r="H130" s="44"/>
      <c r="I130" s="44"/>
      <c r="J130" s="45"/>
    </row>
    <row r="131" ht="30">
      <c r="A131" s="36" t="s">
        <v>63</v>
      </c>
      <c r="B131" s="43"/>
      <c r="C131" s="44"/>
      <c r="D131" s="44"/>
      <c r="E131" s="46" t="s">
        <v>837</v>
      </c>
      <c r="F131" s="44"/>
      <c r="G131" s="44"/>
      <c r="H131" s="44"/>
      <c r="I131" s="44"/>
      <c r="J131" s="45"/>
    </row>
    <row r="132" ht="45">
      <c r="A132" s="36" t="s">
        <v>65</v>
      </c>
      <c r="B132" s="43"/>
      <c r="C132" s="44"/>
      <c r="D132" s="44"/>
      <c r="E132" s="38" t="s">
        <v>838</v>
      </c>
      <c r="F132" s="44"/>
      <c r="G132" s="44"/>
      <c r="H132" s="44"/>
      <c r="I132" s="44"/>
      <c r="J132" s="45"/>
    </row>
    <row r="133">
      <c r="A133" s="36" t="s">
        <v>56</v>
      </c>
      <c r="B133" s="36">
        <v>31</v>
      </c>
      <c r="C133" s="37" t="s">
        <v>297</v>
      </c>
      <c r="D133" s="36" t="s">
        <v>58</v>
      </c>
      <c r="E133" s="38" t="s">
        <v>298</v>
      </c>
      <c r="F133" s="39" t="s">
        <v>116</v>
      </c>
      <c r="G133" s="40">
        <v>362.084</v>
      </c>
      <c r="H133" s="41">
        <v>0</v>
      </c>
      <c r="I133" s="41">
        <f>ROUND(G133*H133,P4)</f>
        <v>0</v>
      </c>
      <c r="J133" s="36"/>
      <c r="O133" s="42">
        <f>I133*0.21</f>
        <v>0</v>
      </c>
      <c r="P133">
        <v>3</v>
      </c>
    </row>
    <row r="134">
      <c r="A134" s="36" t="s">
        <v>61</v>
      </c>
      <c r="B134" s="43"/>
      <c r="C134" s="44"/>
      <c r="D134" s="44"/>
      <c r="E134" s="47" t="s">
        <v>58</v>
      </c>
      <c r="F134" s="44"/>
      <c r="G134" s="44"/>
      <c r="H134" s="44"/>
      <c r="I134" s="44"/>
      <c r="J134" s="45"/>
    </row>
    <row r="135" ht="225">
      <c r="A135" s="36" t="s">
        <v>63</v>
      </c>
      <c r="B135" s="43"/>
      <c r="C135" s="44"/>
      <c r="D135" s="44"/>
      <c r="E135" s="46" t="s">
        <v>839</v>
      </c>
      <c r="F135" s="44"/>
      <c r="G135" s="44"/>
      <c r="H135" s="44"/>
      <c r="I135" s="44"/>
      <c r="J135" s="45"/>
    </row>
    <row r="136" ht="60">
      <c r="A136" s="36" t="s">
        <v>65</v>
      </c>
      <c r="B136" s="43"/>
      <c r="C136" s="44"/>
      <c r="D136" s="44"/>
      <c r="E136" s="38" t="s">
        <v>840</v>
      </c>
      <c r="F136" s="44"/>
      <c r="G136" s="44"/>
      <c r="H136" s="44"/>
      <c r="I136" s="44"/>
      <c r="J136" s="45"/>
    </row>
    <row r="137">
      <c r="A137" s="30" t="s">
        <v>53</v>
      </c>
      <c r="B137" s="31"/>
      <c r="C137" s="32" t="s">
        <v>320</v>
      </c>
      <c r="D137" s="33"/>
      <c r="E137" s="30" t="s">
        <v>321</v>
      </c>
      <c r="F137" s="33"/>
      <c r="G137" s="33"/>
      <c r="H137" s="33"/>
      <c r="I137" s="34">
        <f>SUMIFS(I138:I141,A138:A141,"P")</f>
        <v>0</v>
      </c>
      <c r="J137" s="35"/>
    </row>
    <row r="138">
      <c r="A138" s="36" t="s">
        <v>56</v>
      </c>
      <c r="B138" s="36">
        <v>32</v>
      </c>
      <c r="C138" s="37" t="s">
        <v>327</v>
      </c>
      <c r="D138" s="36" t="s">
        <v>58</v>
      </c>
      <c r="E138" s="38" t="s">
        <v>328</v>
      </c>
      <c r="F138" s="39" t="s">
        <v>116</v>
      </c>
      <c r="G138" s="40">
        <v>46.5</v>
      </c>
      <c r="H138" s="41">
        <v>0</v>
      </c>
      <c r="I138" s="41">
        <f>ROUND(G138*H138,P4)</f>
        <v>0</v>
      </c>
      <c r="J138" s="36"/>
      <c r="O138" s="42">
        <f>I138*0.21</f>
        <v>0</v>
      </c>
      <c r="P138">
        <v>3</v>
      </c>
    </row>
    <row r="139">
      <c r="A139" s="36" t="s">
        <v>61</v>
      </c>
      <c r="B139" s="43"/>
      <c r="C139" s="44"/>
      <c r="D139" s="44"/>
      <c r="E139" s="47" t="s">
        <v>58</v>
      </c>
      <c r="F139" s="44"/>
      <c r="G139" s="44"/>
      <c r="H139" s="44"/>
      <c r="I139" s="44"/>
      <c r="J139" s="45"/>
    </row>
    <row r="140" ht="45">
      <c r="A140" s="36" t="s">
        <v>63</v>
      </c>
      <c r="B140" s="43"/>
      <c r="C140" s="44"/>
      <c r="D140" s="44"/>
      <c r="E140" s="46" t="s">
        <v>841</v>
      </c>
      <c r="F140" s="44"/>
      <c r="G140" s="44"/>
      <c r="H140" s="44"/>
      <c r="I140" s="44"/>
      <c r="J140" s="45"/>
    </row>
    <row r="141" ht="60">
      <c r="A141" s="36" t="s">
        <v>65</v>
      </c>
      <c r="B141" s="43"/>
      <c r="C141" s="44"/>
      <c r="D141" s="44"/>
      <c r="E141" s="38" t="s">
        <v>331</v>
      </c>
      <c r="F141" s="44"/>
      <c r="G141" s="44"/>
      <c r="H141" s="44"/>
      <c r="I141" s="44"/>
      <c r="J141" s="45"/>
    </row>
    <row r="142">
      <c r="A142" s="30" t="s">
        <v>53</v>
      </c>
      <c r="B142" s="31"/>
      <c r="C142" s="32" t="s">
        <v>383</v>
      </c>
      <c r="D142" s="33"/>
      <c r="E142" s="30" t="s">
        <v>384</v>
      </c>
      <c r="F142" s="33"/>
      <c r="G142" s="33"/>
      <c r="H142" s="33"/>
      <c r="I142" s="34">
        <f>SUMIFS(I143:I154,A143:A154,"P")</f>
        <v>0</v>
      </c>
      <c r="J142" s="35"/>
    </row>
    <row r="143" ht="30">
      <c r="A143" s="36" t="s">
        <v>56</v>
      </c>
      <c r="B143" s="36">
        <v>33</v>
      </c>
      <c r="C143" s="37" t="s">
        <v>579</v>
      </c>
      <c r="D143" s="36" t="s">
        <v>58</v>
      </c>
      <c r="E143" s="38" t="s">
        <v>580</v>
      </c>
      <c r="F143" s="39" t="s">
        <v>170</v>
      </c>
      <c r="G143" s="40">
        <v>202.80000000000001</v>
      </c>
      <c r="H143" s="41">
        <v>0</v>
      </c>
      <c r="I143" s="41">
        <f>ROUND(G143*H143,P4)</f>
        <v>0</v>
      </c>
      <c r="J143" s="36"/>
      <c r="O143" s="42">
        <f>I143*0.21</f>
        <v>0</v>
      </c>
      <c r="P143">
        <v>3</v>
      </c>
    </row>
    <row r="144">
      <c r="A144" s="36" t="s">
        <v>61</v>
      </c>
      <c r="B144" s="43"/>
      <c r="C144" s="44"/>
      <c r="D144" s="44"/>
      <c r="E144" s="47" t="s">
        <v>58</v>
      </c>
      <c r="F144" s="44"/>
      <c r="G144" s="44"/>
      <c r="H144" s="44"/>
      <c r="I144" s="44"/>
      <c r="J144" s="45"/>
    </row>
    <row r="145" ht="75">
      <c r="A145" s="36" t="s">
        <v>63</v>
      </c>
      <c r="B145" s="43"/>
      <c r="C145" s="44"/>
      <c r="D145" s="44"/>
      <c r="E145" s="46" t="s">
        <v>842</v>
      </c>
      <c r="F145" s="44"/>
      <c r="G145" s="44"/>
      <c r="H145" s="44"/>
      <c r="I145" s="44"/>
      <c r="J145" s="45"/>
    </row>
    <row r="146" ht="270">
      <c r="A146" s="36" t="s">
        <v>65</v>
      </c>
      <c r="B146" s="43"/>
      <c r="C146" s="44"/>
      <c r="D146" s="44"/>
      <c r="E146" s="38" t="s">
        <v>843</v>
      </c>
      <c r="F146" s="44"/>
      <c r="G146" s="44"/>
      <c r="H146" s="44"/>
      <c r="I146" s="44"/>
      <c r="J146" s="45"/>
    </row>
    <row r="147">
      <c r="A147" s="36" t="s">
        <v>56</v>
      </c>
      <c r="B147" s="36">
        <v>34</v>
      </c>
      <c r="C147" s="37" t="s">
        <v>844</v>
      </c>
      <c r="D147" s="36" t="s">
        <v>58</v>
      </c>
      <c r="E147" s="38" t="s">
        <v>845</v>
      </c>
      <c r="F147" s="39" t="s">
        <v>170</v>
      </c>
      <c r="G147" s="40">
        <v>191</v>
      </c>
      <c r="H147" s="41">
        <v>0</v>
      </c>
      <c r="I147" s="41">
        <f>ROUND(G147*H147,P4)</f>
        <v>0</v>
      </c>
      <c r="J147" s="36"/>
      <c r="O147" s="42">
        <f>I147*0.21</f>
        <v>0</v>
      </c>
      <c r="P147">
        <v>3</v>
      </c>
    </row>
    <row r="148">
      <c r="A148" s="36" t="s">
        <v>61</v>
      </c>
      <c r="B148" s="43"/>
      <c r="C148" s="44"/>
      <c r="D148" s="44"/>
      <c r="E148" s="47" t="s">
        <v>58</v>
      </c>
      <c r="F148" s="44"/>
      <c r="G148" s="44"/>
      <c r="H148" s="44"/>
      <c r="I148" s="44"/>
      <c r="J148" s="45"/>
    </row>
    <row r="149" ht="90">
      <c r="A149" s="36" t="s">
        <v>63</v>
      </c>
      <c r="B149" s="43"/>
      <c r="C149" s="44"/>
      <c r="D149" s="44"/>
      <c r="E149" s="46" t="s">
        <v>846</v>
      </c>
      <c r="F149" s="44"/>
      <c r="G149" s="44"/>
      <c r="H149" s="44"/>
      <c r="I149" s="44"/>
      <c r="J149" s="45"/>
    </row>
    <row r="150" ht="45">
      <c r="A150" s="36" t="s">
        <v>65</v>
      </c>
      <c r="B150" s="43"/>
      <c r="C150" s="44"/>
      <c r="D150" s="44"/>
      <c r="E150" s="38" t="s">
        <v>847</v>
      </c>
      <c r="F150" s="44"/>
      <c r="G150" s="44"/>
      <c r="H150" s="44"/>
      <c r="I150" s="44"/>
      <c r="J150" s="45"/>
    </row>
    <row r="151">
      <c r="A151" s="36" t="s">
        <v>56</v>
      </c>
      <c r="B151" s="36">
        <v>35</v>
      </c>
      <c r="C151" s="37" t="s">
        <v>848</v>
      </c>
      <c r="D151" s="36" t="s">
        <v>58</v>
      </c>
      <c r="E151" s="38" t="s">
        <v>849</v>
      </c>
      <c r="F151" s="39" t="s">
        <v>170</v>
      </c>
      <c r="G151" s="40">
        <v>124.2</v>
      </c>
      <c r="H151" s="41">
        <v>0</v>
      </c>
      <c r="I151" s="41">
        <f>ROUND(G151*H151,P4)</f>
        <v>0</v>
      </c>
      <c r="J151" s="36"/>
      <c r="O151" s="42">
        <f>I151*0.21</f>
        <v>0</v>
      </c>
      <c r="P151">
        <v>3</v>
      </c>
    </row>
    <row r="152">
      <c r="A152" s="36" t="s">
        <v>61</v>
      </c>
      <c r="B152" s="43"/>
      <c r="C152" s="44"/>
      <c r="D152" s="44"/>
      <c r="E152" s="47" t="s">
        <v>58</v>
      </c>
      <c r="F152" s="44"/>
      <c r="G152" s="44"/>
      <c r="H152" s="44"/>
      <c r="I152" s="44"/>
      <c r="J152" s="45"/>
    </row>
    <row r="153">
      <c r="A153" s="36" t="s">
        <v>63</v>
      </c>
      <c r="B153" s="43"/>
      <c r="C153" s="44"/>
      <c r="D153" s="44"/>
      <c r="E153" s="46" t="s">
        <v>850</v>
      </c>
      <c r="F153" s="44"/>
      <c r="G153" s="44"/>
      <c r="H153" s="44"/>
      <c r="I153" s="44"/>
      <c r="J153" s="45"/>
    </row>
    <row r="154" ht="60">
      <c r="A154" s="36" t="s">
        <v>65</v>
      </c>
      <c r="B154" s="43"/>
      <c r="C154" s="44"/>
      <c r="D154" s="44"/>
      <c r="E154" s="38" t="s">
        <v>851</v>
      </c>
      <c r="F154" s="44"/>
      <c r="G154" s="44"/>
      <c r="H154" s="44"/>
      <c r="I154" s="44"/>
      <c r="J154" s="45"/>
    </row>
    <row r="155">
      <c r="A155" s="30" t="s">
        <v>53</v>
      </c>
      <c r="B155" s="31"/>
      <c r="C155" s="32" t="s">
        <v>390</v>
      </c>
      <c r="D155" s="33"/>
      <c r="E155" s="30" t="s">
        <v>391</v>
      </c>
      <c r="F155" s="33"/>
      <c r="G155" s="33"/>
      <c r="H155" s="33"/>
      <c r="I155" s="34">
        <f>SUMIFS(I156:I163,A156:A163,"P")</f>
        <v>0</v>
      </c>
      <c r="J155" s="35"/>
    </row>
    <row r="156">
      <c r="A156" s="36" t="s">
        <v>56</v>
      </c>
      <c r="B156" s="36">
        <v>36</v>
      </c>
      <c r="C156" s="37" t="s">
        <v>397</v>
      </c>
      <c r="D156" s="36" t="s">
        <v>777</v>
      </c>
      <c r="E156" s="38" t="s">
        <v>398</v>
      </c>
      <c r="F156" s="39" t="s">
        <v>161</v>
      </c>
      <c r="G156" s="40">
        <v>11.9</v>
      </c>
      <c r="H156" s="41">
        <v>0</v>
      </c>
      <c r="I156" s="41">
        <f>ROUND(G156*H156,P4)</f>
        <v>0</v>
      </c>
      <c r="J156" s="36"/>
      <c r="O156" s="42">
        <f>I156*0.21</f>
        <v>0</v>
      </c>
      <c r="P156">
        <v>3</v>
      </c>
    </row>
    <row r="157">
      <c r="A157" s="36" t="s">
        <v>61</v>
      </c>
      <c r="B157" s="43"/>
      <c r="C157" s="44"/>
      <c r="D157" s="44"/>
      <c r="E157" s="47" t="s">
        <v>58</v>
      </c>
      <c r="F157" s="44"/>
      <c r="G157" s="44"/>
      <c r="H157" s="44"/>
      <c r="I157" s="44"/>
      <c r="J157" s="45"/>
    </row>
    <row r="158" ht="45">
      <c r="A158" s="36" t="s">
        <v>63</v>
      </c>
      <c r="B158" s="43"/>
      <c r="C158" s="44"/>
      <c r="D158" s="44"/>
      <c r="E158" s="46" t="s">
        <v>852</v>
      </c>
      <c r="F158" s="44"/>
      <c r="G158" s="44"/>
      <c r="H158" s="44"/>
      <c r="I158" s="44"/>
      <c r="J158" s="45"/>
    </row>
    <row r="159" ht="330">
      <c r="A159" s="36" t="s">
        <v>65</v>
      </c>
      <c r="B159" s="43"/>
      <c r="C159" s="44"/>
      <c r="D159" s="44"/>
      <c r="E159" s="38" t="s">
        <v>853</v>
      </c>
      <c r="F159" s="44"/>
      <c r="G159" s="44"/>
      <c r="H159" s="44"/>
      <c r="I159" s="44"/>
      <c r="J159" s="45"/>
    </row>
    <row r="160">
      <c r="A160" s="36" t="s">
        <v>56</v>
      </c>
      <c r="B160" s="36">
        <v>37</v>
      </c>
      <c r="C160" s="37" t="s">
        <v>854</v>
      </c>
      <c r="D160" s="36" t="s">
        <v>58</v>
      </c>
      <c r="E160" s="38" t="s">
        <v>855</v>
      </c>
      <c r="F160" s="39" t="s">
        <v>161</v>
      </c>
      <c r="G160" s="40">
        <v>112</v>
      </c>
      <c r="H160" s="41">
        <v>0</v>
      </c>
      <c r="I160" s="41">
        <f>ROUND(G160*H160,P4)</f>
        <v>0</v>
      </c>
      <c r="J160" s="36"/>
      <c r="O160" s="42">
        <f>I160*0.21</f>
        <v>0</v>
      </c>
      <c r="P160">
        <v>3</v>
      </c>
    </row>
    <row r="161">
      <c r="A161" s="36" t="s">
        <v>61</v>
      </c>
      <c r="B161" s="43"/>
      <c r="C161" s="44"/>
      <c r="D161" s="44"/>
      <c r="E161" s="47" t="s">
        <v>58</v>
      </c>
      <c r="F161" s="44"/>
      <c r="G161" s="44"/>
      <c r="H161" s="44"/>
      <c r="I161" s="44"/>
      <c r="J161" s="45"/>
    </row>
    <row r="162" ht="45">
      <c r="A162" s="36" t="s">
        <v>63</v>
      </c>
      <c r="B162" s="43"/>
      <c r="C162" s="44"/>
      <c r="D162" s="44"/>
      <c r="E162" s="46" t="s">
        <v>856</v>
      </c>
      <c r="F162" s="44"/>
      <c r="G162" s="44"/>
      <c r="H162" s="44"/>
      <c r="I162" s="44"/>
      <c r="J162" s="45"/>
    </row>
    <row r="163" ht="315">
      <c r="A163" s="36" t="s">
        <v>65</v>
      </c>
      <c r="B163" s="43"/>
      <c r="C163" s="44"/>
      <c r="D163" s="44"/>
      <c r="E163" s="38" t="s">
        <v>857</v>
      </c>
      <c r="F163" s="44"/>
      <c r="G163" s="44"/>
      <c r="H163" s="44"/>
      <c r="I163" s="44"/>
      <c r="J163" s="45"/>
    </row>
    <row r="164">
      <c r="A164" s="30" t="s">
        <v>53</v>
      </c>
      <c r="B164" s="31"/>
      <c r="C164" s="32" t="s">
        <v>452</v>
      </c>
      <c r="D164" s="33"/>
      <c r="E164" s="30" t="s">
        <v>453</v>
      </c>
      <c r="F164" s="33"/>
      <c r="G164" s="33"/>
      <c r="H164" s="33"/>
      <c r="I164" s="34">
        <f>SUMIFS(I165:I180,A165:A180,"P")</f>
        <v>0</v>
      </c>
      <c r="J164" s="35"/>
    </row>
    <row r="165">
      <c r="A165" s="36" t="s">
        <v>56</v>
      </c>
      <c r="B165" s="36">
        <v>38</v>
      </c>
      <c r="C165" s="37" t="s">
        <v>858</v>
      </c>
      <c r="D165" s="36" t="s">
        <v>58</v>
      </c>
      <c r="E165" s="38" t="s">
        <v>859</v>
      </c>
      <c r="F165" s="39" t="s">
        <v>116</v>
      </c>
      <c r="G165" s="40">
        <v>1.05</v>
      </c>
      <c r="H165" s="41">
        <v>0</v>
      </c>
      <c r="I165" s="41">
        <f>ROUND(G165*H165,P4)</f>
        <v>0</v>
      </c>
      <c r="J165" s="36"/>
      <c r="O165" s="42">
        <f>I165*0.21</f>
        <v>0</v>
      </c>
      <c r="P165">
        <v>3</v>
      </c>
    </row>
    <row r="166">
      <c r="A166" s="36" t="s">
        <v>61</v>
      </c>
      <c r="B166" s="43"/>
      <c r="C166" s="44"/>
      <c r="D166" s="44"/>
      <c r="E166" s="47" t="s">
        <v>58</v>
      </c>
      <c r="F166" s="44"/>
      <c r="G166" s="44"/>
      <c r="H166" s="44"/>
      <c r="I166" s="44"/>
      <c r="J166" s="45"/>
    </row>
    <row r="167" ht="30">
      <c r="A167" s="36" t="s">
        <v>63</v>
      </c>
      <c r="B167" s="43"/>
      <c r="C167" s="44"/>
      <c r="D167" s="44"/>
      <c r="E167" s="46" t="s">
        <v>860</v>
      </c>
      <c r="F167" s="44"/>
      <c r="G167" s="44"/>
      <c r="H167" s="44"/>
      <c r="I167" s="44"/>
      <c r="J167" s="45"/>
    </row>
    <row r="168" ht="60">
      <c r="A168" s="36" t="s">
        <v>65</v>
      </c>
      <c r="B168" s="43"/>
      <c r="C168" s="44"/>
      <c r="D168" s="44"/>
      <c r="E168" s="38" t="s">
        <v>861</v>
      </c>
      <c r="F168" s="44"/>
      <c r="G168" s="44"/>
      <c r="H168" s="44"/>
      <c r="I168" s="44"/>
      <c r="J168" s="45"/>
    </row>
    <row r="169">
      <c r="A169" s="36" t="s">
        <v>56</v>
      </c>
      <c r="B169" s="36">
        <v>39</v>
      </c>
      <c r="C169" s="37" t="s">
        <v>862</v>
      </c>
      <c r="D169" s="36" t="s">
        <v>58</v>
      </c>
      <c r="E169" s="38" t="s">
        <v>863</v>
      </c>
      <c r="F169" s="39" t="s">
        <v>864</v>
      </c>
      <c r="G169" s="40">
        <v>213.459</v>
      </c>
      <c r="H169" s="41">
        <v>0</v>
      </c>
      <c r="I169" s="41">
        <f>ROUND(G169*H169,P4)</f>
        <v>0</v>
      </c>
      <c r="J169" s="36"/>
      <c r="O169" s="42">
        <f>I169*0.21</f>
        <v>0</v>
      </c>
      <c r="P169">
        <v>3</v>
      </c>
    </row>
    <row r="170">
      <c r="A170" s="36" t="s">
        <v>61</v>
      </c>
      <c r="B170" s="43"/>
      <c r="C170" s="44"/>
      <c r="D170" s="44"/>
      <c r="E170" s="47" t="s">
        <v>58</v>
      </c>
      <c r="F170" s="44"/>
      <c r="G170" s="44"/>
      <c r="H170" s="44"/>
      <c r="I170" s="44"/>
      <c r="J170" s="45"/>
    </row>
    <row r="171" ht="90">
      <c r="A171" s="36" t="s">
        <v>63</v>
      </c>
      <c r="B171" s="43"/>
      <c r="C171" s="44"/>
      <c r="D171" s="44"/>
      <c r="E171" s="46" t="s">
        <v>865</v>
      </c>
      <c r="F171" s="44"/>
      <c r="G171" s="44"/>
      <c r="H171" s="44"/>
      <c r="I171" s="44"/>
      <c r="J171" s="45"/>
    </row>
    <row r="172" ht="409.5">
      <c r="A172" s="36" t="s">
        <v>65</v>
      </c>
      <c r="B172" s="43"/>
      <c r="C172" s="44"/>
      <c r="D172" s="44"/>
      <c r="E172" s="38" t="s">
        <v>866</v>
      </c>
      <c r="F172" s="44"/>
      <c r="G172" s="44"/>
      <c r="H172" s="44"/>
      <c r="I172" s="44"/>
      <c r="J172" s="45"/>
    </row>
    <row r="173">
      <c r="A173" s="36" t="s">
        <v>56</v>
      </c>
      <c r="B173" s="36">
        <v>40</v>
      </c>
      <c r="C173" s="37" t="s">
        <v>867</v>
      </c>
      <c r="D173" s="36" t="s">
        <v>58</v>
      </c>
      <c r="E173" s="38" t="s">
        <v>868</v>
      </c>
      <c r="F173" s="39" t="s">
        <v>116</v>
      </c>
      <c r="G173" s="40">
        <v>201.25</v>
      </c>
      <c r="H173" s="41">
        <v>0</v>
      </c>
      <c r="I173" s="41">
        <f>ROUND(G173*H173,P4)</f>
        <v>0</v>
      </c>
      <c r="J173" s="36"/>
      <c r="O173" s="42">
        <f>I173*0.21</f>
        <v>0</v>
      </c>
      <c r="P173">
        <v>3</v>
      </c>
    </row>
    <row r="174">
      <c r="A174" s="36" t="s">
        <v>61</v>
      </c>
      <c r="B174" s="43"/>
      <c r="C174" s="44"/>
      <c r="D174" s="44"/>
      <c r="E174" s="47" t="s">
        <v>58</v>
      </c>
      <c r="F174" s="44"/>
      <c r="G174" s="44"/>
      <c r="H174" s="44"/>
      <c r="I174" s="44"/>
      <c r="J174" s="45"/>
    </row>
    <row r="175" ht="135">
      <c r="A175" s="36" t="s">
        <v>63</v>
      </c>
      <c r="B175" s="43"/>
      <c r="C175" s="44"/>
      <c r="D175" s="44"/>
      <c r="E175" s="46" t="s">
        <v>869</v>
      </c>
      <c r="F175" s="44"/>
      <c r="G175" s="44"/>
      <c r="H175" s="44"/>
      <c r="I175" s="44"/>
      <c r="J175" s="45"/>
    </row>
    <row r="176" ht="150">
      <c r="A176" s="36" t="s">
        <v>65</v>
      </c>
      <c r="B176" s="43"/>
      <c r="C176" s="44"/>
      <c r="D176" s="44"/>
      <c r="E176" s="38" t="s">
        <v>870</v>
      </c>
      <c r="F176" s="44"/>
      <c r="G176" s="44"/>
      <c r="H176" s="44"/>
      <c r="I176" s="44"/>
      <c r="J176" s="45"/>
    </row>
    <row r="177">
      <c r="A177" s="36" t="s">
        <v>56</v>
      </c>
      <c r="B177" s="36">
        <v>41</v>
      </c>
      <c r="C177" s="37" t="s">
        <v>871</v>
      </c>
      <c r="D177" s="36" t="s">
        <v>58</v>
      </c>
      <c r="E177" s="38" t="s">
        <v>872</v>
      </c>
      <c r="F177" s="39" t="s">
        <v>116</v>
      </c>
      <c r="G177" s="40">
        <v>12.5</v>
      </c>
      <c r="H177" s="41">
        <v>0</v>
      </c>
      <c r="I177" s="41">
        <f>ROUND(G177*H177,P4)</f>
        <v>0</v>
      </c>
      <c r="J177" s="36"/>
      <c r="O177" s="42">
        <f>I177*0.21</f>
        <v>0</v>
      </c>
      <c r="P177">
        <v>3</v>
      </c>
    </row>
    <row r="178">
      <c r="A178" s="36" t="s">
        <v>61</v>
      </c>
      <c r="B178" s="43"/>
      <c r="C178" s="44"/>
      <c r="D178" s="44"/>
      <c r="E178" s="47" t="s">
        <v>58</v>
      </c>
      <c r="F178" s="44"/>
      <c r="G178" s="44"/>
      <c r="H178" s="44"/>
      <c r="I178" s="44"/>
      <c r="J178" s="45"/>
    </row>
    <row r="179" ht="90">
      <c r="A179" s="36" t="s">
        <v>63</v>
      </c>
      <c r="B179" s="43"/>
      <c r="C179" s="44"/>
      <c r="D179" s="44"/>
      <c r="E179" s="46" t="s">
        <v>873</v>
      </c>
      <c r="F179" s="44"/>
      <c r="G179" s="44"/>
      <c r="H179" s="44"/>
      <c r="I179" s="44"/>
      <c r="J179" s="45"/>
    </row>
    <row r="180" ht="150">
      <c r="A180" s="36" t="s">
        <v>65</v>
      </c>
      <c r="B180" s="48"/>
      <c r="C180" s="49"/>
      <c r="D180" s="49"/>
      <c r="E180" s="38" t="s">
        <v>870</v>
      </c>
      <c r="F180" s="49"/>
      <c r="G180" s="49"/>
      <c r="H180" s="49"/>
      <c r="I180" s="49"/>
      <c r="J180" s="50"/>
    </row>
  </sheetData>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35</v>
      </c>
      <c r="F2" s="16"/>
      <c r="G2" s="16"/>
      <c r="H2" s="16"/>
      <c r="I2" s="16"/>
      <c r="J2" s="18"/>
    </row>
    <row r="3">
      <c r="A3" s="3" t="s">
        <v>36</v>
      </c>
      <c r="B3" s="19" t="s">
        <v>37</v>
      </c>
      <c r="C3" s="20" t="s">
        <v>38</v>
      </c>
      <c r="D3" s="21"/>
      <c r="E3" s="22" t="s">
        <v>39</v>
      </c>
      <c r="F3" s="16"/>
      <c r="G3" s="16"/>
      <c r="H3" s="23" t="s">
        <v>27</v>
      </c>
      <c r="I3" s="24">
        <f>SUMIFS(I8:I183,A8:A183,"SD")</f>
        <v>0</v>
      </c>
      <c r="J3" s="18"/>
      <c r="O3">
        <v>0</v>
      </c>
      <c r="P3">
        <v>2</v>
      </c>
    </row>
    <row r="4">
      <c r="A4" s="3" t="s">
        <v>40</v>
      </c>
      <c r="B4" s="19" t="s">
        <v>41</v>
      </c>
      <c r="C4" s="20" t="s">
        <v>27</v>
      </c>
      <c r="D4" s="21"/>
      <c r="E4" s="22" t="s">
        <v>28</v>
      </c>
      <c r="F4" s="16"/>
      <c r="G4" s="16"/>
      <c r="H4" s="16"/>
      <c r="I4" s="16"/>
      <c r="J4" s="18"/>
      <c r="O4">
        <v>0.14999999999999999</v>
      </c>
      <c r="P4">
        <v>2</v>
      </c>
    </row>
    <row r="5">
      <c r="A5" s="25" t="s">
        <v>42</v>
      </c>
      <c r="B5" s="26" t="s">
        <v>43</v>
      </c>
      <c r="C5" s="7" t="s">
        <v>44</v>
      </c>
      <c r="D5" s="7" t="s">
        <v>45</v>
      </c>
      <c r="E5" s="7" t="s">
        <v>46</v>
      </c>
      <c r="F5" s="7" t="s">
        <v>47</v>
      </c>
      <c r="G5" s="7" t="s">
        <v>48</v>
      </c>
      <c r="H5" s="7" t="s">
        <v>49</v>
      </c>
      <c r="I5" s="7"/>
      <c r="J5" s="27" t="s">
        <v>50</v>
      </c>
      <c r="O5">
        <v>0.20999999999999999</v>
      </c>
    </row>
    <row r="6">
      <c r="A6" s="25"/>
      <c r="B6" s="26"/>
      <c r="C6" s="7"/>
      <c r="D6" s="7"/>
      <c r="E6" s="7"/>
      <c r="F6" s="7"/>
      <c r="G6" s="7"/>
      <c r="H6" s="7" t="s">
        <v>51</v>
      </c>
      <c r="I6" s="7" t="s">
        <v>52</v>
      </c>
      <c r="J6" s="27"/>
    </row>
    <row r="7">
      <c r="A7" s="28">
        <v>0</v>
      </c>
      <c r="B7" s="26">
        <v>1</v>
      </c>
      <c r="C7" s="29">
        <v>2</v>
      </c>
      <c r="D7" s="7">
        <v>3</v>
      </c>
      <c r="E7" s="29">
        <v>4</v>
      </c>
      <c r="F7" s="7">
        <v>5</v>
      </c>
      <c r="G7" s="7">
        <v>6</v>
      </c>
      <c r="H7" s="7">
        <v>7</v>
      </c>
      <c r="I7" s="29">
        <v>8</v>
      </c>
      <c r="J7" s="27">
        <v>9</v>
      </c>
    </row>
    <row r="8">
      <c r="A8" s="30" t="s">
        <v>53</v>
      </c>
      <c r="B8" s="31"/>
      <c r="C8" s="32" t="s">
        <v>54</v>
      </c>
      <c r="D8" s="33"/>
      <c r="E8" s="30" t="s">
        <v>55</v>
      </c>
      <c r="F8" s="33"/>
      <c r="G8" s="33"/>
      <c r="H8" s="33"/>
      <c r="I8" s="34">
        <f>SUMIFS(I9:I28,A9:A28,"P")</f>
        <v>0</v>
      </c>
      <c r="J8" s="35"/>
    </row>
    <row r="9" ht="30">
      <c r="A9" s="36" t="s">
        <v>56</v>
      </c>
      <c r="B9" s="36">
        <v>1</v>
      </c>
      <c r="C9" s="37" t="s">
        <v>742</v>
      </c>
      <c r="D9" s="36" t="s">
        <v>58</v>
      </c>
      <c r="E9" s="38" t="s">
        <v>743</v>
      </c>
      <c r="F9" s="39" t="s">
        <v>744</v>
      </c>
      <c r="G9" s="40">
        <v>359.98000000000002</v>
      </c>
      <c r="H9" s="41">
        <v>0</v>
      </c>
      <c r="I9" s="41">
        <f>ROUND(G9*H9,P4)</f>
        <v>0</v>
      </c>
      <c r="J9" s="36"/>
      <c r="O9" s="42">
        <f>I9*0.21</f>
        <v>0</v>
      </c>
      <c r="P9">
        <v>3</v>
      </c>
    </row>
    <row r="10">
      <c r="A10" s="36" t="s">
        <v>61</v>
      </c>
      <c r="B10" s="43"/>
      <c r="C10" s="44"/>
      <c r="D10" s="44"/>
      <c r="E10" s="47" t="s">
        <v>58</v>
      </c>
      <c r="F10" s="44"/>
      <c r="G10" s="44"/>
      <c r="H10" s="44"/>
      <c r="I10" s="44"/>
      <c r="J10" s="45"/>
    </row>
    <row r="11" ht="45">
      <c r="A11" s="36" t="s">
        <v>63</v>
      </c>
      <c r="B11" s="43"/>
      <c r="C11" s="44"/>
      <c r="D11" s="44"/>
      <c r="E11" s="46" t="s">
        <v>874</v>
      </c>
      <c r="F11" s="44"/>
      <c r="G11" s="44"/>
      <c r="H11" s="44"/>
      <c r="I11" s="44"/>
      <c r="J11" s="45"/>
    </row>
    <row r="12" ht="165">
      <c r="A12" s="36" t="s">
        <v>65</v>
      </c>
      <c r="B12" s="43"/>
      <c r="C12" s="44"/>
      <c r="D12" s="44"/>
      <c r="E12" s="38" t="s">
        <v>746</v>
      </c>
      <c r="F12" s="44"/>
      <c r="G12" s="44"/>
      <c r="H12" s="44"/>
      <c r="I12" s="44"/>
      <c r="J12" s="45"/>
    </row>
    <row r="13" ht="30">
      <c r="A13" s="36" t="s">
        <v>56</v>
      </c>
      <c r="B13" s="36">
        <v>2</v>
      </c>
      <c r="C13" s="37" t="s">
        <v>750</v>
      </c>
      <c r="D13" s="36" t="s">
        <v>58</v>
      </c>
      <c r="E13" s="38" t="s">
        <v>751</v>
      </c>
      <c r="F13" s="39" t="s">
        <v>744</v>
      </c>
      <c r="G13" s="40">
        <v>111.125</v>
      </c>
      <c r="H13" s="41">
        <v>0</v>
      </c>
      <c r="I13" s="41">
        <f>ROUND(G13*H13,P4)</f>
        <v>0</v>
      </c>
      <c r="J13" s="36"/>
      <c r="O13" s="42">
        <f>I13*0.21</f>
        <v>0</v>
      </c>
      <c r="P13">
        <v>3</v>
      </c>
    </row>
    <row r="14">
      <c r="A14" s="36" t="s">
        <v>61</v>
      </c>
      <c r="B14" s="43"/>
      <c r="C14" s="44"/>
      <c r="D14" s="44"/>
      <c r="E14" s="47" t="s">
        <v>58</v>
      </c>
      <c r="F14" s="44"/>
      <c r="G14" s="44"/>
      <c r="H14" s="44"/>
      <c r="I14" s="44"/>
      <c r="J14" s="45"/>
    </row>
    <row r="15" ht="30">
      <c r="A15" s="36" t="s">
        <v>63</v>
      </c>
      <c r="B15" s="43"/>
      <c r="C15" s="44"/>
      <c r="D15" s="44"/>
      <c r="E15" s="46" t="s">
        <v>875</v>
      </c>
      <c r="F15" s="44"/>
      <c r="G15" s="44"/>
      <c r="H15" s="44"/>
      <c r="I15" s="44"/>
      <c r="J15" s="45"/>
    </row>
    <row r="16" ht="165">
      <c r="A16" s="36" t="s">
        <v>65</v>
      </c>
      <c r="B16" s="43"/>
      <c r="C16" s="44"/>
      <c r="D16" s="44"/>
      <c r="E16" s="38" t="s">
        <v>746</v>
      </c>
      <c r="F16" s="44"/>
      <c r="G16" s="44"/>
      <c r="H16" s="44"/>
      <c r="I16" s="44"/>
      <c r="J16" s="45"/>
    </row>
    <row r="17">
      <c r="A17" s="36" t="s">
        <v>56</v>
      </c>
      <c r="B17" s="36">
        <v>3</v>
      </c>
      <c r="C17" s="37" t="s">
        <v>87</v>
      </c>
      <c r="D17" s="36" t="s">
        <v>58</v>
      </c>
      <c r="E17" s="38" t="s">
        <v>88</v>
      </c>
      <c r="F17" s="39" t="s">
        <v>60</v>
      </c>
      <c r="G17" s="40">
        <v>1</v>
      </c>
      <c r="H17" s="41">
        <v>0</v>
      </c>
      <c r="I17" s="41">
        <f>ROUND(G17*H17,P4)</f>
        <v>0</v>
      </c>
      <c r="J17" s="36"/>
      <c r="O17" s="42">
        <f>I17*0.21</f>
        <v>0</v>
      </c>
      <c r="P17">
        <v>3</v>
      </c>
    </row>
    <row r="18">
      <c r="A18" s="36" t="s">
        <v>61</v>
      </c>
      <c r="B18" s="43"/>
      <c r="C18" s="44"/>
      <c r="D18" s="44"/>
      <c r="E18" s="47" t="s">
        <v>58</v>
      </c>
      <c r="F18" s="44"/>
      <c r="G18" s="44"/>
      <c r="H18" s="44"/>
      <c r="I18" s="44"/>
      <c r="J18" s="45"/>
    </row>
    <row r="19" ht="45">
      <c r="A19" s="36" t="s">
        <v>63</v>
      </c>
      <c r="B19" s="43"/>
      <c r="C19" s="44"/>
      <c r="D19" s="44"/>
      <c r="E19" s="46" t="s">
        <v>876</v>
      </c>
      <c r="F19" s="44"/>
      <c r="G19" s="44"/>
      <c r="H19" s="44"/>
      <c r="I19" s="44"/>
      <c r="J19" s="45"/>
    </row>
    <row r="20" ht="30">
      <c r="A20" s="36" t="s">
        <v>65</v>
      </c>
      <c r="B20" s="43"/>
      <c r="C20" s="44"/>
      <c r="D20" s="44"/>
      <c r="E20" s="38" t="s">
        <v>86</v>
      </c>
      <c r="F20" s="44"/>
      <c r="G20" s="44"/>
      <c r="H20" s="44"/>
      <c r="I20" s="44"/>
      <c r="J20" s="45"/>
    </row>
    <row r="21">
      <c r="A21" s="36" t="s">
        <v>56</v>
      </c>
      <c r="B21" s="36">
        <v>4</v>
      </c>
      <c r="C21" s="37" t="s">
        <v>91</v>
      </c>
      <c r="D21" s="36" t="s">
        <v>58</v>
      </c>
      <c r="E21" s="38" t="s">
        <v>92</v>
      </c>
      <c r="F21" s="39" t="s">
        <v>60</v>
      </c>
      <c r="G21" s="40">
        <v>1</v>
      </c>
      <c r="H21" s="41">
        <v>0</v>
      </c>
      <c r="I21" s="41">
        <f>ROUND(G21*H21,P4)</f>
        <v>0</v>
      </c>
      <c r="J21" s="36"/>
      <c r="O21" s="42">
        <f>I21*0.21</f>
        <v>0</v>
      </c>
      <c r="P21">
        <v>3</v>
      </c>
    </row>
    <row r="22">
      <c r="A22" s="36" t="s">
        <v>61</v>
      </c>
      <c r="B22" s="43"/>
      <c r="C22" s="44"/>
      <c r="D22" s="44"/>
      <c r="E22" s="47" t="s">
        <v>58</v>
      </c>
      <c r="F22" s="44"/>
      <c r="G22" s="44"/>
      <c r="H22" s="44"/>
      <c r="I22" s="44"/>
      <c r="J22" s="45"/>
    </row>
    <row r="23" ht="45">
      <c r="A23" s="36" t="s">
        <v>63</v>
      </c>
      <c r="B23" s="43"/>
      <c r="C23" s="44"/>
      <c r="D23" s="44"/>
      <c r="E23" s="46" t="s">
        <v>877</v>
      </c>
      <c r="F23" s="44"/>
      <c r="G23" s="44"/>
      <c r="H23" s="44"/>
      <c r="I23" s="44"/>
      <c r="J23" s="45"/>
    </row>
    <row r="24" ht="30">
      <c r="A24" s="36" t="s">
        <v>65</v>
      </c>
      <c r="B24" s="43"/>
      <c r="C24" s="44"/>
      <c r="D24" s="44"/>
      <c r="E24" s="38" t="s">
        <v>86</v>
      </c>
      <c r="F24" s="44"/>
      <c r="G24" s="44"/>
      <c r="H24" s="44"/>
      <c r="I24" s="44"/>
      <c r="J24" s="45"/>
    </row>
    <row r="25">
      <c r="A25" s="36" t="s">
        <v>56</v>
      </c>
      <c r="B25" s="36">
        <v>5</v>
      </c>
      <c r="C25" s="37" t="s">
        <v>755</v>
      </c>
      <c r="D25" s="36" t="s">
        <v>58</v>
      </c>
      <c r="E25" s="38" t="s">
        <v>756</v>
      </c>
      <c r="F25" s="39" t="s">
        <v>60</v>
      </c>
      <c r="G25" s="40">
        <v>1</v>
      </c>
      <c r="H25" s="41">
        <v>0</v>
      </c>
      <c r="I25" s="41">
        <f>ROUND(G25*H25,P4)</f>
        <v>0</v>
      </c>
      <c r="J25" s="36"/>
      <c r="O25" s="42">
        <f>I25*0.21</f>
        <v>0</v>
      </c>
      <c r="P25">
        <v>3</v>
      </c>
    </row>
    <row r="26">
      <c r="A26" s="36" t="s">
        <v>61</v>
      </c>
      <c r="B26" s="43"/>
      <c r="C26" s="44"/>
      <c r="D26" s="44"/>
      <c r="E26" s="47" t="s">
        <v>58</v>
      </c>
      <c r="F26" s="44"/>
      <c r="G26" s="44"/>
      <c r="H26" s="44"/>
      <c r="I26" s="44"/>
      <c r="J26" s="45"/>
    </row>
    <row r="27" ht="75">
      <c r="A27" s="36" t="s">
        <v>63</v>
      </c>
      <c r="B27" s="43"/>
      <c r="C27" s="44"/>
      <c r="D27" s="44"/>
      <c r="E27" s="46" t="s">
        <v>757</v>
      </c>
      <c r="F27" s="44"/>
      <c r="G27" s="44"/>
      <c r="H27" s="44"/>
      <c r="I27" s="44"/>
      <c r="J27" s="45"/>
    </row>
    <row r="28" ht="30">
      <c r="A28" s="36" t="s">
        <v>65</v>
      </c>
      <c r="B28" s="43"/>
      <c r="C28" s="44"/>
      <c r="D28" s="44"/>
      <c r="E28" s="38" t="s">
        <v>758</v>
      </c>
      <c r="F28" s="44"/>
      <c r="G28" s="44"/>
      <c r="H28" s="44"/>
      <c r="I28" s="44"/>
      <c r="J28" s="45"/>
    </row>
    <row r="29">
      <c r="A29" s="30" t="s">
        <v>53</v>
      </c>
      <c r="B29" s="31"/>
      <c r="C29" s="32" t="s">
        <v>130</v>
      </c>
      <c r="D29" s="33"/>
      <c r="E29" s="30" t="s">
        <v>131</v>
      </c>
      <c r="F29" s="33"/>
      <c r="G29" s="33"/>
      <c r="H29" s="33"/>
      <c r="I29" s="34">
        <f>SUMIFS(I30:I45,A30:A45,"P")</f>
        <v>0</v>
      </c>
      <c r="J29" s="35"/>
    </row>
    <row r="30">
      <c r="A30" s="36" t="s">
        <v>56</v>
      </c>
      <c r="B30" s="36">
        <v>6</v>
      </c>
      <c r="C30" s="37" t="s">
        <v>209</v>
      </c>
      <c r="D30" s="36" t="s">
        <v>777</v>
      </c>
      <c r="E30" s="38" t="s">
        <v>210</v>
      </c>
      <c r="F30" s="39" t="s">
        <v>116</v>
      </c>
      <c r="G30" s="40">
        <v>179.99100000000001</v>
      </c>
      <c r="H30" s="41">
        <v>0</v>
      </c>
      <c r="I30" s="41">
        <f>ROUND(G30*H30,P4)</f>
        <v>0</v>
      </c>
      <c r="J30" s="36"/>
      <c r="O30" s="42">
        <f>I30*0.21</f>
        <v>0</v>
      </c>
      <c r="P30">
        <v>3</v>
      </c>
    </row>
    <row r="31">
      <c r="A31" s="36" t="s">
        <v>61</v>
      </c>
      <c r="B31" s="43"/>
      <c r="C31" s="44"/>
      <c r="D31" s="44"/>
      <c r="E31" s="47" t="s">
        <v>58</v>
      </c>
      <c r="F31" s="44"/>
      <c r="G31" s="44"/>
      <c r="H31" s="44"/>
      <c r="I31" s="44"/>
      <c r="J31" s="45"/>
    </row>
    <row r="32" ht="165">
      <c r="A32" s="36" t="s">
        <v>63</v>
      </c>
      <c r="B32" s="43"/>
      <c r="C32" s="44"/>
      <c r="D32" s="44"/>
      <c r="E32" s="46" t="s">
        <v>878</v>
      </c>
      <c r="F32" s="44"/>
      <c r="G32" s="44"/>
      <c r="H32" s="44"/>
      <c r="I32" s="44"/>
      <c r="J32" s="45"/>
    </row>
    <row r="33" ht="405">
      <c r="A33" s="36" t="s">
        <v>65</v>
      </c>
      <c r="B33" s="43"/>
      <c r="C33" s="44"/>
      <c r="D33" s="44"/>
      <c r="E33" s="38" t="s">
        <v>779</v>
      </c>
      <c r="F33" s="44"/>
      <c r="G33" s="44"/>
      <c r="H33" s="44"/>
      <c r="I33" s="44"/>
      <c r="J33" s="45"/>
    </row>
    <row r="34">
      <c r="A34" s="36" t="s">
        <v>56</v>
      </c>
      <c r="B34" s="36">
        <v>7</v>
      </c>
      <c r="C34" s="37" t="s">
        <v>219</v>
      </c>
      <c r="D34" s="36" t="s">
        <v>58</v>
      </c>
      <c r="E34" s="38" t="s">
        <v>220</v>
      </c>
      <c r="F34" s="39" t="s">
        <v>116</v>
      </c>
      <c r="G34" s="40">
        <v>179.99000000000001</v>
      </c>
      <c r="H34" s="41">
        <v>0</v>
      </c>
      <c r="I34" s="41">
        <f>ROUND(G34*H34,P4)</f>
        <v>0</v>
      </c>
      <c r="J34" s="36"/>
      <c r="O34" s="42">
        <f>I34*0.21</f>
        <v>0</v>
      </c>
      <c r="P34">
        <v>3</v>
      </c>
    </row>
    <row r="35">
      <c r="A35" s="36" t="s">
        <v>61</v>
      </c>
      <c r="B35" s="43"/>
      <c r="C35" s="44"/>
      <c r="D35" s="44"/>
      <c r="E35" s="47" t="s">
        <v>58</v>
      </c>
      <c r="F35" s="44"/>
      <c r="G35" s="44"/>
      <c r="H35" s="44"/>
      <c r="I35" s="44"/>
      <c r="J35" s="45"/>
    </row>
    <row r="36" ht="45">
      <c r="A36" s="36" t="s">
        <v>63</v>
      </c>
      <c r="B36" s="43"/>
      <c r="C36" s="44"/>
      <c r="D36" s="44"/>
      <c r="E36" s="46" t="s">
        <v>879</v>
      </c>
      <c r="F36" s="44"/>
      <c r="G36" s="44"/>
      <c r="H36" s="44"/>
      <c r="I36" s="44"/>
      <c r="J36" s="45"/>
    </row>
    <row r="37" ht="240">
      <c r="A37" s="36" t="s">
        <v>65</v>
      </c>
      <c r="B37" s="43"/>
      <c r="C37" s="44"/>
      <c r="D37" s="44"/>
      <c r="E37" s="38" t="s">
        <v>223</v>
      </c>
      <c r="F37" s="44"/>
      <c r="G37" s="44"/>
      <c r="H37" s="44"/>
      <c r="I37" s="44"/>
      <c r="J37" s="45"/>
    </row>
    <row r="38">
      <c r="A38" s="36" t="s">
        <v>56</v>
      </c>
      <c r="B38" s="36">
        <v>8</v>
      </c>
      <c r="C38" s="37" t="s">
        <v>241</v>
      </c>
      <c r="D38" s="36" t="s">
        <v>58</v>
      </c>
      <c r="E38" s="38" t="s">
        <v>242</v>
      </c>
      <c r="F38" s="39" t="s">
        <v>116</v>
      </c>
      <c r="G38" s="40">
        <v>61.664999999999999</v>
      </c>
      <c r="H38" s="41">
        <v>0</v>
      </c>
      <c r="I38" s="41">
        <f>ROUND(G38*H38,P4)</f>
        <v>0</v>
      </c>
      <c r="J38" s="36"/>
      <c r="O38" s="42">
        <f>I38*0.21</f>
        <v>0</v>
      </c>
      <c r="P38">
        <v>3</v>
      </c>
    </row>
    <row r="39">
      <c r="A39" s="36" t="s">
        <v>61</v>
      </c>
      <c r="B39" s="43"/>
      <c r="C39" s="44"/>
      <c r="D39" s="44"/>
      <c r="E39" s="47" t="s">
        <v>58</v>
      </c>
      <c r="F39" s="44"/>
      <c r="G39" s="44"/>
      <c r="H39" s="44"/>
      <c r="I39" s="44"/>
      <c r="J39" s="45"/>
    </row>
    <row r="40" ht="75">
      <c r="A40" s="36" t="s">
        <v>63</v>
      </c>
      <c r="B40" s="43"/>
      <c r="C40" s="44"/>
      <c r="D40" s="44"/>
      <c r="E40" s="46" t="s">
        <v>880</v>
      </c>
      <c r="F40" s="44"/>
      <c r="G40" s="44"/>
      <c r="H40" s="44"/>
      <c r="I40" s="44"/>
      <c r="J40" s="45"/>
    </row>
    <row r="41" ht="390">
      <c r="A41" s="36" t="s">
        <v>65</v>
      </c>
      <c r="B41" s="43"/>
      <c r="C41" s="44"/>
      <c r="D41" s="44"/>
      <c r="E41" s="38" t="s">
        <v>782</v>
      </c>
      <c r="F41" s="44"/>
      <c r="G41" s="44"/>
      <c r="H41" s="44"/>
      <c r="I41" s="44"/>
      <c r="J41" s="45"/>
    </row>
    <row r="42">
      <c r="A42" s="36" t="s">
        <v>56</v>
      </c>
      <c r="B42" s="36">
        <v>9</v>
      </c>
      <c r="C42" s="37" t="s">
        <v>248</v>
      </c>
      <c r="D42" s="36" t="s">
        <v>58</v>
      </c>
      <c r="E42" s="38" t="s">
        <v>249</v>
      </c>
      <c r="F42" s="39" t="s">
        <v>170</v>
      </c>
      <c r="G42" s="40">
        <v>103.2</v>
      </c>
      <c r="H42" s="41">
        <v>0</v>
      </c>
      <c r="I42" s="41">
        <f>ROUND(G42*H42,P4)</f>
        <v>0</v>
      </c>
      <c r="J42" s="36"/>
      <c r="O42" s="42">
        <f>I42*0.21</f>
        <v>0</v>
      </c>
      <c r="P42">
        <v>3</v>
      </c>
    </row>
    <row r="43">
      <c r="A43" s="36" t="s">
        <v>61</v>
      </c>
      <c r="B43" s="43"/>
      <c r="C43" s="44"/>
      <c r="D43" s="44"/>
      <c r="E43" s="47" t="s">
        <v>58</v>
      </c>
      <c r="F43" s="44"/>
      <c r="G43" s="44"/>
      <c r="H43" s="44"/>
      <c r="I43" s="44"/>
      <c r="J43" s="45"/>
    </row>
    <row r="44" ht="30">
      <c r="A44" s="36" t="s">
        <v>63</v>
      </c>
      <c r="B44" s="43"/>
      <c r="C44" s="44"/>
      <c r="D44" s="44"/>
      <c r="E44" s="46" t="s">
        <v>881</v>
      </c>
      <c r="F44" s="44"/>
      <c r="G44" s="44"/>
      <c r="H44" s="44"/>
      <c r="I44" s="44"/>
      <c r="J44" s="45"/>
    </row>
    <row r="45" ht="30">
      <c r="A45" s="36" t="s">
        <v>65</v>
      </c>
      <c r="B45" s="43"/>
      <c r="C45" s="44"/>
      <c r="D45" s="44"/>
      <c r="E45" s="38" t="s">
        <v>784</v>
      </c>
      <c r="F45" s="44"/>
      <c r="G45" s="44"/>
      <c r="H45" s="44"/>
      <c r="I45" s="44"/>
      <c r="J45" s="45"/>
    </row>
    <row r="46">
      <c r="A46" s="30" t="s">
        <v>53</v>
      </c>
      <c r="B46" s="31"/>
      <c r="C46" s="32" t="s">
        <v>146</v>
      </c>
      <c r="D46" s="33"/>
      <c r="E46" s="30" t="s">
        <v>264</v>
      </c>
      <c r="F46" s="33"/>
      <c r="G46" s="33"/>
      <c r="H46" s="33"/>
      <c r="I46" s="34">
        <f>SUMIFS(I47:I82,A47:A82,"P")</f>
        <v>0</v>
      </c>
      <c r="J46" s="35"/>
    </row>
    <row r="47">
      <c r="A47" s="36" t="s">
        <v>56</v>
      </c>
      <c r="B47" s="36">
        <v>10</v>
      </c>
      <c r="C47" s="37" t="s">
        <v>882</v>
      </c>
      <c r="D47" s="36" t="s">
        <v>58</v>
      </c>
      <c r="E47" s="38" t="s">
        <v>883</v>
      </c>
      <c r="F47" s="39" t="s">
        <v>744</v>
      </c>
      <c r="G47" s="40">
        <v>2.5739999999999998</v>
      </c>
      <c r="H47" s="41">
        <v>0</v>
      </c>
      <c r="I47" s="41">
        <f>ROUND(G47*H47,P4)</f>
        <v>0</v>
      </c>
      <c r="J47" s="36"/>
      <c r="O47" s="42">
        <f>I47*0.21</f>
        <v>0</v>
      </c>
      <c r="P47">
        <v>3</v>
      </c>
    </row>
    <row r="48">
      <c r="A48" s="36" t="s">
        <v>61</v>
      </c>
      <c r="B48" s="43"/>
      <c r="C48" s="44"/>
      <c r="D48" s="44"/>
      <c r="E48" s="47" t="s">
        <v>58</v>
      </c>
      <c r="F48" s="44"/>
      <c r="G48" s="44"/>
      <c r="H48" s="44"/>
      <c r="I48" s="44"/>
      <c r="J48" s="45"/>
    </row>
    <row r="49" ht="240">
      <c r="A49" s="36" t="s">
        <v>63</v>
      </c>
      <c r="B49" s="43"/>
      <c r="C49" s="44"/>
      <c r="D49" s="44"/>
      <c r="E49" s="46" t="s">
        <v>884</v>
      </c>
      <c r="F49" s="44"/>
      <c r="G49" s="44"/>
      <c r="H49" s="44"/>
      <c r="I49" s="44"/>
      <c r="J49" s="45"/>
    </row>
    <row r="50" ht="60">
      <c r="A50" s="36" t="s">
        <v>65</v>
      </c>
      <c r="B50" s="43"/>
      <c r="C50" s="44"/>
      <c r="D50" s="44"/>
      <c r="E50" s="38" t="s">
        <v>885</v>
      </c>
      <c r="F50" s="44"/>
      <c r="G50" s="44"/>
      <c r="H50" s="44"/>
      <c r="I50" s="44"/>
      <c r="J50" s="45"/>
    </row>
    <row r="51">
      <c r="A51" s="36" t="s">
        <v>56</v>
      </c>
      <c r="B51" s="36">
        <v>11</v>
      </c>
      <c r="C51" s="37" t="s">
        <v>886</v>
      </c>
      <c r="D51" s="36" t="s">
        <v>58</v>
      </c>
      <c r="E51" s="38" t="s">
        <v>887</v>
      </c>
      <c r="F51" s="39" t="s">
        <v>170</v>
      </c>
      <c r="G51" s="40">
        <v>35.875</v>
      </c>
      <c r="H51" s="41">
        <v>0</v>
      </c>
      <c r="I51" s="41">
        <f>ROUND(G51*H51,P4)</f>
        <v>0</v>
      </c>
      <c r="J51" s="36"/>
      <c r="O51" s="42">
        <f>I51*0.21</f>
        <v>0</v>
      </c>
      <c r="P51">
        <v>3</v>
      </c>
    </row>
    <row r="52">
      <c r="A52" s="36" t="s">
        <v>61</v>
      </c>
      <c r="B52" s="43"/>
      <c r="C52" s="44"/>
      <c r="D52" s="44"/>
      <c r="E52" s="47" t="s">
        <v>58</v>
      </c>
      <c r="F52" s="44"/>
      <c r="G52" s="44"/>
      <c r="H52" s="44"/>
      <c r="I52" s="44"/>
      <c r="J52" s="45"/>
    </row>
    <row r="53" ht="135">
      <c r="A53" s="36" t="s">
        <v>63</v>
      </c>
      <c r="B53" s="43"/>
      <c r="C53" s="44"/>
      <c r="D53" s="44"/>
      <c r="E53" s="46" t="s">
        <v>888</v>
      </c>
      <c r="F53" s="44"/>
      <c r="G53" s="44"/>
      <c r="H53" s="44"/>
      <c r="I53" s="44"/>
      <c r="J53" s="45"/>
    </row>
    <row r="54" ht="30">
      <c r="A54" s="36" t="s">
        <v>65</v>
      </c>
      <c r="B54" s="43"/>
      <c r="C54" s="44"/>
      <c r="D54" s="44"/>
      <c r="E54" s="38" t="s">
        <v>889</v>
      </c>
      <c r="F54" s="44"/>
      <c r="G54" s="44"/>
      <c r="H54" s="44"/>
      <c r="I54" s="44"/>
      <c r="J54" s="45"/>
    </row>
    <row r="55">
      <c r="A55" s="36" t="s">
        <v>56</v>
      </c>
      <c r="B55" s="36">
        <v>12</v>
      </c>
      <c r="C55" s="37" t="s">
        <v>793</v>
      </c>
      <c r="D55" s="36" t="s">
        <v>58</v>
      </c>
      <c r="E55" s="38" t="s">
        <v>794</v>
      </c>
      <c r="F55" s="39" t="s">
        <v>161</v>
      </c>
      <c r="G55" s="40">
        <v>60</v>
      </c>
      <c r="H55" s="41">
        <v>0</v>
      </c>
      <c r="I55" s="41">
        <f>ROUND(G55*H55,P4)</f>
        <v>0</v>
      </c>
      <c r="J55" s="36"/>
      <c r="O55" s="42">
        <f>I55*0.21</f>
        <v>0</v>
      </c>
      <c r="P55">
        <v>3</v>
      </c>
    </row>
    <row r="56">
      <c r="A56" s="36" t="s">
        <v>61</v>
      </c>
      <c r="B56" s="43"/>
      <c r="C56" s="44"/>
      <c r="D56" s="44"/>
      <c r="E56" s="47" t="s">
        <v>58</v>
      </c>
      <c r="F56" s="44"/>
      <c r="G56" s="44"/>
      <c r="H56" s="44"/>
      <c r="I56" s="44"/>
      <c r="J56" s="45"/>
    </row>
    <row r="57" ht="150">
      <c r="A57" s="36" t="s">
        <v>63</v>
      </c>
      <c r="B57" s="43"/>
      <c r="C57" s="44"/>
      <c r="D57" s="44"/>
      <c r="E57" s="46" t="s">
        <v>890</v>
      </c>
      <c r="F57" s="44"/>
      <c r="G57" s="44"/>
      <c r="H57" s="44"/>
      <c r="I57" s="44"/>
      <c r="J57" s="45"/>
    </row>
    <row r="58" ht="75">
      <c r="A58" s="36" t="s">
        <v>65</v>
      </c>
      <c r="B58" s="43"/>
      <c r="C58" s="44"/>
      <c r="D58" s="44"/>
      <c r="E58" s="38" t="s">
        <v>796</v>
      </c>
      <c r="F58" s="44"/>
      <c r="G58" s="44"/>
      <c r="H58" s="44"/>
      <c r="I58" s="44"/>
      <c r="J58" s="45"/>
    </row>
    <row r="59">
      <c r="A59" s="36" t="s">
        <v>56</v>
      </c>
      <c r="B59" s="36">
        <v>13</v>
      </c>
      <c r="C59" s="37" t="s">
        <v>797</v>
      </c>
      <c r="D59" s="36" t="s">
        <v>58</v>
      </c>
      <c r="E59" s="38" t="s">
        <v>798</v>
      </c>
      <c r="F59" s="39" t="s">
        <v>161</v>
      </c>
      <c r="G59" s="40">
        <v>85.5</v>
      </c>
      <c r="H59" s="41">
        <v>0</v>
      </c>
      <c r="I59" s="41">
        <f>ROUND(G59*H59,P4)</f>
        <v>0</v>
      </c>
      <c r="J59" s="36"/>
      <c r="O59" s="42">
        <f>I59*0.21</f>
        <v>0</v>
      </c>
      <c r="P59">
        <v>3</v>
      </c>
    </row>
    <row r="60">
      <c r="A60" s="36" t="s">
        <v>61</v>
      </c>
      <c r="B60" s="43"/>
      <c r="C60" s="44"/>
      <c r="D60" s="44"/>
      <c r="E60" s="47" t="s">
        <v>58</v>
      </c>
      <c r="F60" s="44"/>
      <c r="G60" s="44"/>
      <c r="H60" s="44"/>
      <c r="I60" s="44"/>
      <c r="J60" s="45"/>
    </row>
    <row r="61" ht="315">
      <c r="A61" s="36" t="s">
        <v>63</v>
      </c>
      <c r="B61" s="43"/>
      <c r="C61" s="44"/>
      <c r="D61" s="44"/>
      <c r="E61" s="46" t="s">
        <v>891</v>
      </c>
      <c r="F61" s="44"/>
      <c r="G61" s="44"/>
      <c r="H61" s="44"/>
      <c r="I61" s="44"/>
      <c r="J61" s="45"/>
    </row>
    <row r="62" ht="75">
      <c r="A62" s="36" t="s">
        <v>65</v>
      </c>
      <c r="B62" s="43"/>
      <c r="C62" s="44"/>
      <c r="D62" s="44"/>
      <c r="E62" s="38" t="s">
        <v>800</v>
      </c>
      <c r="F62" s="44"/>
      <c r="G62" s="44"/>
      <c r="H62" s="44"/>
      <c r="I62" s="44"/>
      <c r="J62" s="45"/>
    </row>
    <row r="63">
      <c r="A63" s="36" t="s">
        <v>56</v>
      </c>
      <c r="B63" s="36">
        <v>14</v>
      </c>
      <c r="C63" s="37" t="s">
        <v>892</v>
      </c>
      <c r="D63" s="36" t="s">
        <v>58</v>
      </c>
      <c r="E63" s="38" t="s">
        <v>893</v>
      </c>
      <c r="F63" s="39" t="s">
        <v>161</v>
      </c>
      <c r="G63" s="40">
        <v>64</v>
      </c>
      <c r="H63" s="41">
        <v>0</v>
      </c>
      <c r="I63" s="41">
        <f>ROUND(G63*H63,P4)</f>
        <v>0</v>
      </c>
      <c r="J63" s="36"/>
      <c r="O63" s="42">
        <f>I63*0.21</f>
        <v>0</v>
      </c>
      <c r="P63">
        <v>3</v>
      </c>
    </row>
    <row r="64">
      <c r="A64" s="36" t="s">
        <v>61</v>
      </c>
      <c r="B64" s="43"/>
      <c r="C64" s="44"/>
      <c r="D64" s="44"/>
      <c r="E64" s="47" t="s">
        <v>58</v>
      </c>
      <c r="F64" s="44"/>
      <c r="G64" s="44"/>
      <c r="H64" s="44"/>
      <c r="I64" s="44"/>
      <c r="J64" s="45"/>
    </row>
    <row r="65" ht="165">
      <c r="A65" s="36" t="s">
        <v>63</v>
      </c>
      <c r="B65" s="43"/>
      <c r="C65" s="44"/>
      <c r="D65" s="44"/>
      <c r="E65" s="46" t="s">
        <v>894</v>
      </c>
      <c r="F65" s="44"/>
      <c r="G65" s="44"/>
      <c r="H65" s="44"/>
      <c r="I65" s="44"/>
      <c r="J65" s="45"/>
    </row>
    <row r="66" ht="75">
      <c r="A66" s="36" t="s">
        <v>65</v>
      </c>
      <c r="B66" s="43"/>
      <c r="C66" s="44"/>
      <c r="D66" s="44"/>
      <c r="E66" s="38" t="s">
        <v>800</v>
      </c>
      <c r="F66" s="44"/>
      <c r="G66" s="44"/>
      <c r="H66" s="44"/>
      <c r="I66" s="44"/>
      <c r="J66" s="45"/>
    </row>
    <row r="67">
      <c r="A67" s="36" t="s">
        <v>56</v>
      </c>
      <c r="B67" s="36">
        <v>15</v>
      </c>
      <c r="C67" s="37" t="s">
        <v>801</v>
      </c>
      <c r="D67" s="36" t="s">
        <v>777</v>
      </c>
      <c r="E67" s="38" t="s">
        <v>802</v>
      </c>
      <c r="F67" s="39" t="s">
        <v>116</v>
      </c>
      <c r="G67" s="40">
        <v>26.649999999999999</v>
      </c>
      <c r="H67" s="41">
        <v>0</v>
      </c>
      <c r="I67" s="41">
        <f>ROUND(G67*H67,P4)</f>
        <v>0</v>
      </c>
      <c r="J67" s="36"/>
      <c r="O67" s="42">
        <f>I67*0.21</f>
        <v>0</v>
      </c>
      <c r="P67">
        <v>3</v>
      </c>
    </row>
    <row r="68">
      <c r="A68" s="36" t="s">
        <v>61</v>
      </c>
      <c r="B68" s="43"/>
      <c r="C68" s="44"/>
      <c r="D68" s="44"/>
      <c r="E68" s="47" t="s">
        <v>58</v>
      </c>
      <c r="F68" s="44"/>
      <c r="G68" s="44"/>
      <c r="H68" s="44"/>
      <c r="I68" s="44"/>
      <c r="J68" s="45"/>
    </row>
    <row r="69" ht="90">
      <c r="A69" s="36" t="s">
        <v>63</v>
      </c>
      <c r="B69" s="43"/>
      <c r="C69" s="44"/>
      <c r="D69" s="44"/>
      <c r="E69" s="46" t="s">
        <v>895</v>
      </c>
      <c r="F69" s="44"/>
      <c r="G69" s="44"/>
      <c r="H69" s="44"/>
      <c r="I69" s="44"/>
      <c r="J69" s="45"/>
    </row>
    <row r="70" ht="409.5">
      <c r="A70" s="36" t="s">
        <v>65</v>
      </c>
      <c r="B70" s="43"/>
      <c r="C70" s="44"/>
      <c r="D70" s="44"/>
      <c r="E70" s="38" t="s">
        <v>804</v>
      </c>
      <c r="F70" s="44"/>
      <c r="G70" s="44"/>
      <c r="H70" s="44"/>
      <c r="I70" s="44"/>
      <c r="J70" s="45"/>
    </row>
    <row r="71">
      <c r="A71" s="36" t="s">
        <v>56</v>
      </c>
      <c r="B71" s="36">
        <v>16</v>
      </c>
      <c r="C71" s="37" t="s">
        <v>805</v>
      </c>
      <c r="D71" s="36" t="s">
        <v>58</v>
      </c>
      <c r="E71" s="38" t="s">
        <v>806</v>
      </c>
      <c r="F71" s="39" t="s">
        <v>744</v>
      </c>
      <c r="G71" s="40">
        <v>4.2640000000000002</v>
      </c>
      <c r="H71" s="41">
        <v>0</v>
      </c>
      <c r="I71" s="41">
        <f>ROUND(G71*H71,P4)</f>
        <v>0</v>
      </c>
      <c r="J71" s="36"/>
      <c r="O71" s="42">
        <f>I71*0.21</f>
        <v>0</v>
      </c>
      <c r="P71">
        <v>3</v>
      </c>
    </row>
    <row r="72">
      <c r="A72" s="36" t="s">
        <v>61</v>
      </c>
      <c r="B72" s="43"/>
      <c r="C72" s="44"/>
      <c r="D72" s="44"/>
      <c r="E72" s="47" t="s">
        <v>58</v>
      </c>
      <c r="F72" s="44"/>
      <c r="G72" s="44"/>
      <c r="H72" s="44"/>
      <c r="I72" s="44"/>
      <c r="J72" s="45"/>
    </row>
    <row r="73" ht="30">
      <c r="A73" s="36" t="s">
        <v>63</v>
      </c>
      <c r="B73" s="43"/>
      <c r="C73" s="44"/>
      <c r="D73" s="44"/>
      <c r="E73" s="46" t="s">
        <v>896</v>
      </c>
      <c r="F73" s="44"/>
      <c r="G73" s="44"/>
      <c r="H73" s="44"/>
      <c r="I73" s="44"/>
      <c r="J73" s="45"/>
    </row>
    <row r="74" ht="330">
      <c r="A74" s="36" t="s">
        <v>65</v>
      </c>
      <c r="B74" s="43"/>
      <c r="C74" s="44"/>
      <c r="D74" s="44"/>
      <c r="E74" s="38" t="s">
        <v>808</v>
      </c>
      <c r="F74" s="44"/>
      <c r="G74" s="44"/>
      <c r="H74" s="44"/>
      <c r="I74" s="44"/>
      <c r="J74" s="45"/>
    </row>
    <row r="75">
      <c r="A75" s="36" t="s">
        <v>56</v>
      </c>
      <c r="B75" s="36">
        <v>17</v>
      </c>
      <c r="C75" s="37" t="s">
        <v>897</v>
      </c>
      <c r="D75" s="36" t="s">
        <v>58</v>
      </c>
      <c r="E75" s="38" t="s">
        <v>898</v>
      </c>
      <c r="F75" s="39" t="s">
        <v>107</v>
      </c>
      <c r="G75" s="40">
        <v>3</v>
      </c>
      <c r="H75" s="41">
        <v>0</v>
      </c>
      <c r="I75" s="41">
        <f>ROUND(G75*H75,P4)</f>
        <v>0</v>
      </c>
      <c r="J75" s="36"/>
      <c r="O75" s="42">
        <f>I75*0.21</f>
        <v>0</v>
      </c>
      <c r="P75">
        <v>3</v>
      </c>
    </row>
    <row r="76">
      <c r="A76" s="36" t="s">
        <v>61</v>
      </c>
      <c r="B76" s="43"/>
      <c r="C76" s="44"/>
      <c r="D76" s="44"/>
      <c r="E76" s="47" t="s">
        <v>58</v>
      </c>
      <c r="F76" s="44"/>
      <c r="G76" s="44"/>
      <c r="H76" s="44"/>
      <c r="I76" s="44"/>
      <c r="J76" s="45"/>
    </row>
    <row r="77" ht="195">
      <c r="A77" s="36" t="s">
        <v>63</v>
      </c>
      <c r="B77" s="43"/>
      <c r="C77" s="44"/>
      <c r="D77" s="44"/>
      <c r="E77" s="46" t="s">
        <v>899</v>
      </c>
      <c r="F77" s="44"/>
      <c r="G77" s="44"/>
      <c r="H77" s="44"/>
      <c r="I77" s="44"/>
      <c r="J77" s="45"/>
    </row>
    <row r="78" ht="60">
      <c r="A78" s="36" t="s">
        <v>65</v>
      </c>
      <c r="B78" s="43"/>
      <c r="C78" s="44"/>
      <c r="D78" s="44"/>
      <c r="E78" s="38" t="s">
        <v>900</v>
      </c>
      <c r="F78" s="44"/>
      <c r="G78" s="44"/>
      <c r="H78" s="44"/>
      <c r="I78" s="44"/>
      <c r="J78" s="45"/>
    </row>
    <row r="79" ht="30">
      <c r="A79" s="36" t="s">
        <v>56</v>
      </c>
      <c r="B79" s="36">
        <v>18</v>
      </c>
      <c r="C79" s="37" t="s">
        <v>901</v>
      </c>
      <c r="D79" s="36" t="s">
        <v>58</v>
      </c>
      <c r="E79" s="38" t="s">
        <v>902</v>
      </c>
      <c r="F79" s="39" t="s">
        <v>107</v>
      </c>
      <c r="G79" s="40">
        <v>561</v>
      </c>
      <c r="H79" s="41">
        <v>0</v>
      </c>
      <c r="I79" s="41">
        <f>ROUND(G79*H79,P4)</f>
        <v>0</v>
      </c>
      <c r="J79" s="36"/>
      <c r="O79" s="42">
        <f>I79*0.21</f>
        <v>0</v>
      </c>
      <c r="P79">
        <v>3</v>
      </c>
    </row>
    <row r="80">
      <c r="A80" s="36" t="s">
        <v>61</v>
      </c>
      <c r="B80" s="43"/>
      <c r="C80" s="44"/>
      <c r="D80" s="44"/>
      <c r="E80" s="47" t="s">
        <v>58</v>
      </c>
      <c r="F80" s="44"/>
      <c r="G80" s="44"/>
      <c r="H80" s="44"/>
      <c r="I80" s="44"/>
      <c r="J80" s="45"/>
    </row>
    <row r="81" ht="60">
      <c r="A81" s="36" t="s">
        <v>63</v>
      </c>
      <c r="B81" s="43"/>
      <c r="C81" s="44"/>
      <c r="D81" s="44"/>
      <c r="E81" s="46" t="s">
        <v>903</v>
      </c>
      <c r="F81" s="44"/>
      <c r="G81" s="44"/>
      <c r="H81" s="44"/>
      <c r="I81" s="44"/>
      <c r="J81" s="45"/>
    </row>
    <row r="82" ht="90">
      <c r="A82" s="36" t="s">
        <v>65</v>
      </c>
      <c r="B82" s="43"/>
      <c r="C82" s="44"/>
      <c r="D82" s="44"/>
      <c r="E82" s="38" t="s">
        <v>904</v>
      </c>
      <c r="F82" s="44"/>
      <c r="G82" s="44"/>
      <c r="H82" s="44"/>
      <c r="I82" s="44"/>
      <c r="J82" s="45"/>
    </row>
    <row r="83">
      <c r="A83" s="30" t="s">
        <v>53</v>
      </c>
      <c r="B83" s="31"/>
      <c r="C83" s="32" t="s">
        <v>150</v>
      </c>
      <c r="D83" s="33"/>
      <c r="E83" s="30" t="s">
        <v>563</v>
      </c>
      <c r="F83" s="33"/>
      <c r="G83" s="33"/>
      <c r="H83" s="33"/>
      <c r="I83" s="34">
        <f>SUMIFS(I84:I99,A84:A99,"P")</f>
        <v>0</v>
      </c>
      <c r="J83" s="35"/>
    </row>
    <row r="84">
      <c r="A84" s="36" t="s">
        <v>56</v>
      </c>
      <c r="B84" s="36">
        <v>19</v>
      </c>
      <c r="C84" s="37" t="s">
        <v>817</v>
      </c>
      <c r="D84" s="36" t="s">
        <v>777</v>
      </c>
      <c r="E84" s="38" t="s">
        <v>818</v>
      </c>
      <c r="F84" s="39" t="s">
        <v>116</v>
      </c>
      <c r="G84" s="40">
        <v>29</v>
      </c>
      <c r="H84" s="41">
        <v>0</v>
      </c>
      <c r="I84" s="41">
        <f>ROUND(G84*H84,P4)</f>
        <v>0</v>
      </c>
      <c r="J84" s="36"/>
      <c r="O84" s="42">
        <f>I84*0.21</f>
        <v>0</v>
      </c>
      <c r="P84">
        <v>3</v>
      </c>
    </row>
    <row r="85">
      <c r="A85" s="36" t="s">
        <v>61</v>
      </c>
      <c r="B85" s="43"/>
      <c r="C85" s="44"/>
      <c r="D85" s="44"/>
      <c r="E85" s="47" t="s">
        <v>58</v>
      </c>
      <c r="F85" s="44"/>
      <c r="G85" s="44"/>
      <c r="H85" s="44"/>
      <c r="I85" s="44"/>
      <c r="J85" s="45"/>
    </row>
    <row r="86" ht="60">
      <c r="A86" s="36" t="s">
        <v>63</v>
      </c>
      <c r="B86" s="43"/>
      <c r="C86" s="44"/>
      <c r="D86" s="44"/>
      <c r="E86" s="46" t="s">
        <v>905</v>
      </c>
      <c r="F86" s="44"/>
      <c r="G86" s="44"/>
      <c r="H86" s="44"/>
      <c r="I86" s="44"/>
      <c r="J86" s="45"/>
    </row>
    <row r="87" ht="409.5">
      <c r="A87" s="36" t="s">
        <v>65</v>
      </c>
      <c r="B87" s="43"/>
      <c r="C87" s="44"/>
      <c r="D87" s="44"/>
      <c r="E87" s="38" t="s">
        <v>820</v>
      </c>
      <c r="F87" s="44"/>
      <c r="G87" s="44"/>
      <c r="H87" s="44"/>
      <c r="I87" s="44"/>
      <c r="J87" s="45"/>
    </row>
    <row r="88">
      <c r="A88" s="36" t="s">
        <v>56</v>
      </c>
      <c r="B88" s="36">
        <v>20</v>
      </c>
      <c r="C88" s="37" t="s">
        <v>821</v>
      </c>
      <c r="D88" s="36" t="s">
        <v>58</v>
      </c>
      <c r="E88" s="38" t="s">
        <v>822</v>
      </c>
      <c r="F88" s="39" t="s">
        <v>744</v>
      </c>
      <c r="G88" s="40">
        <v>3.77</v>
      </c>
      <c r="H88" s="41">
        <v>0</v>
      </c>
      <c r="I88" s="41">
        <f>ROUND(G88*H88,P4)</f>
        <v>0</v>
      </c>
      <c r="J88" s="36"/>
      <c r="O88" s="42">
        <f>I88*0.21</f>
        <v>0</v>
      </c>
      <c r="P88">
        <v>3</v>
      </c>
    </row>
    <row r="89">
      <c r="A89" s="36" t="s">
        <v>61</v>
      </c>
      <c r="B89" s="43"/>
      <c r="C89" s="44"/>
      <c r="D89" s="44"/>
      <c r="E89" s="47" t="s">
        <v>58</v>
      </c>
      <c r="F89" s="44"/>
      <c r="G89" s="44"/>
      <c r="H89" s="44"/>
      <c r="I89" s="44"/>
      <c r="J89" s="45"/>
    </row>
    <row r="90" ht="30">
      <c r="A90" s="36" t="s">
        <v>63</v>
      </c>
      <c r="B90" s="43"/>
      <c r="C90" s="44"/>
      <c r="D90" s="44"/>
      <c r="E90" s="46" t="s">
        <v>906</v>
      </c>
      <c r="F90" s="44"/>
      <c r="G90" s="44"/>
      <c r="H90" s="44"/>
      <c r="I90" s="44"/>
      <c r="J90" s="45"/>
    </row>
    <row r="91" ht="300">
      <c r="A91" s="36" t="s">
        <v>65</v>
      </c>
      <c r="B91" s="43"/>
      <c r="C91" s="44"/>
      <c r="D91" s="44"/>
      <c r="E91" s="38" t="s">
        <v>824</v>
      </c>
      <c r="F91" s="44"/>
      <c r="G91" s="44"/>
      <c r="H91" s="44"/>
      <c r="I91" s="44"/>
      <c r="J91" s="45"/>
    </row>
    <row r="92">
      <c r="A92" s="36" t="s">
        <v>56</v>
      </c>
      <c r="B92" s="36">
        <v>21</v>
      </c>
      <c r="C92" s="37" t="s">
        <v>825</v>
      </c>
      <c r="D92" s="36" t="s">
        <v>777</v>
      </c>
      <c r="E92" s="38" t="s">
        <v>826</v>
      </c>
      <c r="F92" s="39" t="s">
        <v>116</v>
      </c>
      <c r="G92" s="40">
        <v>29.940000000000001</v>
      </c>
      <c r="H92" s="41">
        <v>0</v>
      </c>
      <c r="I92" s="41">
        <f>ROUND(G92*H92,P4)</f>
        <v>0</v>
      </c>
      <c r="J92" s="36"/>
      <c r="O92" s="42">
        <f>I92*0.21</f>
        <v>0</v>
      </c>
      <c r="P92">
        <v>3</v>
      </c>
    </row>
    <row r="93">
      <c r="A93" s="36" t="s">
        <v>61</v>
      </c>
      <c r="B93" s="43"/>
      <c r="C93" s="44"/>
      <c r="D93" s="44"/>
      <c r="E93" s="47" t="s">
        <v>58</v>
      </c>
      <c r="F93" s="44"/>
      <c r="G93" s="44"/>
      <c r="H93" s="44"/>
      <c r="I93" s="44"/>
      <c r="J93" s="45"/>
    </row>
    <row r="94" ht="180">
      <c r="A94" s="36" t="s">
        <v>63</v>
      </c>
      <c r="B94" s="43"/>
      <c r="C94" s="44"/>
      <c r="D94" s="44"/>
      <c r="E94" s="46" t="s">
        <v>907</v>
      </c>
      <c r="F94" s="44"/>
      <c r="G94" s="44"/>
      <c r="H94" s="44"/>
      <c r="I94" s="44"/>
      <c r="J94" s="45"/>
    </row>
    <row r="95" ht="409.5">
      <c r="A95" s="36" t="s">
        <v>65</v>
      </c>
      <c r="B95" s="43"/>
      <c r="C95" s="44"/>
      <c r="D95" s="44"/>
      <c r="E95" s="38" t="s">
        <v>828</v>
      </c>
      <c r="F95" s="44"/>
      <c r="G95" s="44"/>
      <c r="H95" s="44"/>
      <c r="I95" s="44"/>
      <c r="J95" s="45"/>
    </row>
    <row r="96">
      <c r="A96" s="36" t="s">
        <v>56</v>
      </c>
      <c r="B96" s="36">
        <v>22</v>
      </c>
      <c r="C96" s="37" t="s">
        <v>829</v>
      </c>
      <c r="D96" s="36" t="s">
        <v>58</v>
      </c>
      <c r="E96" s="38" t="s">
        <v>830</v>
      </c>
      <c r="F96" s="39" t="s">
        <v>744</v>
      </c>
      <c r="G96" s="40">
        <v>4.79</v>
      </c>
      <c r="H96" s="41">
        <v>0</v>
      </c>
      <c r="I96" s="41">
        <f>ROUND(G96*H96,P4)</f>
        <v>0</v>
      </c>
      <c r="J96" s="36"/>
      <c r="O96" s="42">
        <f>I96*0.21</f>
        <v>0</v>
      </c>
      <c r="P96">
        <v>3</v>
      </c>
    </row>
    <row r="97">
      <c r="A97" s="36" t="s">
        <v>61</v>
      </c>
      <c r="B97" s="43"/>
      <c r="C97" s="44"/>
      <c r="D97" s="44"/>
      <c r="E97" s="47" t="s">
        <v>58</v>
      </c>
      <c r="F97" s="44"/>
      <c r="G97" s="44"/>
      <c r="H97" s="44"/>
      <c r="I97" s="44"/>
      <c r="J97" s="45"/>
    </row>
    <row r="98" ht="30">
      <c r="A98" s="36" t="s">
        <v>63</v>
      </c>
      <c r="B98" s="43"/>
      <c r="C98" s="44"/>
      <c r="D98" s="44"/>
      <c r="E98" s="46" t="s">
        <v>908</v>
      </c>
      <c r="F98" s="44"/>
      <c r="G98" s="44"/>
      <c r="H98" s="44"/>
      <c r="I98" s="44"/>
      <c r="J98" s="45"/>
    </row>
    <row r="99" ht="330">
      <c r="A99" s="36" t="s">
        <v>65</v>
      </c>
      <c r="B99" s="43"/>
      <c r="C99" s="44"/>
      <c r="D99" s="44"/>
      <c r="E99" s="38" t="s">
        <v>808</v>
      </c>
      <c r="F99" s="44"/>
      <c r="G99" s="44"/>
      <c r="H99" s="44"/>
      <c r="I99" s="44"/>
      <c r="J99" s="45"/>
    </row>
    <row r="100">
      <c r="A100" s="30" t="s">
        <v>53</v>
      </c>
      <c r="B100" s="31"/>
      <c r="C100" s="32" t="s">
        <v>153</v>
      </c>
      <c r="D100" s="33"/>
      <c r="E100" s="30" t="s">
        <v>287</v>
      </c>
      <c r="F100" s="33"/>
      <c r="G100" s="33"/>
      <c r="H100" s="33"/>
      <c r="I100" s="34">
        <f>SUMIFS(I101:I116,A101:A116,"P")</f>
        <v>0</v>
      </c>
      <c r="J100" s="35"/>
    </row>
    <row r="101">
      <c r="A101" s="36" t="s">
        <v>56</v>
      </c>
      <c r="B101" s="36">
        <v>23</v>
      </c>
      <c r="C101" s="37" t="s">
        <v>832</v>
      </c>
      <c r="D101" s="36" t="s">
        <v>58</v>
      </c>
      <c r="E101" s="38" t="s">
        <v>833</v>
      </c>
      <c r="F101" s="39" t="s">
        <v>116</v>
      </c>
      <c r="G101" s="40">
        <v>7.5750000000000002</v>
      </c>
      <c r="H101" s="41">
        <v>0</v>
      </c>
      <c r="I101" s="41">
        <f>ROUND(G101*H101,P4)</f>
        <v>0</v>
      </c>
      <c r="J101" s="36"/>
      <c r="O101" s="42">
        <f>I101*0.21</f>
        <v>0</v>
      </c>
      <c r="P101">
        <v>3</v>
      </c>
    </row>
    <row r="102">
      <c r="A102" s="36" t="s">
        <v>61</v>
      </c>
      <c r="B102" s="43"/>
      <c r="C102" s="44"/>
      <c r="D102" s="44"/>
      <c r="E102" s="47" t="s">
        <v>58</v>
      </c>
      <c r="F102" s="44"/>
      <c r="G102" s="44"/>
      <c r="H102" s="44"/>
      <c r="I102" s="44"/>
      <c r="J102" s="45"/>
    </row>
    <row r="103" ht="30">
      <c r="A103" s="36" t="s">
        <v>63</v>
      </c>
      <c r="B103" s="43"/>
      <c r="C103" s="44"/>
      <c r="D103" s="44"/>
      <c r="E103" s="46" t="s">
        <v>909</v>
      </c>
      <c r="F103" s="44"/>
      <c r="G103" s="44"/>
      <c r="H103" s="44"/>
      <c r="I103" s="44"/>
      <c r="J103" s="45"/>
    </row>
    <row r="104" ht="409.5">
      <c r="A104" s="36" t="s">
        <v>65</v>
      </c>
      <c r="B104" s="43"/>
      <c r="C104" s="44"/>
      <c r="D104" s="44"/>
      <c r="E104" s="38" t="s">
        <v>828</v>
      </c>
      <c r="F104" s="44"/>
      <c r="G104" s="44"/>
      <c r="H104" s="44"/>
      <c r="I104" s="44"/>
      <c r="J104" s="45"/>
    </row>
    <row r="105">
      <c r="A105" s="36" t="s">
        <v>56</v>
      </c>
      <c r="B105" s="36">
        <v>24</v>
      </c>
      <c r="C105" s="37" t="s">
        <v>297</v>
      </c>
      <c r="D105" s="36" t="s">
        <v>58</v>
      </c>
      <c r="E105" s="38" t="s">
        <v>298</v>
      </c>
      <c r="F105" s="39" t="s">
        <v>116</v>
      </c>
      <c r="G105" s="40">
        <v>143.13900000000001</v>
      </c>
      <c r="H105" s="41">
        <v>0</v>
      </c>
      <c r="I105" s="41">
        <f>ROUND(G105*H105,P4)</f>
        <v>0</v>
      </c>
      <c r="J105" s="36"/>
      <c r="O105" s="42">
        <f>I105*0.21</f>
        <v>0</v>
      </c>
      <c r="P105">
        <v>3</v>
      </c>
    </row>
    <row r="106">
      <c r="A106" s="36" t="s">
        <v>61</v>
      </c>
      <c r="B106" s="43"/>
      <c r="C106" s="44"/>
      <c r="D106" s="44"/>
      <c r="E106" s="47" t="s">
        <v>58</v>
      </c>
      <c r="F106" s="44"/>
      <c r="G106" s="44"/>
      <c r="H106" s="44"/>
      <c r="I106" s="44"/>
      <c r="J106" s="45"/>
    </row>
    <row r="107" ht="75">
      <c r="A107" s="36" t="s">
        <v>63</v>
      </c>
      <c r="B107" s="43"/>
      <c r="C107" s="44"/>
      <c r="D107" s="44"/>
      <c r="E107" s="46" t="s">
        <v>910</v>
      </c>
      <c r="F107" s="44"/>
      <c r="G107" s="44"/>
      <c r="H107" s="44"/>
      <c r="I107" s="44"/>
      <c r="J107" s="45"/>
    </row>
    <row r="108" ht="60">
      <c r="A108" s="36" t="s">
        <v>65</v>
      </c>
      <c r="B108" s="43"/>
      <c r="C108" s="44"/>
      <c r="D108" s="44"/>
      <c r="E108" s="38" t="s">
        <v>840</v>
      </c>
      <c r="F108" s="44"/>
      <c r="G108" s="44"/>
      <c r="H108" s="44"/>
      <c r="I108" s="44"/>
      <c r="J108" s="45"/>
    </row>
    <row r="109">
      <c r="A109" s="36" t="s">
        <v>56</v>
      </c>
      <c r="B109" s="36">
        <v>25</v>
      </c>
      <c r="C109" s="37" t="s">
        <v>911</v>
      </c>
      <c r="D109" s="36" t="s">
        <v>58</v>
      </c>
      <c r="E109" s="38" t="s">
        <v>912</v>
      </c>
      <c r="F109" s="39" t="s">
        <v>116</v>
      </c>
      <c r="G109" s="40">
        <v>2.125</v>
      </c>
      <c r="H109" s="41">
        <v>0</v>
      </c>
      <c r="I109" s="41">
        <f>ROUND(G109*H109,P4)</f>
        <v>0</v>
      </c>
      <c r="J109" s="36"/>
      <c r="O109" s="42">
        <f>I109*0.21</f>
        <v>0</v>
      </c>
      <c r="P109">
        <v>3</v>
      </c>
    </row>
    <row r="110">
      <c r="A110" s="36" t="s">
        <v>61</v>
      </c>
      <c r="B110" s="43"/>
      <c r="C110" s="44"/>
      <c r="D110" s="44"/>
      <c r="E110" s="47" t="s">
        <v>58</v>
      </c>
      <c r="F110" s="44"/>
      <c r="G110" s="44"/>
      <c r="H110" s="44"/>
      <c r="I110" s="44"/>
      <c r="J110" s="45"/>
    </row>
    <row r="111" ht="30">
      <c r="A111" s="36" t="s">
        <v>63</v>
      </c>
      <c r="B111" s="43"/>
      <c r="C111" s="44"/>
      <c r="D111" s="44"/>
      <c r="E111" s="46" t="s">
        <v>913</v>
      </c>
      <c r="F111" s="44"/>
      <c r="G111" s="44"/>
      <c r="H111" s="44"/>
      <c r="I111" s="44"/>
      <c r="J111" s="45"/>
    </row>
    <row r="112" ht="75">
      <c r="A112" s="36" t="s">
        <v>65</v>
      </c>
      <c r="B112" s="43"/>
      <c r="C112" s="44"/>
      <c r="D112" s="44"/>
      <c r="E112" s="38" t="s">
        <v>914</v>
      </c>
      <c r="F112" s="44"/>
      <c r="G112" s="44"/>
      <c r="H112" s="44"/>
      <c r="I112" s="44"/>
      <c r="J112" s="45"/>
    </row>
    <row r="113">
      <c r="A113" s="36" t="s">
        <v>56</v>
      </c>
      <c r="B113" s="36">
        <v>26</v>
      </c>
      <c r="C113" s="37" t="s">
        <v>306</v>
      </c>
      <c r="D113" s="36" t="s">
        <v>58</v>
      </c>
      <c r="E113" s="38" t="s">
        <v>307</v>
      </c>
      <c r="F113" s="39" t="s">
        <v>116</v>
      </c>
      <c r="G113" s="40">
        <v>0.95999999999999996</v>
      </c>
      <c r="H113" s="41">
        <v>0</v>
      </c>
      <c r="I113" s="41">
        <f>ROUND(G113*H113,P4)</f>
        <v>0</v>
      </c>
      <c r="J113" s="36"/>
      <c r="O113" s="42">
        <f>I113*0.21</f>
        <v>0</v>
      </c>
      <c r="P113">
        <v>3</v>
      </c>
    </row>
    <row r="114">
      <c r="A114" s="36" t="s">
        <v>61</v>
      </c>
      <c r="B114" s="43"/>
      <c r="C114" s="44"/>
      <c r="D114" s="44"/>
      <c r="E114" s="47" t="s">
        <v>58</v>
      </c>
      <c r="F114" s="44"/>
      <c r="G114" s="44"/>
      <c r="H114" s="44"/>
      <c r="I114" s="44"/>
      <c r="J114" s="45"/>
    </row>
    <row r="115" ht="75">
      <c r="A115" s="36" t="s">
        <v>63</v>
      </c>
      <c r="B115" s="43"/>
      <c r="C115" s="44"/>
      <c r="D115" s="44"/>
      <c r="E115" s="46" t="s">
        <v>915</v>
      </c>
      <c r="F115" s="44"/>
      <c r="G115" s="44"/>
      <c r="H115" s="44"/>
      <c r="I115" s="44"/>
      <c r="J115" s="45"/>
    </row>
    <row r="116" ht="150">
      <c r="A116" s="36" t="s">
        <v>65</v>
      </c>
      <c r="B116" s="43"/>
      <c r="C116" s="44"/>
      <c r="D116" s="44"/>
      <c r="E116" s="38" t="s">
        <v>916</v>
      </c>
      <c r="F116" s="44"/>
      <c r="G116" s="44"/>
      <c r="H116" s="44"/>
      <c r="I116" s="44"/>
      <c r="J116" s="45"/>
    </row>
    <row r="117">
      <c r="A117" s="30" t="s">
        <v>53</v>
      </c>
      <c r="B117" s="31"/>
      <c r="C117" s="32" t="s">
        <v>320</v>
      </c>
      <c r="D117" s="33"/>
      <c r="E117" s="30" t="s">
        <v>321</v>
      </c>
      <c r="F117" s="33"/>
      <c r="G117" s="33"/>
      <c r="H117" s="33"/>
      <c r="I117" s="34">
        <f>SUMIFS(I118:I121,A118:A121,"P")</f>
        <v>0</v>
      </c>
      <c r="J117" s="35"/>
    </row>
    <row r="118">
      <c r="A118" s="36" t="s">
        <v>56</v>
      </c>
      <c r="B118" s="36">
        <v>27</v>
      </c>
      <c r="C118" s="37" t="s">
        <v>327</v>
      </c>
      <c r="D118" s="36" t="s">
        <v>58</v>
      </c>
      <c r="E118" s="38" t="s">
        <v>328</v>
      </c>
      <c r="F118" s="39" t="s">
        <v>116</v>
      </c>
      <c r="G118" s="40">
        <v>29.062999999999999</v>
      </c>
      <c r="H118" s="41">
        <v>0</v>
      </c>
      <c r="I118" s="41">
        <f>ROUND(G118*H118,P4)</f>
        <v>0</v>
      </c>
      <c r="J118" s="36"/>
      <c r="O118" s="42">
        <f>I118*0.21</f>
        <v>0</v>
      </c>
      <c r="P118">
        <v>3</v>
      </c>
    </row>
    <row r="119">
      <c r="A119" s="36" t="s">
        <v>61</v>
      </c>
      <c r="B119" s="43"/>
      <c r="C119" s="44"/>
      <c r="D119" s="44"/>
      <c r="E119" s="47" t="s">
        <v>58</v>
      </c>
      <c r="F119" s="44"/>
      <c r="G119" s="44"/>
      <c r="H119" s="44"/>
      <c r="I119" s="44"/>
      <c r="J119" s="45"/>
    </row>
    <row r="120" ht="45">
      <c r="A120" s="36" t="s">
        <v>63</v>
      </c>
      <c r="B120" s="43"/>
      <c r="C120" s="44"/>
      <c r="D120" s="44"/>
      <c r="E120" s="46" t="s">
        <v>917</v>
      </c>
      <c r="F120" s="44"/>
      <c r="G120" s="44"/>
      <c r="H120" s="44"/>
      <c r="I120" s="44"/>
      <c r="J120" s="45"/>
    </row>
    <row r="121" ht="60">
      <c r="A121" s="36" t="s">
        <v>65</v>
      </c>
      <c r="B121" s="43"/>
      <c r="C121" s="44"/>
      <c r="D121" s="44"/>
      <c r="E121" s="38" t="s">
        <v>331</v>
      </c>
      <c r="F121" s="44"/>
      <c r="G121" s="44"/>
      <c r="H121" s="44"/>
      <c r="I121" s="44"/>
      <c r="J121" s="45"/>
    </row>
    <row r="122">
      <c r="A122" s="30" t="s">
        <v>53</v>
      </c>
      <c r="B122" s="31"/>
      <c r="C122" s="32" t="s">
        <v>383</v>
      </c>
      <c r="D122" s="33"/>
      <c r="E122" s="30" t="s">
        <v>384</v>
      </c>
      <c r="F122" s="33"/>
      <c r="G122" s="33"/>
      <c r="H122" s="33"/>
      <c r="I122" s="34">
        <f>SUMIFS(I123:I138,A123:A138,"P")</f>
        <v>0</v>
      </c>
      <c r="J122" s="35"/>
    </row>
    <row r="123" ht="30">
      <c r="A123" s="36" t="s">
        <v>56</v>
      </c>
      <c r="B123" s="36">
        <v>28</v>
      </c>
      <c r="C123" s="37" t="s">
        <v>579</v>
      </c>
      <c r="D123" s="36" t="s">
        <v>58</v>
      </c>
      <c r="E123" s="38" t="s">
        <v>580</v>
      </c>
      <c r="F123" s="39" t="s">
        <v>170</v>
      </c>
      <c r="G123" s="40">
        <v>95</v>
      </c>
      <c r="H123" s="41">
        <v>0</v>
      </c>
      <c r="I123" s="41">
        <f>ROUND(G123*H123,P4)</f>
        <v>0</v>
      </c>
      <c r="J123" s="36"/>
      <c r="O123" s="42">
        <f>I123*0.21</f>
        <v>0</v>
      </c>
      <c r="P123">
        <v>3</v>
      </c>
    </row>
    <row r="124">
      <c r="A124" s="36" t="s">
        <v>61</v>
      </c>
      <c r="B124" s="43"/>
      <c r="C124" s="44"/>
      <c r="D124" s="44"/>
      <c r="E124" s="47" t="s">
        <v>58</v>
      </c>
      <c r="F124" s="44"/>
      <c r="G124" s="44"/>
      <c r="H124" s="44"/>
      <c r="I124" s="44"/>
      <c r="J124" s="45"/>
    </row>
    <row r="125" ht="45">
      <c r="A125" s="36" t="s">
        <v>63</v>
      </c>
      <c r="B125" s="43"/>
      <c r="C125" s="44"/>
      <c r="D125" s="44"/>
      <c r="E125" s="46" t="s">
        <v>918</v>
      </c>
      <c r="F125" s="44"/>
      <c r="G125" s="44"/>
      <c r="H125" s="44"/>
      <c r="I125" s="44"/>
      <c r="J125" s="45"/>
    </row>
    <row r="126" ht="270">
      <c r="A126" s="36" t="s">
        <v>65</v>
      </c>
      <c r="B126" s="43"/>
      <c r="C126" s="44"/>
      <c r="D126" s="44"/>
      <c r="E126" s="38" t="s">
        <v>843</v>
      </c>
      <c r="F126" s="44"/>
      <c r="G126" s="44"/>
      <c r="H126" s="44"/>
      <c r="I126" s="44"/>
      <c r="J126" s="45"/>
    </row>
    <row r="127">
      <c r="A127" s="36" t="s">
        <v>56</v>
      </c>
      <c r="B127" s="36">
        <v>29</v>
      </c>
      <c r="C127" s="37" t="s">
        <v>844</v>
      </c>
      <c r="D127" s="36" t="s">
        <v>58</v>
      </c>
      <c r="E127" s="38" t="s">
        <v>845</v>
      </c>
      <c r="F127" s="39" t="s">
        <v>170</v>
      </c>
      <c r="G127" s="40">
        <v>95</v>
      </c>
      <c r="H127" s="41">
        <v>0</v>
      </c>
      <c r="I127" s="41">
        <f>ROUND(G127*H127,P4)</f>
        <v>0</v>
      </c>
      <c r="J127" s="36"/>
      <c r="O127" s="42">
        <f>I127*0.21</f>
        <v>0</v>
      </c>
      <c r="P127">
        <v>3</v>
      </c>
    </row>
    <row r="128">
      <c r="A128" s="36" t="s">
        <v>61</v>
      </c>
      <c r="B128" s="43"/>
      <c r="C128" s="44"/>
      <c r="D128" s="44"/>
      <c r="E128" s="47" t="s">
        <v>58</v>
      </c>
      <c r="F128" s="44"/>
      <c r="G128" s="44"/>
      <c r="H128" s="44"/>
      <c r="I128" s="44"/>
      <c r="J128" s="45"/>
    </row>
    <row r="129" ht="60">
      <c r="A129" s="36" t="s">
        <v>63</v>
      </c>
      <c r="B129" s="43"/>
      <c r="C129" s="44"/>
      <c r="D129" s="44"/>
      <c r="E129" s="46" t="s">
        <v>919</v>
      </c>
      <c r="F129" s="44"/>
      <c r="G129" s="44"/>
      <c r="H129" s="44"/>
      <c r="I129" s="44"/>
      <c r="J129" s="45"/>
    </row>
    <row r="130" ht="45">
      <c r="A130" s="36" t="s">
        <v>65</v>
      </c>
      <c r="B130" s="43"/>
      <c r="C130" s="44"/>
      <c r="D130" s="44"/>
      <c r="E130" s="38" t="s">
        <v>847</v>
      </c>
      <c r="F130" s="44"/>
      <c r="G130" s="44"/>
      <c r="H130" s="44"/>
      <c r="I130" s="44"/>
      <c r="J130" s="45"/>
    </row>
    <row r="131">
      <c r="A131" s="36" t="s">
        <v>56</v>
      </c>
      <c r="B131" s="36">
        <v>30</v>
      </c>
      <c r="C131" s="37" t="s">
        <v>920</v>
      </c>
      <c r="D131" s="36" t="s">
        <v>58</v>
      </c>
      <c r="E131" s="38" t="s">
        <v>921</v>
      </c>
      <c r="F131" s="39" t="s">
        <v>170</v>
      </c>
      <c r="G131" s="40">
        <v>110.2</v>
      </c>
      <c r="H131" s="41">
        <v>0</v>
      </c>
      <c r="I131" s="41">
        <f>ROUND(G131*H131,P4)</f>
        <v>0</v>
      </c>
      <c r="J131" s="36"/>
      <c r="O131" s="42">
        <f>I131*0.21</f>
        <v>0</v>
      </c>
      <c r="P131">
        <v>3</v>
      </c>
    </row>
    <row r="132">
      <c r="A132" s="36" t="s">
        <v>61</v>
      </c>
      <c r="B132" s="43"/>
      <c r="C132" s="44"/>
      <c r="D132" s="44"/>
      <c r="E132" s="47" t="s">
        <v>58</v>
      </c>
      <c r="F132" s="44"/>
      <c r="G132" s="44"/>
      <c r="H132" s="44"/>
      <c r="I132" s="44"/>
      <c r="J132" s="45"/>
    </row>
    <row r="133">
      <c r="A133" s="36" t="s">
        <v>63</v>
      </c>
      <c r="B133" s="43"/>
      <c r="C133" s="44"/>
      <c r="D133" s="44"/>
      <c r="E133" s="46" t="s">
        <v>922</v>
      </c>
      <c r="F133" s="44"/>
      <c r="G133" s="44"/>
      <c r="H133" s="44"/>
      <c r="I133" s="44"/>
      <c r="J133" s="45"/>
    </row>
    <row r="134" ht="60">
      <c r="A134" s="36" t="s">
        <v>65</v>
      </c>
      <c r="B134" s="43"/>
      <c r="C134" s="44"/>
      <c r="D134" s="44"/>
      <c r="E134" s="38" t="s">
        <v>851</v>
      </c>
      <c r="F134" s="44"/>
      <c r="G134" s="44"/>
      <c r="H134" s="44"/>
      <c r="I134" s="44"/>
      <c r="J134" s="45"/>
    </row>
    <row r="135">
      <c r="A135" s="36" t="s">
        <v>56</v>
      </c>
      <c r="B135" s="36">
        <v>31</v>
      </c>
      <c r="C135" s="37" t="s">
        <v>848</v>
      </c>
      <c r="D135" s="36" t="s">
        <v>58</v>
      </c>
      <c r="E135" s="38" t="s">
        <v>849</v>
      </c>
      <c r="F135" s="39" t="s">
        <v>170</v>
      </c>
      <c r="G135" s="40">
        <v>22.800000000000001</v>
      </c>
      <c r="H135" s="41">
        <v>0</v>
      </c>
      <c r="I135" s="41">
        <f>ROUND(G135*H135,P4)</f>
        <v>0</v>
      </c>
      <c r="J135" s="36"/>
      <c r="O135" s="42">
        <f>I135*0.21</f>
        <v>0</v>
      </c>
      <c r="P135">
        <v>3</v>
      </c>
    </row>
    <row r="136">
      <c r="A136" s="36" t="s">
        <v>61</v>
      </c>
      <c r="B136" s="43"/>
      <c r="C136" s="44"/>
      <c r="D136" s="44"/>
      <c r="E136" s="47" t="s">
        <v>58</v>
      </c>
      <c r="F136" s="44"/>
      <c r="G136" s="44"/>
      <c r="H136" s="44"/>
      <c r="I136" s="44"/>
      <c r="J136" s="45"/>
    </row>
    <row r="137">
      <c r="A137" s="36" t="s">
        <v>63</v>
      </c>
      <c r="B137" s="43"/>
      <c r="C137" s="44"/>
      <c r="D137" s="44"/>
      <c r="E137" s="46" t="s">
        <v>923</v>
      </c>
      <c r="F137" s="44"/>
      <c r="G137" s="44"/>
      <c r="H137" s="44"/>
      <c r="I137" s="44"/>
      <c r="J137" s="45"/>
    </row>
    <row r="138" ht="60">
      <c r="A138" s="36" t="s">
        <v>65</v>
      </c>
      <c r="B138" s="43"/>
      <c r="C138" s="44"/>
      <c r="D138" s="44"/>
      <c r="E138" s="38" t="s">
        <v>851</v>
      </c>
      <c r="F138" s="44"/>
      <c r="G138" s="44"/>
      <c r="H138" s="44"/>
      <c r="I138" s="44"/>
      <c r="J138" s="45"/>
    </row>
    <row r="139">
      <c r="A139" s="30" t="s">
        <v>53</v>
      </c>
      <c r="B139" s="31"/>
      <c r="C139" s="32" t="s">
        <v>452</v>
      </c>
      <c r="D139" s="33"/>
      <c r="E139" s="30" t="s">
        <v>453</v>
      </c>
      <c r="F139" s="33"/>
      <c r="G139" s="33"/>
      <c r="H139" s="33"/>
      <c r="I139" s="34">
        <f>SUMIFS(I140:I183,A140:A183,"P")</f>
        <v>0</v>
      </c>
      <c r="J139" s="35"/>
    </row>
    <row r="140" ht="30">
      <c r="A140" s="36" t="s">
        <v>56</v>
      </c>
      <c r="B140" s="36">
        <v>32</v>
      </c>
      <c r="C140" s="37" t="s">
        <v>924</v>
      </c>
      <c r="D140" s="36" t="s">
        <v>58</v>
      </c>
      <c r="E140" s="38" t="s">
        <v>925</v>
      </c>
      <c r="F140" s="39" t="s">
        <v>161</v>
      </c>
      <c r="G140" s="40">
        <v>7</v>
      </c>
      <c r="H140" s="41">
        <v>0</v>
      </c>
      <c r="I140" s="41">
        <f>ROUND(G140*H140,P4)</f>
        <v>0</v>
      </c>
      <c r="J140" s="36"/>
      <c r="O140" s="42">
        <f>I140*0.21</f>
        <v>0</v>
      </c>
      <c r="P140">
        <v>3</v>
      </c>
    </row>
    <row r="141">
      <c r="A141" s="36" t="s">
        <v>61</v>
      </c>
      <c r="B141" s="43"/>
      <c r="C141" s="44"/>
      <c r="D141" s="44"/>
      <c r="E141" s="47" t="s">
        <v>58</v>
      </c>
      <c r="F141" s="44"/>
      <c r="G141" s="44"/>
      <c r="H141" s="44"/>
      <c r="I141" s="44"/>
      <c r="J141" s="45"/>
    </row>
    <row r="142" ht="30">
      <c r="A142" s="36" t="s">
        <v>63</v>
      </c>
      <c r="B142" s="43"/>
      <c r="C142" s="44"/>
      <c r="D142" s="44"/>
      <c r="E142" s="46" t="s">
        <v>926</v>
      </c>
      <c r="F142" s="44"/>
      <c r="G142" s="44"/>
      <c r="H142" s="44"/>
      <c r="I142" s="44"/>
      <c r="J142" s="45"/>
    </row>
    <row r="143" ht="165">
      <c r="A143" s="36" t="s">
        <v>65</v>
      </c>
      <c r="B143" s="43"/>
      <c r="C143" s="44"/>
      <c r="D143" s="44"/>
      <c r="E143" s="38" t="s">
        <v>927</v>
      </c>
      <c r="F143" s="44"/>
      <c r="G143" s="44"/>
      <c r="H143" s="44"/>
      <c r="I143" s="44"/>
      <c r="J143" s="45"/>
    </row>
    <row r="144" ht="30">
      <c r="A144" s="36" t="s">
        <v>56</v>
      </c>
      <c r="B144" s="36">
        <v>33</v>
      </c>
      <c r="C144" s="37" t="s">
        <v>928</v>
      </c>
      <c r="D144" s="36" t="s">
        <v>58</v>
      </c>
      <c r="E144" s="38" t="s">
        <v>929</v>
      </c>
      <c r="F144" s="39" t="s">
        <v>161</v>
      </c>
      <c r="G144" s="40">
        <v>66.5</v>
      </c>
      <c r="H144" s="41">
        <v>0</v>
      </c>
      <c r="I144" s="41">
        <f>ROUND(G144*H144,P4)</f>
        <v>0</v>
      </c>
      <c r="J144" s="36"/>
      <c r="O144" s="42">
        <f>I144*0.21</f>
        <v>0</v>
      </c>
      <c r="P144">
        <v>3</v>
      </c>
    </row>
    <row r="145">
      <c r="A145" s="36" t="s">
        <v>61</v>
      </c>
      <c r="B145" s="43"/>
      <c r="C145" s="44"/>
      <c r="D145" s="44"/>
      <c r="E145" s="47" t="s">
        <v>58</v>
      </c>
      <c r="F145" s="44"/>
      <c r="G145" s="44"/>
      <c r="H145" s="44"/>
      <c r="I145" s="44"/>
      <c r="J145" s="45"/>
    </row>
    <row r="146" ht="30">
      <c r="A146" s="36" t="s">
        <v>63</v>
      </c>
      <c r="B146" s="43"/>
      <c r="C146" s="44"/>
      <c r="D146" s="44"/>
      <c r="E146" s="46" t="s">
        <v>930</v>
      </c>
      <c r="F146" s="44"/>
      <c r="G146" s="44"/>
      <c r="H146" s="44"/>
      <c r="I146" s="44"/>
      <c r="J146" s="45"/>
    </row>
    <row r="147" ht="45">
      <c r="A147" s="36" t="s">
        <v>65</v>
      </c>
      <c r="B147" s="43"/>
      <c r="C147" s="44"/>
      <c r="D147" s="44"/>
      <c r="E147" s="38" t="s">
        <v>931</v>
      </c>
      <c r="F147" s="44"/>
      <c r="G147" s="44"/>
      <c r="H147" s="44"/>
      <c r="I147" s="44"/>
      <c r="J147" s="45"/>
    </row>
    <row r="148">
      <c r="A148" s="36" t="s">
        <v>56</v>
      </c>
      <c r="B148" s="36">
        <v>34</v>
      </c>
      <c r="C148" s="37" t="s">
        <v>932</v>
      </c>
      <c r="D148" s="36" t="s">
        <v>58</v>
      </c>
      <c r="E148" s="38" t="s">
        <v>933</v>
      </c>
      <c r="F148" s="39" t="s">
        <v>161</v>
      </c>
      <c r="G148" s="40">
        <v>76</v>
      </c>
      <c r="H148" s="41">
        <v>0</v>
      </c>
      <c r="I148" s="41">
        <f>ROUND(G148*H148,P4)</f>
        <v>0</v>
      </c>
      <c r="J148" s="36"/>
      <c r="O148" s="42">
        <f>I148*0.21</f>
        <v>0</v>
      </c>
      <c r="P148">
        <v>3</v>
      </c>
    </row>
    <row r="149">
      <c r="A149" s="36" t="s">
        <v>61</v>
      </c>
      <c r="B149" s="43"/>
      <c r="C149" s="44"/>
      <c r="D149" s="44"/>
      <c r="E149" s="47" t="s">
        <v>58</v>
      </c>
      <c r="F149" s="44"/>
      <c r="G149" s="44"/>
      <c r="H149" s="44"/>
      <c r="I149" s="44"/>
      <c r="J149" s="45"/>
    </row>
    <row r="150" ht="45">
      <c r="A150" s="36" t="s">
        <v>63</v>
      </c>
      <c r="B150" s="43"/>
      <c r="C150" s="44"/>
      <c r="D150" s="44"/>
      <c r="E150" s="46" t="s">
        <v>934</v>
      </c>
      <c r="F150" s="44"/>
      <c r="G150" s="44"/>
      <c r="H150" s="44"/>
      <c r="I150" s="44"/>
      <c r="J150" s="45"/>
    </row>
    <row r="151" ht="135">
      <c r="A151" s="36" t="s">
        <v>65</v>
      </c>
      <c r="B151" s="43"/>
      <c r="C151" s="44"/>
      <c r="D151" s="44"/>
      <c r="E151" s="38" t="s">
        <v>935</v>
      </c>
      <c r="F151" s="44"/>
      <c r="G151" s="44"/>
      <c r="H151" s="44"/>
      <c r="I151" s="44"/>
      <c r="J151" s="45"/>
    </row>
    <row r="152">
      <c r="A152" s="36" t="s">
        <v>56</v>
      </c>
      <c r="B152" s="36">
        <v>35</v>
      </c>
      <c r="C152" s="37" t="s">
        <v>858</v>
      </c>
      <c r="D152" s="36" t="s">
        <v>58</v>
      </c>
      <c r="E152" s="38" t="s">
        <v>859</v>
      </c>
      <c r="F152" s="39" t="s">
        <v>116</v>
      </c>
      <c r="G152" s="40">
        <v>0.75</v>
      </c>
      <c r="H152" s="41">
        <v>0</v>
      </c>
      <c r="I152" s="41">
        <f>ROUND(G152*H152,P4)</f>
        <v>0</v>
      </c>
      <c r="J152" s="36"/>
      <c r="O152" s="42">
        <f>I152*0.21</f>
        <v>0</v>
      </c>
      <c r="P152">
        <v>3</v>
      </c>
    </row>
    <row r="153">
      <c r="A153" s="36" t="s">
        <v>61</v>
      </c>
      <c r="B153" s="43"/>
      <c r="C153" s="44"/>
      <c r="D153" s="44"/>
      <c r="E153" s="47" t="s">
        <v>58</v>
      </c>
      <c r="F153" s="44"/>
      <c r="G153" s="44"/>
      <c r="H153" s="44"/>
      <c r="I153" s="44"/>
      <c r="J153" s="45"/>
    </row>
    <row r="154" ht="30">
      <c r="A154" s="36" t="s">
        <v>63</v>
      </c>
      <c r="B154" s="43"/>
      <c r="C154" s="44"/>
      <c r="D154" s="44"/>
      <c r="E154" s="46" t="s">
        <v>936</v>
      </c>
      <c r="F154" s="44"/>
      <c r="G154" s="44"/>
      <c r="H154" s="44"/>
      <c r="I154" s="44"/>
      <c r="J154" s="45"/>
    </row>
    <row r="155" ht="60">
      <c r="A155" s="36" t="s">
        <v>65</v>
      </c>
      <c r="B155" s="43"/>
      <c r="C155" s="44"/>
      <c r="D155" s="44"/>
      <c r="E155" s="38" t="s">
        <v>861</v>
      </c>
      <c r="F155" s="44"/>
      <c r="G155" s="44"/>
      <c r="H155" s="44"/>
      <c r="I155" s="44"/>
      <c r="J155" s="45"/>
    </row>
    <row r="156" ht="30">
      <c r="A156" s="36" t="s">
        <v>56</v>
      </c>
      <c r="B156" s="36">
        <v>36</v>
      </c>
      <c r="C156" s="37" t="s">
        <v>468</v>
      </c>
      <c r="D156" s="36" t="s">
        <v>58</v>
      </c>
      <c r="E156" s="38" t="s">
        <v>469</v>
      </c>
      <c r="F156" s="39" t="s">
        <v>161</v>
      </c>
      <c r="G156" s="40">
        <v>6.5999999999999996</v>
      </c>
      <c r="H156" s="41">
        <v>0</v>
      </c>
      <c r="I156" s="41">
        <f>ROUND(G156*H156,P4)</f>
        <v>0</v>
      </c>
      <c r="J156" s="36"/>
      <c r="O156" s="42">
        <f>I156*0.21</f>
        <v>0</v>
      </c>
      <c r="P156">
        <v>3</v>
      </c>
    </row>
    <row r="157">
      <c r="A157" s="36" t="s">
        <v>61</v>
      </c>
      <c r="B157" s="43"/>
      <c r="C157" s="44"/>
      <c r="D157" s="44"/>
      <c r="E157" s="47" t="s">
        <v>58</v>
      </c>
      <c r="F157" s="44"/>
      <c r="G157" s="44"/>
      <c r="H157" s="44"/>
      <c r="I157" s="44"/>
      <c r="J157" s="45"/>
    </row>
    <row r="158" ht="45">
      <c r="A158" s="36" t="s">
        <v>63</v>
      </c>
      <c r="B158" s="43"/>
      <c r="C158" s="44"/>
      <c r="D158" s="44"/>
      <c r="E158" s="46" t="s">
        <v>937</v>
      </c>
      <c r="F158" s="44"/>
      <c r="G158" s="44"/>
      <c r="H158" s="44"/>
      <c r="I158" s="44"/>
      <c r="J158" s="45"/>
    </row>
    <row r="159" ht="60">
      <c r="A159" s="36" t="s">
        <v>65</v>
      </c>
      <c r="B159" s="43"/>
      <c r="C159" s="44"/>
      <c r="D159" s="44"/>
      <c r="E159" s="38" t="s">
        <v>938</v>
      </c>
      <c r="F159" s="44"/>
      <c r="G159" s="44"/>
      <c r="H159" s="44"/>
      <c r="I159" s="44"/>
      <c r="J159" s="45"/>
    </row>
    <row r="160">
      <c r="A160" s="36" t="s">
        <v>56</v>
      </c>
      <c r="B160" s="36">
        <v>37</v>
      </c>
      <c r="C160" s="37" t="s">
        <v>939</v>
      </c>
      <c r="D160" s="36" t="s">
        <v>58</v>
      </c>
      <c r="E160" s="38" t="s">
        <v>940</v>
      </c>
      <c r="F160" s="39" t="s">
        <v>161</v>
      </c>
      <c r="G160" s="40">
        <v>76</v>
      </c>
      <c r="H160" s="41">
        <v>0</v>
      </c>
      <c r="I160" s="41">
        <f>ROUND(G160*H160,P4)</f>
        <v>0</v>
      </c>
      <c r="J160" s="36"/>
      <c r="O160" s="42">
        <f>I160*0.21</f>
        <v>0</v>
      </c>
      <c r="P160">
        <v>3</v>
      </c>
    </row>
    <row r="161">
      <c r="A161" s="36" t="s">
        <v>61</v>
      </c>
      <c r="B161" s="43"/>
      <c r="C161" s="44"/>
      <c r="D161" s="44"/>
      <c r="E161" s="47" t="s">
        <v>58</v>
      </c>
      <c r="F161" s="44"/>
      <c r="G161" s="44"/>
      <c r="H161" s="44"/>
      <c r="I161" s="44"/>
      <c r="J161" s="45"/>
    </row>
    <row r="162" ht="30">
      <c r="A162" s="36" t="s">
        <v>63</v>
      </c>
      <c r="B162" s="43"/>
      <c r="C162" s="44"/>
      <c r="D162" s="44"/>
      <c r="E162" s="46" t="s">
        <v>941</v>
      </c>
      <c r="F162" s="44"/>
      <c r="G162" s="44"/>
      <c r="H162" s="44"/>
      <c r="I162" s="44"/>
      <c r="J162" s="45"/>
    </row>
    <row r="163" ht="30">
      <c r="A163" s="36" t="s">
        <v>65</v>
      </c>
      <c r="B163" s="43"/>
      <c r="C163" s="44"/>
      <c r="D163" s="44"/>
      <c r="E163" s="38" t="s">
        <v>942</v>
      </c>
      <c r="F163" s="44"/>
      <c r="G163" s="44"/>
      <c r="H163" s="44"/>
      <c r="I163" s="44"/>
      <c r="J163" s="45"/>
    </row>
    <row r="164">
      <c r="A164" s="36" t="s">
        <v>56</v>
      </c>
      <c r="B164" s="36">
        <v>38</v>
      </c>
      <c r="C164" s="37" t="s">
        <v>943</v>
      </c>
      <c r="D164" s="36" t="s">
        <v>58</v>
      </c>
      <c r="E164" s="38" t="s">
        <v>944</v>
      </c>
      <c r="F164" s="39" t="s">
        <v>161</v>
      </c>
      <c r="G164" s="40">
        <v>58</v>
      </c>
      <c r="H164" s="41">
        <v>0</v>
      </c>
      <c r="I164" s="41">
        <f>ROUND(G164*H164,P4)</f>
        <v>0</v>
      </c>
      <c r="J164" s="36"/>
      <c r="O164" s="42">
        <f>I164*0.21</f>
        <v>0</v>
      </c>
      <c r="P164">
        <v>3</v>
      </c>
    </row>
    <row r="165">
      <c r="A165" s="36" t="s">
        <v>61</v>
      </c>
      <c r="B165" s="43"/>
      <c r="C165" s="44"/>
      <c r="D165" s="44"/>
      <c r="E165" s="47" t="s">
        <v>58</v>
      </c>
      <c r="F165" s="44"/>
      <c r="G165" s="44"/>
      <c r="H165" s="44"/>
      <c r="I165" s="44"/>
      <c r="J165" s="45"/>
    </row>
    <row r="166" ht="60">
      <c r="A166" s="36" t="s">
        <v>63</v>
      </c>
      <c r="B166" s="43"/>
      <c r="C166" s="44"/>
      <c r="D166" s="44"/>
      <c r="E166" s="46" t="s">
        <v>945</v>
      </c>
      <c r="F166" s="44"/>
      <c r="G166" s="44"/>
      <c r="H166" s="44"/>
      <c r="I166" s="44"/>
      <c r="J166" s="45"/>
    </row>
    <row r="167" ht="30">
      <c r="A167" s="36" t="s">
        <v>65</v>
      </c>
      <c r="B167" s="43"/>
      <c r="C167" s="44"/>
      <c r="D167" s="44"/>
      <c r="E167" s="38" t="s">
        <v>946</v>
      </c>
      <c r="F167" s="44"/>
      <c r="G167" s="44"/>
      <c r="H167" s="44"/>
      <c r="I167" s="44"/>
      <c r="J167" s="45"/>
    </row>
    <row r="168">
      <c r="A168" s="36" t="s">
        <v>56</v>
      </c>
      <c r="B168" s="36">
        <v>39</v>
      </c>
      <c r="C168" s="37" t="s">
        <v>947</v>
      </c>
      <c r="D168" s="36" t="s">
        <v>58</v>
      </c>
      <c r="E168" s="38" t="s">
        <v>948</v>
      </c>
      <c r="F168" s="39" t="s">
        <v>116</v>
      </c>
      <c r="G168" s="40">
        <v>0.029999999999999999</v>
      </c>
      <c r="H168" s="41">
        <v>0</v>
      </c>
      <c r="I168" s="41">
        <f>ROUND(G168*H168,P4)</f>
        <v>0</v>
      </c>
      <c r="J168" s="36"/>
      <c r="O168" s="42">
        <f>I168*0.21</f>
        <v>0</v>
      </c>
      <c r="P168">
        <v>3</v>
      </c>
    </row>
    <row r="169">
      <c r="A169" s="36" t="s">
        <v>61</v>
      </c>
      <c r="B169" s="43"/>
      <c r="C169" s="44"/>
      <c r="D169" s="44"/>
      <c r="E169" s="47" t="s">
        <v>58</v>
      </c>
      <c r="F169" s="44"/>
      <c r="G169" s="44"/>
      <c r="H169" s="44"/>
      <c r="I169" s="44"/>
      <c r="J169" s="45"/>
    </row>
    <row r="170" ht="30">
      <c r="A170" s="36" t="s">
        <v>63</v>
      </c>
      <c r="B170" s="43"/>
      <c r="C170" s="44"/>
      <c r="D170" s="44"/>
      <c r="E170" s="46" t="s">
        <v>949</v>
      </c>
      <c r="F170" s="44"/>
      <c r="G170" s="44"/>
      <c r="H170" s="44"/>
      <c r="I170" s="44"/>
      <c r="J170" s="45"/>
    </row>
    <row r="171" ht="45">
      <c r="A171" s="36" t="s">
        <v>65</v>
      </c>
      <c r="B171" s="43"/>
      <c r="C171" s="44"/>
      <c r="D171" s="44"/>
      <c r="E171" s="38" t="s">
        <v>504</v>
      </c>
      <c r="F171" s="44"/>
      <c r="G171" s="44"/>
      <c r="H171" s="44"/>
      <c r="I171" s="44"/>
      <c r="J171" s="45"/>
    </row>
    <row r="172">
      <c r="A172" s="36" t="s">
        <v>56</v>
      </c>
      <c r="B172" s="36">
        <v>40</v>
      </c>
      <c r="C172" s="37" t="s">
        <v>862</v>
      </c>
      <c r="D172" s="36" t="s">
        <v>58</v>
      </c>
      <c r="E172" s="38" t="s">
        <v>863</v>
      </c>
      <c r="F172" s="39" t="s">
        <v>864</v>
      </c>
      <c r="G172" s="40">
        <v>132.97499999999999</v>
      </c>
      <c r="H172" s="41">
        <v>0</v>
      </c>
      <c r="I172" s="41">
        <f>ROUND(G172*H172,P4)</f>
        <v>0</v>
      </c>
      <c r="J172" s="36"/>
      <c r="O172" s="42">
        <f>I172*0.21</f>
        <v>0</v>
      </c>
      <c r="P172">
        <v>3</v>
      </c>
    </row>
    <row r="173">
      <c r="A173" s="36" t="s">
        <v>61</v>
      </c>
      <c r="B173" s="43"/>
      <c r="C173" s="44"/>
      <c r="D173" s="44"/>
      <c r="E173" s="47" t="s">
        <v>58</v>
      </c>
      <c r="F173" s="44"/>
      <c r="G173" s="44"/>
      <c r="H173" s="44"/>
      <c r="I173" s="44"/>
      <c r="J173" s="45"/>
    </row>
    <row r="174" ht="90">
      <c r="A174" s="36" t="s">
        <v>63</v>
      </c>
      <c r="B174" s="43"/>
      <c r="C174" s="44"/>
      <c r="D174" s="44"/>
      <c r="E174" s="46" t="s">
        <v>950</v>
      </c>
      <c r="F174" s="44"/>
      <c r="G174" s="44"/>
      <c r="H174" s="44"/>
      <c r="I174" s="44"/>
      <c r="J174" s="45"/>
    </row>
    <row r="175" ht="409.5">
      <c r="A175" s="36" t="s">
        <v>65</v>
      </c>
      <c r="B175" s="43"/>
      <c r="C175" s="44"/>
      <c r="D175" s="44"/>
      <c r="E175" s="38" t="s">
        <v>866</v>
      </c>
      <c r="F175" s="44"/>
      <c r="G175" s="44"/>
      <c r="H175" s="44"/>
      <c r="I175" s="44"/>
      <c r="J175" s="45"/>
    </row>
    <row r="176">
      <c r="A176" s="36" t="s">
        <v>56</v>
      </c>
      <c r="B176" s="36">
        <v>41</v>
      </c>
      <c r="C176" s="37" t="s">
        <v>951</v>
      </c>
      <c r="D176" s="36" t="s">
        <v>58</v>
      </c>
      <c r="E176" s="38" t="s">
        <v>952</v>
      </c>
      <c r="F176" s="39" t="s">
        <v>170</v>
      </c>
      <c r="G176" s="40">
        <v>44.799999999999997</v>
      </c>
      <c r="H176" s="41">
        <v>0</v>
      </c>
      <c r="I176" s="41">
        <f>ROUND(G176*H176,P4)</f>
        <v>0</v>
      </c>
      <c r="J176" s="36"/>
      <c r="O176" s="42">
        <f>I176*0.21</f>
        <v>0</v>
      </c>
      <c r="P176">
        <v>3</v>
      </c>
    </row>
    <row r="177">
      <c r="A177" s="36" t="s">
        <v>61</v>
      </c>
      <c r="B177" s="43"/>
      <c r="C177" s="44"/>
      <c r="D177" s="44"/>
      <c r="E177" s="47" t="s">
        <v>58</v>
      </c>
      <c r="F177" s="44"/>
      <c r="G177" s="44"/>
      <c r="H177" s="44"/>
      <c r="I177" s="44"/>
      <c r="J177" s="45"/>
    </row>
    <row r="178" ht="30">
      <c r="A178" s="36" t="s">
        <v>63</v>
      </c>
      <c r="B178" s="43"/>
      <c r="C178" s="44"/>
      <c r="D178" s="44"/>
      <c r="E178" s="46" t="s">
        <v>953</v>
      </c>
      <c r="F178" s="44"/>
      <c r="G178" s="44"/>
      <c r="H178" s="44"/>
      <c r="I178" s="44"/>
      <c r="J178" s="45"/>
    </row>
    <row r="179" ht="30">
      <c r="A179" s="36" t="s">
        <v>65</v>
      </c>
      <c r="B179" s="43"/>
      <c r="C179" s="44"/>
      <c r="D179" s="44"/>
      <c r="E179" s="38" t="s">
        <v>954</v>
      </c>
      <c r="F179" s="44"/>
      <c r="G179" s="44"/>
      <c r="H179" s="44"/>
      <c r="I179" s="44"/>
      <c r="J179" s="45"/>
    </row>
    <row r="180">
      <c r="A180" s="36" t="s">
        <v>56</v>
      </c>
      <c r="B180" s="36">
        <v>42</v>
      </c>
      <c r="C180" s="37" t="s">
        <v>600</v>
      </c>
      <c r="D180" s="36" t="s">
        <v>58</v>
      </c>
      <c r="E180" s="38" t="s">
        <v>601</v>
      </c>
      <c r="F180" s="39" t="s">
        <v>116</v>
      </c>
      <c r="G180" s="40">
        <v>44.451999999999998</v>
      </c>
      <c r="H180" s="41">
        <v>0</v>
      </c>
      <c r="I180" s="41">
        <f>ROUND(G180*H180,P4)</f>
        <v>0</v>
      </c>
      <c r="J180" s="36"/>
      <c r="O180" s="42">
        <f>I180*0.21</f>
        <v>0</v>
      </c>
      <c r="P180">
        <v>3</v>
      </c>
    </row>
    <row r="181">
      <c r="A181" s="36" t="s">
        <v>61</v>
      </c>
      <c r="B181" s="43"/>
      <c r="C181" s="44"/>
      <c r="D181" s="44"/>
      <c r="E181" s="47" t="s">
        <v>58</v>
      </c>
      <c r="F181" s="44"/>
      <c r="G181" s="44"/>
      <c r="H181" s="44"/>
      <c r="I181" s="44"/>
      <c r="J181" s="45"/>
    </row>
    <row r="182" ht="120">
      <c r="A182" s="36" t="s">
        <v>63</v>
      </c>
      <c r="B182" s="43"/>
      <c r="C182" s="44"/>
      <c r="D182" s="44"/>
      <c r="E182" s="46" t="s">
        <v>955</v>
      </c>
      <c r="F182" s="44"/>
      <c r="G182" s="44"/>
      <c r="H182" s="44"/>
      <c r="I182" s="44"/>
      <c r="J182" s="45"/>
    </row>
    <row r="183" ht="150">
      <c r="A183" s="36" t="s">
        <v>65</v>
      </c>
      <c r="B183" s="48"/>
      <c r="C183" s="49"/>
      <c r="D183" s="49"/>
      <c r="E183" s="38" t="s">
        <v>870</v>
      </c>
      <c r="F183" s="49"/>
      <c r="G183" s="49"/>
      <c r="H183" s="49"/>
      <c r="I183" s="49"/>
      <c r="J183" s="50"/>
    </row>
  </sheetData>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35</v>
      </c>
      <c r="F2" s="16"/>
      <c r="G2" s="16"/>
      <c r="H2" s="16"/>
      <c r="I2" s="16"/>
      <c r="J2" s="18"/>
    </row>
    <row r="3">
      <c r="A3" s="3" t="s">
        <v>36</v>
      </c>
      <c r="B3" s="19" t="s">
        <v>37</v>
      </c>
      <c r="C3" s="20" t="s">
        <v>38</v>
      </c>
      <c r="D3" s="21"/>
      <c r="E3" s="22" t="s">
        <v>39</v>
      </c>
      <c r="F3" s="16"/>
      <c r="G3" s="16"/>
      <c r="H3" s="23" t="s">
        <v>29</v>
      </c>
      <c r="I3" s="24">
        <f>SUMIFS(I8:I224,A8:A224,"SD")</f>
        <v>0</v>
      </c>
      <c r="J3" s="18"/>
      <c r="O3">
        <v>0</v>
      </c>
      <c r="P3">
        <v>2</v>
      </c>
    </row>
    <row r="4">
      <c r="A4" s="3" t="s">
        <v>40</v>
      </c>
      <c r="B4" s="19" t="s">
        <v>41</v>
      </c>
      <c r="C4" s="20" t="s">
        <v>29</v>
      </c>
      <c r="D4" s="21"/>
      <c r="E4" s="22" t="s">
        <v>30</v>
      </c>
      <c r="F4" s="16"/>
      <c r="G4" s="16"/>
      <c r="H4" s="16"/>
      <c r="I4" s="16"/>
      <c r="J4" s="18"/>
      <c r="O4">
        <v>0.14999999999999999</v>
      </c>
      <c r="P4">
        <v>2</v>
      </c>
    </row>
    <row r="5">
      <c r="A5" s="25" t="s">
        <v>42</v>
      </c>
      <c r="B5" s="26" t="s">
        <v>43</v>
      </c>
      <c r="C5" s="7" t="s">
        <v>44</v>
      </c>
      <c r="D5" s="7" t="s">
        <v>45</v>
      </c>
      <c r="E5" s="7" t="s">
        <v>46</v>
      </c>
      <c r="F5" s="7" t="s">
        <v>47</v>
      </c>
      <c r="G5" s="7" t="s">
        <v>48</v>
      </c>
      <c r="H5" s="7" t="s">
        <v>49</v>
      </c>
      <c r="I5" s="7"/>
      <c r="J5" s="27" t="s">
        <v>50</v>
      </c>
      <c r="O5">
        <v>0.20999999999999999</v>
      </c>
    </row>
    <row r="6">
      <c r="A6" s="25"/>
      <c r="B6" s="26"/>
      <c r="C6" s="7"/>
      <c r="D6" s="7"/>
      <c r="E6" s="7"/>
      <c r="F6" s="7"/>
      <c r="G6" s="7"/>
      <c r="H6" s="7" t="s">
        <v>51</v>
      </c>
      <c r="I6" s="7" t="s">
        <v>52</v>
      </c>
      <c r="J6" s="27"/>
    </row>
    <row r="7">
      <c r="A7" s="28">
        <v>0</v>
      </c>
      <c r="B7" s="26">
        <v>1</v>
      </c>
      <c r="C7" s="29">
        <v>2</v>
      </c>
      <c r="D7" s="7">
        <v>3</v>
      </c>
      <c r="E7" s="29">
        <v>4</v>
      </c>
      <c r="F7" s="7">
        <v>5</v>
      </c>
      <c r="G7" s="7">
        <v>6</v>
      </c>
      <c r="H7" s="7">
        <v>7</v>
      </c>
      <c r="I7" s="29">
        <v>8</v>
      </c>
      <c r="J7" s="27">
        <v>9</v>
      </c>
    </row>
    <row r="8">
      <c r="A8" s="30" t="s">
        <v>53</v>
      </c>
      <c r="B8" s="31"/>
      <c r="C8" s="32" t="s">
        <v>54</v>
      </c>
      <c r="D8" s="33"/>
      <c r="E8" s="30" t="s">
        <v>55</v>
      </c>
      <c r="F8" s="33"/>
      <c r="G8" s="33"/>
      <c r="H8" s="33"/>
      <c r="I8" s="34">
        <f>SUMIFS(I9:I28,A9:A28,"P")</f>
        <v>0</v>
      </c>
      <c r="J8" s="35"/>
    </row>
    <row r="9" ht="30">
      <c r="A9" s="36" t="s">
        <v>56</v>
      </c>
      <c r="B9" s="36">
        <v>1</v>
      </c>
      <c r="C9" s="37" t="s">
        <v>742</v>
      </c>
      <c r="D9" s="36" t="s">
        <v>58</v>
      </c>
      <c r="E9" s="38" t="s">
        <v>743</v>
      </c>
      <c r="F9" s="39" t="s">
        <v>744</v>
      </c>
      <c r="G9" s="40">
        <v>2173.4400000000001</v>
      </c>
      <c r="H9" s="41">
        <v>0</v>
      </c>
      <c r="I9" s="41">
        <f>ROUND(G9*H9,P4)</f>
        <v>0</v>
      </c>
      <c r="J9" s="36"/>
      <c r="O9" s="42">
        <f>I9*0.21</f>
        <v>0</v>
      </c>
      <c r="P9">
        <v>3</v>
      </c>
    </row>
    <row r="10">
      <c r="A10" s="36" t="s">
        <v>61</v>
      </c>
      <c r="B10" s="43"/>
      <c r="C10" s="44"/>
      <c r="D10" s="44"/>
      <c r="E10" s="47" t="s">
        <v>58</v>
      </c>
      <c r="F10" s="44"/>
      <c r="G10" s="44"/>
      <c r="H10" s="44"/>
      <c r="I10" s="44"/>
      <c r="J10" s="45"/>
    </row>
    <row r="11" ht="45">
      <c r="A11" s="36" t="s">
        <v>63</v>
      </c>
      <c r="B11" s="43"/>
      <c r="C11" s="44"/>
      <c r="D11" s="44"/>
      <c r="E11" s="46" t="s">
        <v>956</v>
      </c>
      <c r="F11" s="44"/>
      <c r="G11" s="44"/>
      <c r="H11" s="44"/>
      <c r="I11" s="44"/>
      <c r="J11" s="45"/>
    </row>
    <row r="12" ht="165">
      <c r="A12" s="36" t="s">
        <v>65</v>
      </c>
      <c r="B12" s="43"/>
      <c r="C12" s="44"/>
      <c r="D12" s="44"/>
      <c r="E12" s="38" t="s">
        <v>746</v>
      </c>
      <c r="F12" s="44"/>
      <c r="G12" s="44"/>
      <c r="H12" s="44"/>
      <c r="I12" s="44"/>
      <c r="J12" s="45"/>
    </row>
    <row r="13" ht="30">
      <c r="A13" s="36" t="s">
        <v>56</v>
      </c>
      <c r="B13" s="36">
        <v>2</v>
      </c>
      <c r="C13" s="37" t="s">
        <v>747</v>
      </c>
      <c r="D13" s="36" t="s">
        <v>58</v>
      </c>
      <c r="E13" s="38" t="s">
        <v>748</v>
      </c>
      <c r="F13" s="39" t="s">
        <v>744</v>
      </c>
      <c r="G13" s="40">
        <v>380.25</v>
      </c>
      <c r="H13" s="41">
        <v>0</v>
      </c>
      <c r="I13" s="41">
        <f>ROUND(G13*H13,P4)</f>
        <v>0</v>
      </c>
      <c r="J13" s="36"/>
      <c r="O13" s="42">
        <f>I13*0.21</f>
        <v>0</v>
      </c>
      <c r="P13">
        <v>3</v>
      </c>
    </row>
    <row r="14">
      <c r="A14" s="36" t="s">
        <v>61</v>
      </c>
      <c r="B14" s="43"/>
      <c r="C14" s="44"/>
      <c r="D14" s="44"/>
      <c r="E14" s="47" t="s">
        <v>58</v>
      </c>
      <c r="F14" s="44"/>
      <c r="G14" s="44"/>
      <c r="H14" s="44"/>
      <c r="I14" s="44"/>
      <c r="J14" s="45"/>
    </row>
    <row r="15" ht="30">
      <c r="A15" s="36" t="s">
        <v>63</v>
      </c>
      <c r="B15" s="43"/>
      <c r="C15" s="44"/>
      <c r="D15" s="44"/>
      <c r="E15" s="46" t="s">
        <v>957</v>
      </c>
      <c r="F15" s="44"/>
      <c r="G15" s="44"/>
      <c r="H15" s="44"/>
      <c r="I15" s="44"/>
      <c r="J15" s="45"/>
    </row>
    <row r="16" ht="165">
      <c r="A16" s="36" t="s">
        <v>65</v>
      </c>
      <c r="B16" s="43"/>
      <c r="C16" s="44"/>
      <c r="D16" s="44"/>
      <c r="E16" s="38" t="s">
        <v>746</v>
      </c>
      <c r="F16" s="44"/>
      <c r="G16" s="44"/>
      <c r="H16" s="44"/>
      <c r="I16" s="44"/>
      <c r="J16" s="45"/>
    </row>
    <row r="17">
      <c r="A17" s="36" t="s">
        <v>56</v>
      </c>
      <c r="B17" s="36">
        <v>3</v>
      </c>
      <c r="C17" s="37" t="s">
        <v>87</v>
      </c>
      <c r="D17" s="36" t="s">
        <v>58</v>
      </c>
      <c r="E17" s="38" t="s">
        <v>88</v>
      </c>
      <c r="F17" s="39" t="s">
        <v>60</v>
      </c>
      <c r="G17" s="40">
        <v>1</v>
      </c>
      <c r="H17" s="41">
        <v>0</v>
      </c>
      <c r="I17" s="41">
        <f>ROUND(G17*H17,P4)</f>
        <v>0</v>
      </c>
      <c r="J17" s="36"/>
      <c r="O17" s="42">
        <f>I17*0.21</f>
        <v>0</v>
      </c>
      <c r="P17">
        <v>3</v>
      </c>
    </row>
    <row r="18">
      <c r="A18" s="36" t="s">
        <v>61</v>
      </c>
      <c r="B18" s="43"/>
      <c r="C18" s="44"/>
      <c r="D18" s="44"/>
      <c r="E18" s="47" t="s">
        <v>58</v>
      </c>
      <c r="F18" s="44"/>
      <c r="G18" s="44"/>
      <c r="H18" s="44"/>
      <c r="I18" s="44"/>
      <c r="J18" s="45"/>
    </row>
    <row r="19" ht="45">
      <c r="A19" s="36" t="s">
        <v>63</v>
      </c>
      <c r="B19" s="43"/>
      <c r="C19" s="44"/>
      <c r="D19" s="44"/>
      <c r="E19" s="46" t="s">
        <v>876</v>
      </c>
      <c r="F19" s="44"/>
      <c r="G19" s="44"/>
      <c r="H19" s="44"/>
      <c r="I19" s="44"/>
      <c r="J19" s="45"/>
    </row>
    <row r="20" ht="30">
      <c r="A20" s="36" t="s">
        <v>65</v>
      </c>
      <c r="B20" s="43"/>
      <c r="C20" s="44"/>
      <c r="D20" s="44"/>
      <c r="E20" s="38" t="s">
        <v>86</v>
      </c>
      <c r="F20" s="44"/>
      <c r="G20" s="44"/>
      <c r="H20" s="44"/>
      <c r="I20" s="44"/>
      <c r="J20" s="45"/>
    </row>
    <row r="21">
      <c r="A21" s="36" t="s">
        <v>56</v>
      </c>
      <c r="B21" s="36">
        <v>4</v>
      </c>
      <c r="C21" s="37" t="s">
        <v>91</v>
      </c>
      <c r="D21" s="36" t="s">
        <v>58</v>
      </c>
      <c r="E21" s="38" t="s">
        <v>92</v>
      </c>
      <c r="F21" s="39" t="s">
        <v>60</v>
      </c>
      <c r="G21" s="40">
        <v>1</v>
      </c>
      <c r="H21" s="41">
        <v>0</v>
      </c>
      <c r="I21" s="41">
        <f>ROUND(G21*H21,P4)</f>
        <v>0</v>
      </c>
      <c r="J21" s="36"/>
      <c r="O21" s="42">
        <f>I21*0.21</f>
        <v>0</v>
      </c>
      <c r="P21">
        <v>3</v>
      </c>
    </row>
    <row r="22">
      <c r="A22" s="36" t="s">
        <v>61</v>
      </c>
      <c r="B22" s="43"/>
      <c r="C22" s="44"/>
      <c r="D22" s="44"/>
      <c r="E22" s="47" t="s">
        <v>58</v>
      </c>
      <c r="F22" s="44"/>
      <c r="G22" s="44"/>
      <c r="H22" s="44"/>
      <c r="I22" s="44"/>
      <c r="J22" s="45"/>
    </row>
    <row r="23" ht="45">
      <c r="A23" s="36" t="s">
        <v>63</v>
      </c>
      <c r="B23" s="43"/>
      <c r="C23" s="44"/>
      <c r="D23" s="44"/>
      <c r="E23" s="46" t="s">
        <v>877</v>
      </c>
      <c r="F23" s="44"/>
      <c r="G23" s="44"/>
      <c r="H23" s="44"/>
      <c r="I23" s="44"/>
      <c r="J23" s="45"/>
    </row>
    <row r="24" ht="30">
      <c r="A24" s="36" t="s">
        <v>65</v>
      </c>
      <c r="B24" s="43"/>
      <c r="C24" s="44"/>
      <c r="D24" s="44"/>
      <c r="E24" s="38" t="s">
        <v>86</v>
      </c>
      <c r="F24" s="44"/>
      <c r="G24" s="44"/>
      <c r="H24" s="44"/>
      <c r="I24" s="44"/>
      <c r="J24" s="45"/>
    </row>
    <row r="25">
      <c r="A25" s="36" t="s">
        <v>56</v>
      </c>
      <c r="B25" s="36">
        <v>5</v>
      </c>
      <c r="C25" s="37" t="s">
        <v>755</v>
      </c>
      <c r="D25" s="36" t="s">
        <v>58</v>
      </c>
      <c r="E25" s="38" t="s">
        <v>756</v>
      </c>
      <c r="F25" s="39" t="s">
        <v>60</v>
      </c>
      <c r="G25" s="40">
        <v>1</v>
      </c>
      <c r="H25" s="41">
        <v>0</v>
      </c>
      <c r="I25" s="41">
        <f>ROUND(G25*H25,P4)</f>
        <v>0</v>
      </c>
      <c r="J25" s="36"/>
      <c r="O25" s="42">
        <f>I25*0.21</f>
        <v>0</v>
      </c>
      <c r="P25">
        <v>3</v>
      </c>
    </row>
    <row r="26">
      <c r="A26" s="36" t="s">
        <v>61</v>
      </c>
      <c r="B26" s="43"/>
      <c r="C26" s="44"/>
      <c r="D26" s="44"/>
      <c r="E26" s="47" t="s">
        <v>58</v>
      </c>
      <c r="F26" s="44"/>
      <c r="G26" s="44"/>
      <c r="H26" s="44"/>
      <c r="I26" s="44"/>
      <c r="J26" s="45"/>
    </row>
    <row r="27" ht="75">
      <c r="A27" s="36" t="s">
        <v>63</v>
      </c>
      <c r="B27" s="43"/>
      <c r="C27" s="44"/>
      <c r="D27" s="44"/>
      <c r="E27" s="46" t="s">
        <v>757</v>
      </c>
      <c r="F27" s="44"/>
      <c r="G27" s="44"/>
      <c r="H27" s="44"/>
      <c r="I27" s="44"/>
      <c r="J27" s="45"/>
    </row>
    <row r="28" ht="30">
      <c r="A28" s="36" t="s">
        <v>65</v>
      </c>
      <c r="B28" s="43"/>
      <c r="C28" s="44"/>
      <c r="D28" s="44"/>
      <c r="E28" s="38" t="s">
        <v>758</v>
      </c>
      <c r="F28" s="44"/>
      <c r="G28" s="44"/>
      <c r="H28" s="44"/>
      <c r="I28" s="44"/>
      <c r="J28" s="45"/>
    </row>
    <row r="29">
      <c r="A29" s="30" t="s">
        <v>53</v>
      </c>
      <c r="B29" s="31"/>
      <c r="C29" s="32" t="s">
        <v>130</v>
      </c>
      <c r="D29" s="33"/>
      <c r="E29" s="30" t="s">
        <v>131</v>
      </c>
      <c r="F29" s="33"/>
      <c r="G29" s="33"/>
      <c r="H29" s="33"/>
      <c r="I29" s="34">
        <f>SUMIFS(I30:I73,A30:A73,"P")</f>
        <v>0</v>
      </c>
      <c r="J29" s="35"/>
    </row>
    <row r="30">
      <c r="A30" s="36" t="s">
        <v>56</v>
      </c>
      <c r="B30" s="36">
        <v>6</v>
      </c>
      <c r="C30" s="37" t="s">
        <v>763</v>
      </c>
      <c r="D30" s="36" t="s">
        <v>58</v>
      </c>
      <c r="E30" s="38" t="s">
        <v>764</v>
      </c>
      <c r="F30" s="39" t="s">
        <v>170</v>
      </c>
      <c r="G30" s="40">
        <v>285</v>
      </c>
      <c r="H30" s="41">
        <v>0</v>
      </c>
      <c r="I30" s="41">
        <f>ROUND(G30*H30,P4)</f>
        <v>0</v>
      </c>
      <c r="J30" s="36"/>
      <c r="O30" s="42">
        <f>I30*0.21</f>
        <v>0</v>
      </c>
      <c r="P30">
        <v>3</v>
      </c>
    </row>
    <row r="31">
      <c r="A31" s="36" t="s">
        <v>61</v>
      </c>
      <c r="B31" s="43"/>
      <c r="C31" s="44"/>
      <c r="D31" s="44"/>
      <c r="E31" s="47" t="s">
        <v>58</v>
      </c>
      <c r="F31" s="44"/>
      <c r="G31" s="44"/>
      <c r="H31" s="44"/>
      <c r="I31" s="44"/>
      <c r="J31" s="45"/>
    </row>
    <row r="32" ht="75">
      <c r="A32" s="36" t="s">
        <v>63</v>
      </c>
      <c r="B32" s="43"/>
      <c r="C32" s="44"/>
      <c r="D32" s="44"/>
      <c r="E32" s="46" t="s">
        <v>958</v>
      </c>
      <c r="F32" s="44"/>
      <c r="G32" s="44"/>
      <c r="H32" s="44"/>
      <c r="I32" s="44"/>
      <c r="J32" s="45"/>
    </row>
    <row r="33" ht="45">
      <c r="A33" s="36" t="s">
        <v>65</v>
      </c>
      <c r="B33" s="43"/>
      <c r="C33" s="44"/>
      <c r="D33" s="44"/>
      <c r="E33" s="38" t="s">
        <v>766</v>
      </c>
      <c r="F33" s="44"/>
      <c r="G33" s="44"/>
      <c r="H33" s="44"/>
      <c r="I33" s="44"/>
      <c r="J33" s="45"/>
    </row>
    <row r="34">
      <c r="A34" s="36" t="s">
        <v>56</v>
      </c>
      <c r="B34" s="36">
        <v>7</v>
      </c>
      <c r="C34" s="37" t="s">
        <v>767</v>
      </c>
      <c r="D34" s="36" t="s">
        <v>58</v>
      </c>
      <c r="E34" s="38" t="s">
        <v>768</v>
      </c>
      <c r="F34" s="39" t="s">
        <v>107</v>
      </c>
      <c r="G34" s="40">
        <v>30</v>
      </c>
      <c r="H34" s="41">
        <v>0</v>
      </c>
      <c r="I34" s="41">
        <f>ROUND(G34*H34,P4)</f>
        <v>0</v>
      </c>
      <c r="J34" s="36"/>
      <c r="O34" s="42">
        <f>I34*0.21</f>
        <v>0</v>
      </c>
      <c r="P34">
        <v>3</v>
      </c>
    </row>
    <row r="35">
      <c r="A35" s="36" t="s">
        <v>61</v>
      </c>
      <c r="B35" s="43"/>
      <c r="C35" s="44"/>
      <c r="D35" s="44"/>
      <c r="E35" s="47" t="s">
        <v>58</v>
      </c>
      <c r="F35" s="44"/>
      <c r="G35" s="44"/>
      <c r="H35" s="44"/>
      <c r="I35" s="44"/>
      <c r="J35" s="45"/>
    </row>
    <row r="36" ht="60">
      <c r="A36" s="36" t="s">
        <v>63</v>
      </c>
      <c r="B36" s="43"/>
      <c r="C36" s="44"/>
      <c r="D36" s="44"/>
      <c r="E36" s="46" t="s">
        <v>959</v>
      </c>
      <c r="F36" s="44"/>
      <c r="G36" s="44"/>
      <c r="H36" s="44"/>
      <c r="I36" s="44"/>
      <c r="J36" s="45"/>
    </row>
    <row r="37" ht="195">
      <c r="A37" s="36" t="s">
        <v>65</v>
      </c>
      <c r="B37" s="43"/>
      <c r="C37" s="44"/>
      <c r="D37" s="44"/>
      <c r="E37" s="38" t="s">
        <v>770</v>
      </c>
      <c r="F37" s="44"/>
      <c r="G37" s="44"/>
      <c r="H37" s="44"/>
      <c r="I37" s="44"/>
      <c r="J37" s="45"/>
    </row>
    <row r="38">
      <c r="A38" s="36" t="s">
        <v>56</v>
      </c>
      <c r="B38" s="36">
        <v>8</v>
      </c>
      <c r="C38" s="37" t="s">
        <v>771</v>
      </c>
      <c r="D38" s="36" t="s">
        <v>58</v>
      </c>
      <c r="E38" s="38" t="s">
        <v>772</v>
      </c>
      <c r="F38" s="39" t="s">
        <v>116</v>
      </c>
      <c r="G38" s="40">
        <v>65.939999999999998</v>
      </c>
      <c r="H38" s="41">
        <v>0</v>
      </c>
      <c r="I38" s="41">
        <f>ROUND(G38*H38,P4)</f>
        <v>0</v>
      </c>
      <c r="J38" s="36"/>
      <c r="O38" s="42">
        <f>I38*0.21</f>
        <v>0</v>
      </c>
      <c r="P38">
        <v>3</v>
      </c>
    </row>
    <row r="39">
      <c r="A39" s="36" t="s">
        <v>61</v>
      </c>
      <c r="B39" s="43"/>
      <c r="C39" s="44"/>
      <c r="D39" s="44"/>
      <c r="E39" s="47" t="s">
        <v>58</v>
      </c>
      <c r="F39" s="44"/>
      <c r="G39" s="44"/>
      <c r="H39" s="44"/>
      <c r="I39" s="44"/>
      <c r="J39" s="45"/>
    </row>
    <row r="40" ht="75">
      <c r="A40" s="36" t="s">
        <v>63</v>
      </c>
      <c r="B40" s="43"/>
      <c r="C40" s="44"/>
      <c r="D40" s="44"/>
      <c r="E40" s="46" t="s">
        <v>960</v>
      </c>
      <c r="F40" s="44"/>
      <c r="G40" s="44"/>
      <c r="H40" s="44"/>
      <c r="I40" s="44"/>
      <c r="J40" s="45"/>
    </row>
    <row r="41" ht="45">
      <c r="A41" s="36" t="s">
        <v>65</v>
      </c>
      <c r="B41" s="43"/>
      <c r="C41" s="44"/>
      <c r="D41" s="44"/>
      <c r="E41" s="38" t="s">
        <v>774</v>
      </c>
      <c r="F41" s="44"/>
      <c r="G41" s="44"/>
      <c r="H41" s="44"/>
      <c r="I41" s="44"/>
      <c r="J41" s="45"/>
    </row>
    <row r="42">
      <c r="A42" s="36" t="s">
        <v>56</v>
      </c>
      <c r="B42" s="36">
        <v>9</v>
      </c>
      <c r="C42" s="37" t="s">
        <v>190</v>
      </c>
      <c r="D42" s="36" t="s">
        <v>58</v>
      </c>
      <c r="E42" s="38" t="s">
        <v>191</v>
      </c>
      <c r="F42" s="39" t="s">
        <v>116</v>
      </c>
      <c r="G42" s="40">
        <v>65.939999999999998</v>
      </c>
      <c r="H42" s="41">
        <v>0</v>
      </c>
      <c r="I42" s="41">
        <f>ROUND(G42*H42,P4)</f>
        <v>0</v>
      </c>
      <c r="J42" s="36"/>
      <c r="O42" s="42">
        <f>I42*0.21</f>
        <v>0</v>
      </c>
      <c r="P42">
        <v>3</v>
      </c>
    </row>
    <row r="43">
      <c r="A43" s="36" t="s">
        <v>61</v>
      </c>
      <c r="B43" s="43"/>
      <c r="C43" s="44"/>
      <c r="D43" s="44"/>
      <c r="E43" s="47" t="s">
        <v>58</v>
      </c>
      <c r="F43" s="44"/>
      <c r="G43" s="44"/>
      <c r="H43" s="44"/>
      <c r="I43" s="44"/>
      <c r="J43" s="45"/>
    </row>
    <row r="44" ht="30">
      <c r="A44" s="36" t="s">
        <v>63</v>
      </c>
      <c r="B44" s="43"/>
      <c r="C44" s="44"/>
      <c r="D44" s="44"/>
      <c r="E44" s="46" t="s">
        <v>961</v>
      </c>
      <c r="F44" s="44"/>
      <c r="G44" s="44"/>
      <c r="H44" s="44"/>
      <c r="I44" s="44"/>
      <c r="J44" s="45"/>
    </row>
    <row r="45" ht="390">
      <c r="A45" s="36" t="s">
        <v>65</v>
      </c>
      <c r="B45" s="43"/>
      <c r="C45" s="44"/>
      <c r="D45" s="44"/>
      <c r="E45" s="38" t="s">
        <v>776</v>
      </c>
      <c r="F45" s="44"/>
      <c r="G45" s="44"/>
      <c r="H45" s="44"/>
      <c r="I45" s="44"/>
      <c r="J45" s="45"/>
    </row>
    <row r="46">
      <c r="A46" s="36" t="s">
        <v>56</v>
      </c>
      <c r="B46" s="36">
        <v>10</v>
      </c>
      <c r="C46" s="37" t="s">
        <v>209</v>
      </c>
      <c r="D46" s="36" t="s">
        <v>777</v>
      </c>
      <c r="E46" s="38" t="s">
        <v>210</v>
      </c>
      <c r="F46" s="39" t="s">
        <v>116</v>
      </c>
      <c r="G46" s="40">
        <v>1104</v>
      </c>
      <c r="H46" s="41">
        <v>0</v>
      </c>
      <c r="I46" s="41">
        <f>ROUND(G46*H46,P4)</f>
        <v>0</v>
      </c>
      <c r="J46" s="36"/>
      <c r="O46" s="42">
        <f>I46*0.21</f>
        <v>0</v>
      </c>
      <c r="P46">
        <v>3</v>
      </c>
    </row>
    <row r="47">
      <c r="A47" s="36" t="s">
        <v>61</v>
      </c>
      <c r="B47" s="43"/>
      <c r="C47" s="44"/>
      <c r="D47" s="44"/>
      <c r="E47" s="47" t="s">
        <v>58</v>
      </c>
      <c r="F47" s="44"/>
      <c r="G47" s="44"/>
      <c r="H47" s="44"/>
      <c r="I47" s="44"/>
      <c r="J47" s="45"/>
    </row>
    <row r="48" ht="240">
      <c r="A48" s="36" t="s">
        <v>63</v>
      </c>
      <c r="B48" s="43"/>
      <c r="C48" s="44"/>
      <c r="D48" s="44"/>
      <c r="E48" s="46" t="s">
        <v>962</v>
      </c>
      <c r="F48" s="44"/>
      <c r="G48" s="44"/>
      <c r="H48" s="44"/>
      <c r="I48" s="44"/>
      <c r="J48" s="45"/>
    </row>
    <row r="49" ht="405">
      <c r="A49" s="36" t="s">
        <v>65</v>
      </c>
      <c r="B49" s="43"/>
      <c r="C49" s="44"/>
      <c r="D49" s="44"/>
      <c r="E49" s="38" t="s">
        <v>779</v>
      </c>
      <c r="F49" s="44"/>
      <c r="G49" s="44"/>
      <c r="H49" s="44"/>
      <c r="I49" s="44"/>
      <c r="J49" s="45"/>
    </row>
    <row r="50">
      <c r="A50" s="36" t="s">
        <v>56</v>
      </c>
      <c r="B50" s="36">
        <v>11</v>
      </c>
      <c r="C50" s="37" t="s">
        <v>219</v>
      </c>
      <c r="D50" s="36" t="s">
        <v>58</v>
      </c>
      <c r="E50" s="38" t="s">
        <v>220</v>
      </c>
      <c r="F50" s="39" t="s">
        <v>116</v>
      </c>
      <c r="G50" s="40">
        <v>1169.9400000000001</v>
      </c>
      <c r="H50" s="41">
        <v>0</v>
      </c>
      <c r="I50" s="41">
        <f>ROUND(G50*H50,P4)</f>
        <v>0</v>
      </c>
      <c r="J50" s="36"/>
      <c r="O50" s="42">
        <f>I50*0.21</f>
        <v>0</v>
      </c>
      <c r="P50">
        <v>3</v>
      </c>
    </row>
    <row r="51">
      <c r="A51" s="36" t="s">
        <v>61</v>
      </c>
      <c r="B51" s="43"/>
      <c r="C51" s="44"/>
      <c r="D51" s="44"/>
      <c r="E51" s="47" t="s">
        <v>58</v>
      </c>
      <c r="F51" s="44"/>
      <c r="G51" s="44"/>
      <c r="H51" s="44"/>
      <c r="I51" s="44"/>
      <c r="J51" s="45"/>
    </row>
    <row r="52" ht="75">
      <c r="A52" s="36" t="s">
        <v>63</v>
      </c>
      <c r="B52" s="43"/>
      <c r="C52" s="44"/>
      <c r="D52" s="44"/>
      <c r="E52" s="46" t="s">
        <v>963</v>
      </c>
      <c r="F52" s="44"/>
      <c r="G52" s="44"/>
      <c r="H52" s="44"/>
      <c r="I52" s="44"/>
      <c r="J52" s="45"/>
    </row>
    <row r="53" ht="240">
      <c r="A53" s="36" t="s">
        <v>65</v>
      </c>
      <c r="B53" s="43"/>
      <c r="C53" s="44"/>
      <c r="D53" s="44"/>
      <c r="E53" s="38" t="s">
        <v>223</v>
      </c>
      <c r="F53" s="44"/>
      <c r="G53" s="44"/>
      <c r="H53" s="44"/>
      <c r="I53" s="44"/>
      <c r="J53" s="45"/>
    </row>
    <row r="54">
      <c r="A54" s="36" t="s">
        <v>56</v>
      </c>
      <c r="B54" s="36">
        <v>12</v>
      </c>
      <c r="C54" s="37" t="s">
        <v>241</v>
      </c>
      <c r="D54" s="36" t="s">
        <v>58</v>
      </c>
      <c r="E54" s="38" t="s">
        <v>242</v>
      </c>
      <c r="F54" s="39" t="s">
        <v>116</v>
      </c>
      <c r="G54" s="40">
        <v>223.16</v>
      </c>
      <c r="H54" s="41">
        <v>0</v>
      </c>
      <c r="I54" s="41">
        <f>ROUND(G54*H54,P4)</f>
        <v>0</v>
      </c>
      <c r="J54" s="36"/>
      <c r="O54" s="42">
        <f>I54*0.21</f>
        <v>0</v>
      </c>
      <c r="P54">
        <v>3</v>
      </c>
    </row>
    <row r="55">
      <c r="A55" s="36" t="s">
        <v>61</v>
      </c>
      <c r="B55" s="43"/>
      <c r="C55" s="44"/>
      <c r="D55" s="44"/>
      <c r="E55" s="47" t="s">
        <v>58</v>
      </c>
      <c r="F55" s="44"/>
      <c r="G55" s="44"/>
      <c r="H55" s="44"/>
      <c r="I55" s="44"/>
      <c r="J55" s="45"/>
    </row>
    <row r="56" ht="120">
      <c r="A56" s="36" t="s">
        <v>63</v>
      </c>
      <c r="B56" s="43"/>
      <c r="C56" s="44"/>
      <c r="D56" s="44"/>
      <c r="E56" s="46" t="s">
        <v>964</v>
      </c>
      <c r="F56" s="44"/>
      <c r="G56" s="44"/>
      <c r="H56" s="44"/>
      <c r="I56" s="44"/>
      <c r="J56" s="45"/>
    </row>
    <row r="57" ht="390">
      <c r="A57" s="36" t="s">
        <v>65</v>
      </c>
      <c r="B57" s="43"/>
      <c r="C57" s="44"/>
      <c r="D57" s="44"/>
      <c r="E57" s="38" t="s">
        <v>782</v>
      </c>
      <c r="F57" s="44"/>
      <c r="G57" s="44"/>
      <c r="H57" s="44"/>
      <c r="I57" s="44"/>
      <c r="J57" s="45"/>
    </row>
    <row r="58">
      <c r="A58" s="36" t="s">
        <v>56</v>
      </c>
      <c r="B58" s="36">
        <v>13</v>
      </c>
      <c r="C58" s="37" t="s">
        <v>248</v>
      </c>
      <c r="D58" s="36" t="s">
        <v>58</v>
      </c>
      <c r="E58" s="38" t="s">
        <v>249</v>
      </c>
      <c r="F58" s="39" t="s">
        <v>170</v>
      </c>
      <c r="G58" s="40">
        <v>114</v>
      </c>
      <c r="H58" s="41">
        <v>0</v>
      </c>
      <c r="I58" s="41">
        <f>ROUND(G58*H58,P4)</f>
        <v>0</v>
      </c>
      <c r="J58" s="36"/>
      <c r="O58" s="42">
        <f>I58*0.21</f>
        <v>0</v>
      </c>
      <c r="P58">
        <v>3</v>
      </c>
    </row>
    <row r="59">
      <c r="A59" s="36" t="s">
        <v>61</v>
      </c>
      <c r="B59" s="43"/>
      <c r="C59" s="44"/>
      <c r="D59" s="44"/>
      <c r="E59" s="47" t="s">
        <v>58</v>
      </c>
      <c r="F59" s="44"/>
      <c r="G59" s="44"/>
      <c r="H59" s="44"/>
      <c r="I59" s="44"/>
      <c r="J59" s="45"/>
    </row>
    <row r="60" ht="30">
      <c r="A60" s="36" t="s">
        <v>63</v>
      </c>
      <c r="B60" s="43"/>
      <c r="C60" s="44"/>
      <c r="D60" s="44"/>
      <c r="E60" s="46" t="s">
        <v>965</v>
      </c>
      <c r="F60" s="44"/>
      <c r="G60" s="44"/>
      <c r="H60" s="44"/>
      <c r="I60" s="44"/>
      <c r="J60" s="45"/>
    </row>
    <row r="61" ht="30">
      <c r="A61" s="36" t="s">
        <v>65</v>
      </c>
      <c r="B61" s="43"/>
      <c r="C61" s="44"/>
      <c r="D61" s="44"/>
      <c r="E61" s="38" t="s">
        <v>784</v>
      </c>
      <c r="F61" s="44"/>
      <c r="G61" s="44"/>
      <c r="H61" s="44"/>
      <c r="I61" s="44"/>
      <c r="J61" s="45"/>
    </row>
    <row r="62">
      <c r="A62" s="36" t="s">
        <v>56</v>
      </c>
      <c r="B62" s="36">
        <v>14</v>
      </c>
      <c r="C62" s="37" t="s">
        <v>785</v>
      </c>
      <c r="D62" s="36" t="s">
        <v>58</v>
      </c>
      <c r="E62" s="38" t="s">
        <v>786</v>
      </c>
      <c r="F62" s="39" t="s">
        <v>116</v>
      </c>
      <c r="G62" s="40">
        <v>65.939999999999998</v>
      </c>
      <c r="H62" s="41">
        <v>0</v>
      </c>
      <c r="I62" s="41">
        <f>ROUND(G62*H62,P4)</f>
        <v>0</v>
      </c>
      <c r="J62" s="36"/>
      <c r="O62" s="42">
        <f>I62*0.21</f>
        <v>0</v>
      </c>
      <c r="P62">
        <v>3</v>
      </c>
    </row>
    <row r="63">
      <c r="A63" s="36" t="s">
        <v>61</v>
      </c>
      <c r="B63" s="43"/>
      <c r="C63" s="44"/>
      <c r="D63" s="44"/>
      <c r="E63" s="47" t="s">
        <v>58</v>
      </c>
      <c r="F63" s="44"/>
      <c r="G63" s="44"/>
      <c r="H63" s="44"/>
      <c r="I63" s="44"/>
      <c r="J63" s="45"/>
    </row>
    <row r="64" ht="75">
      <c r="A64" s="36" t="s">
        <v>63</v>
      </c>
      <c r="B64" s="43"/>
      <c r="C64" s="44"/>
      <c r="D64" s="44"/>
      <c r="E64" s="46" t="s">
        <v>966</v>
      </c>
      <c r="F64" s="44"/>
      <c r="G64" s="44"/>
      <c r="H64" s="44"/>
      <c r="I64" s="44"/>
      <c r="J64" s="45"/>
    </row>
    <row r="65" ht="45">
      <c r="A65" s="36" t="s">
        <v>65</v>
      </c>
      <c r="B65" s="43"/>
      <c r="C65" s="44"/>
      <c r="D65" s="44"/>
      <c r="E65" s="38" t="s">
        <v>788</v>
      </c>
      <c r="F65" s="44"/>
      <c r="G65" s="44"/>
      <c r="H65" s="44"/>
      <c r="I65" s="44"/>
      <c r="J65" s="45"/>
    </row>
    <row r="66">
      <c r="A66" s="36" t="s">
        <v>56</v>
      </c>
      <c r="B66" s="36">
        <v>15</v>
      </c>
      <c r="C66" s="37" t="s">
        <v>257</v>
      </c>
      <c r="D66" s="36" t="s">
        <v>58</v>
      </c>
      <c r="E66" s="38" t="s">
        <v>258</v>
      </c>
      <c r="F66" s="39" t="s">
        <v>170</v>
      </c>
      <c r="G66" s="40">
        <v>439.60000000000002</v>
      </c>
      <c r="H66" s="41">
        <v>0</v>
      </c>
      <c r="I66" s="41">
        <f>ROUND(G66*H66,P4)</f>
        <v>0</v>
      </c>
      <c r="J66" s="36"/>
      <c r="O66" s="42">
        <f>I66*0.21</f>
        <v>0</v>
      </c>
      <c r="P66">
        <v>3</v>
      </c>
    </row>
    <row r="67">
      <c r="A67" s="36" t="s">
        <v>61</v>
      </c>
      <c r="B67" s="43"/>
      <c r="C67" s="44"/>
      <c r="D67" s="44"/>
      <c r="E67" s="47" t="s">
        <v>58</v>
      </c>
      <c r="F67" s="44"/>
      <c r="G67" s="44"/>
      <c r="H67" s="44"/>
      <c r="I67" s="44"/>
      <c r="J67" s="45"/>
    </row>
    <row r="68">
      <c r="A68" s="36" t="s">
        <v>63</v>
      </c>
      <c r="B68" s="43"/>
      <c r="C68" s="44"/>
      <c r="D68" s="44"/>
      <c r="E68" s="46" t="s">
        <v>967</v>
      </c>
      <c r="F68" s="44"/>
      <c r="G68" s="44"/>
      <c r="H68" s="44"/>
      <c r="I68" s="44"/>
      <c r="J68" s="45"/>
    </row>
    <row r="69" ht="30">
      <c r="A69" s="36" t="s">
        <v>65</v>
      </c>
      <c r="B69" s="43"/>
      <c r="C69" s="44"/>
      <c r="D69" s="44"/>
      <c r="E69" s="38" t="s">
        <v>790</v>
      </c>
      <c r="F69" s="44"/>
      <c r="G69" s="44"/>
      <c r="H69" s="44"/>
      <c r="I69" s="44"/>
      <c r="J69" s="45"/>
    </row>
    <row r="70">
      <c r="A70" s="36" t="s">
        <v>56</v>
      </c>
      <c r="B70" s="36">
        <v>16</v>
      </c>
      <c r="C70" s="37" t="s">
        <v>261</v>
      </c>
      <c r="D70" s="36" t="s">
        <v>58</v>
      </c>
      <c r="E70" s="38" t="s">
        <v>262</v>
      </c>
      <c r="F70" s="39" t="s">
        <v>170</v>
      </c>
      <c r="G70" s="40">
        <v>439.60000000000002</v>
      </c>
      <c r="H70" s="41">
        <v>0</v>
      </c>
      <c r="I70" s="41">
        <f>ROUND(G70*H70,P4)</f>
        <v>0</v>
      </c>
      <c r="J70" s="36"/>
      <c r="O70" s="42">
        <f>I70*0.21</f>
        <v>0</v>
      </c>
      <c r="P70">
        <v>3</v>
      </c>
    </row>
    <row r="71">
      <c r="A71" s="36" t="s">
        <v>61</v>
      </c>
      <c r="B71" s="43"/>
      <c r="C71" s="44"/>
      <c r="D71" s="44"/>
      <c r="E71" s="47" t="s">
        <v>58</v>
      </c>
      <c r="F71" s="44"/>
      <c r="G71" s="44"/>
      <c r="H71" s="44"/>
      <c r="I71" s="44"/>
      <c r="J71" s="45"/>
    </row>
    <row r="72">
      <c r="A72" s="36" t="s">
        <v>63</v>
      </c>
      <c r="B72" s="43"/>
      <c r="C72" s="44"/>
      <c r="D72" s="44"/>
      <c r="E72" s="46" t="s">
        <v>968</v>
      </c>
      <c r="F72" s="44"/>
      <c r="G72" s="44"/>
      <c r="H72" s="44"/>
      <c r="I72" s="44"/>
      <c r="J72" s="45"/>
    </row>
    <row r="73" ht="45">
      <c r="A73" s="36" t="s">
        <v>65</v>
      </c>
      <c r="B73" s="43"/>
      <c r="C73" s="44"/>
      <c r="D73" s="44"/>
      <c r="E73" s="38" t="s">
        <v>792</v>
      </c>
      <c r="F73" s="44"/>
      <c r="G73" s="44"/>
      <c r="H73" s="44"/>
      <c r="I73" s="44"/>
      <c r="J73" s="45"/>
    </row>
    <row r="74">
      <c r="A74" s="30" t="s">
        <v>53</v>
      </c>
      <c r="B74" s="31"/>
      <c r="C74" s="32" t="s">
        <v>146</v>
      </c>
      <c r="D74" s="33"/>
      <c r="E74" s="30" t="s">
        <v>264</v>
      </c>
      <c r="F74" s="33"/>
      <c r="G74" s="33"/>
      <c r="H74" s="33"/>
      <c r="I74" s="34">
        <f>SUMIFS(I75:I122,A75:A122,"P")</f>
        <v>0</v>
      </c>
      <c r="J74" s="35"/>
    </row>
    <row r="75">
      <c r="A75" s="36" t="s">
        <v>56</v>
      </c>
      <c r="B75" s="36">
        <v>17</v>
      </c>
      <c r="C75" s="37" t="s">
        <v>882</v>
      </c>
      <c r="D75" s="36" t="s">
        <v>58</v>
      </c>
      <c r="E75" s="38" t="s">
        <v>883</v>
      </c>
      <c r="F75" s="39" t="s">
        <v>744</v>
      </c>
      <c r="G75" s="40">
        <v>13.428000000000001</v>
      </c>
      <c r="H75" s="41">
        <v>0</v>
      </c>
      <c r="I75" s="41">
        <f>ROUND(G75*H75,P4)</f>
        <v>0</v>
      </c>
      <c r="J75" s="36"/>
      <c r="O75" s="42">
        <f>I75*0.21</f>
        <v>0</v>
      </c>
      <c r="P75">
        <v>3</v>
      </c>
    </row>
    <row r="76">
      <c r="A76" s="36" t="s">
        <v>61</v>
      </c>
      <c r="B76" s="43"/>
      <c r="C76" s="44"/>
      <c r="D76" s="44"/>
      <c r="E76" s="47" t="s">
        <v>58</v>
      </c>
      <c r="F76" s="44"/>
      <c r="G76" s="44"/>
      <c r="H76" s="44"/>
      <c r="I76" s="44"/>
      <c r="J76" s="45"/>
    </row>
    <row r="77" ht="240">
      <c r="A77" s="36" t="s">
        <v>63</v>
      </c>
      <c r="B77" s="43"/>
      <c r="C77" s="44"/>
      <c r="D77" s="44"/>
      <c r="E77" s="46" t="s">
        <v>969</v>
      </c>
      <c r="F77" s="44"/>
      <c r="G77" s="44"/>
      <c r="H77" s="44"/>
      <c r="I77" s="44"/>
      <c r="J77" s="45"/>
    </row>
    <row r="78" ht="60">
      <c r="A78" s="36" t="s">
        <v>65</v>
      </c>
      <c r="B78" s="43"/>
      <c r="C78" s="44"/>
      <c r="D78" s="44"/>
      <c r="E78" s="38" t="s">
        <v>885</v>
      </c>
      <c r="F78" s="44"/>
      <c r="G78" s="44"/>
      <c r="H78" s="44"/>
      <c r="I78" s="44"/>
      <c r="J78" s="45"/>
    </row>
    <row r="79">
      <c r="A79" s="36" t="s">
        <v>56</v>
      </c>
      <c r="B79" s="36">
        <v>18</v>
      </c>
      <c r="C79" s="37" t="s">
        <v>886</v>
      </c>
      <c r="D79" s="36" t="s">
        <v>58</v>
      </c>
      <c r="E79" s="38" t="s">
        <v>887</v>
      </c>
      <c r="F79" s="39" t="s">
        <v>170</v>
      </c>
      <c r="G79" s="40">
        <v>294.5</v>
      </c>
      <c r="H79" s="41">
        <v>0</v>
      </c>
      <c r="I79" s="41">
        <f>ROUND(G79*H79,P4)</f>
        <v>0</v>
      </c>
      <c r="J79" s="36"/>
      <c r="O79" s="42">
        <f>I79*0.21</f>
        <v>0</v>
      </c>
      <c r="P79">
        <v>3</v>
      </c>
    </row>
    <row r="80">
      <c r="A80" s="36" t="s">
        <v>61</v>
      </c>
      <c r="B80" s="43"/>
      <c r="C80" s="44"/>
      <c r="D80" s="44"/>
      <c r="E80" s="47" t="s">
        <v>58</v>
      </c>
      <c r="F80" s="44"/>
      <c r="G80" s="44"/>
      <c r="H80" s="44"/>
      <c r="I80" s="44"/>
      <c r="J80" s="45"/>
    </row>
    <row r="81" ht="135">
      <c r="A81" s="36" t="s">
        <v>63</v>
      </c>
      <c r="B81" s="43"/>
      <c r="C81" s="44"/>
      <c r="D81" s="44"/>
      <c r="E81" s="46" t="s">
        <v>970</v>
      </c>
      <c r="F81" s="44"/>
      <c r="G81" s="44"/>
      <c r="H81" s="44"/>
      <c r="I81" s="44"/>
      <c r="J81" s="45"/>
    </row>
    <row r="82" ht="30">
      <c r="A82" s="36" t="s">
        <v>65</v>
      </c>
      <c r="B82" s="43"/>
      <c r="C82" s="44"/>
      <c r="D82" s="44"/>
      <c r="E82" s="38" t="s">
        <v>889</v>
      </c>
      <c r="F82" s="44"/>
      <c r="G82" s="44"/>
      <c r="H82" s="44"/>
      <c r="I82" s="44"/>
      <c r="J82" s="45"/>
    </row>
    <row r="83">
      <c r="A83" s="36" t="s">
        <v>56</v>
      </c>
      <c r="B83" s="36">
        <v>19</v>
      </c>
      <c r="C83" s="37" t="s">
        <v>971</v>
      </c>
      <c r="D83" s="36" t="s">
        <v>58</v>
      </c>
      <c r="E83" s="38" t="s">
        <v>972</v>
      </c>
      <c r="F83" s="39" t="s">
        <v>161</v>
      </c>
      <c r="G83" s="40">
        <v>216</v>
      </c>
      <c r="H83" s="41">
        <v>0</v>
      </c>
      <c r="I83" s="41">
        <f>ROUND(G83*H83,P4)</f>
        <v>0</v>
      </c>
      <c r="J83" s="36"/>
      <c r="O83" s="42">
        <f>I83*0.21</f>
        <v>0</v>
      </c>
      <c r="P83">
        <v>3</v>
      </c>
    </row>
    <row r="84">
      <c r="A84" s="36" t="s">
        <v>61</v>
      </c>
      <c r="B84" s="43"/>
      <c r="C84" s="44"/>
      <c r="D84" s="44"/>
      <c r="E84" s="47" t="s">
        <v>58</v>
      </c>
      <c r="F84" s="44"/>
      <c r="G84" s="44"/>
      <c r="H84" s="44"/>
      <c r="I84" s="44"/>
      <c r="J84" s="45"/>
    </row>
    <row r="85" ht="150">
      <c r="A85" s="36" t="s">
        <v>63</v>
      </c>
      <c r="B85" s="43"/>
      <c r="C85" s="44"/>
      <c r="D85" s="44"/>
      <c r="E85" s="46" t="s">
        <v>973</v>
      </c>
      <c r="F85" s="44"/>
      <c r="G85" s="44"/>
      <c r="H85" s="44"/>
      <c r="I85" s="44"/>
      <c r="J85" s="45"/>
    </row>
    <row r="86" ht="75">
      <c r="A86" s="36" t="s">
        <v>65</v>
      </c>
      <c r="B86" s="43"/>
      <c r="C86" s="44"/>
      <c r="D86" s="44"/>
      <c r="E86" s="38" t="s">
        <v>796</v>
      </c>
      <c r="F86" s="44"/>
      <c r="G86" s="44"/>
      <c r="H86" s="44"/>
      <c r="I86" s="44"/>
      <c r="J86" s="45"/>
    </row>
    <row r="87">
      <c r="A87" s="36" t="s">
        <v>56</v>
      </c>
      <c r="B87" s="36">
        <v>20</v>
      </c>
      <c r="C87" s="37" t="s">
        <v>793</v>
      </c>
      <c r="D87" s="36" t="s">
        <v>58</v>
      </c>
      <c r="E87" s="38" t="s">
        <v>794</v>
      </c>
      <c r="F87" s="39" t="s">
        <v>161</v>
      </c>
      <c r="G87" s="40">
        <v>410</v>
      </c>
      <c r="H87" s="41">
        <v>0</v>
      </c>
      <c r="I87" s="41">
        <f>ROUND(G87*H87,P4)</f>
        <v>0</v>
      </c>
      <c r="J87" s="36"/>
      <c r="O87" s="42">
        <f>I87*0.21</f>
        <v>0</v>
      </c>
      <c r="P87">
        <v>3</v>
      </c>
    </row>
    <row r="88">
      <c r="A88" s="36" t="s">
        <v>61</v>
      </c>
      <c r="B88" s="43"/>
      <c r="C88" s="44"/>
      <c r="D88" s="44"/>
      <c r="E88" s="47" t="s">
        <v>58</v>
      </c>
      <c r="F88" s="44"/>
      <c r="G88" s="44"/>
      <c r="H88" s="44"/>
      <c r="I88" s="44"/>
      <c r="J88" s="45"/>
    </row>
    <row r="89" ht="150">
      <c r="A89" s="36" t="s">
        <v>63</v>
      </c>
      <c r="B89" s="43"/>
      <c r="C89" s="44"/>
      <c r="D89" s="44"/>
      <c r="E89" s="46" t="s">
        <v>974</v>
      </c>
      <c r="F89" s="44"/>
      <c r="G89" s="44"/>
      <c r="H89" s="44"/>
      <c r="I89" s="44"/>
      <c r="J89" s="45"/>
    </row>
    <row r="90" ht="75">
      <c r="A90" s="36" t="s">
        <v>65</v>
      </c>
      <c r="B90" s="43"/>
      <c r="C90" s="44"/>
      <c r="D90" s="44"/>
      <c r="E90" s="38" t="s">
        <v>796</v>
      </c>
      <c r="F90" s="44"/>
      <c r="G90" s="44"/>
      <c r="H90" s="44"/>
      <c r="I90" s="44"/>
      <c r="J90" s="45"/>
    </row>
    <row r="91">
      <c r="A91" s="36" t="s">
        <v>56</v>
      </c>
      <c r="B91" s="36">
        <v>21</v>
      </c>
      <c r="C91" s="37" t="s">
        <v>797</v>
      </c>
      <c r="D91" s="36" t="s">
        <v>58</v>
      </c>
      <c r="E91" s="38" t="s">
        <v>798</v>
      </c>
      <c r="F91" s="39" t="s">
        <v>161</v>
      </c>
      <c r="G91" s="40">
        <v>787.5</v>
      </c>
      <c r="H91" s="41">
        <v>0</v>
      </c>
      <c r="I91" s="41">
        <f>ROUND(G91*H91,P4)</f>
        <v>0</v>
      </c>
      <c r="J91" s="36"/>
      <c r="O91" s="42">
        <f>I91*0.21</f>
        <v>0</v>
      </c>
      <c r="P91">
        <v>3</v>
      </c>
    </row>
    <row r="92">
      <c r="A92" s="36" t="s">
        <v>61</v>
      </c>
      <c r="B92" s="43"/>
      <c r="C92" s="44"/>
      <c r="D92" s="44"/>
      <c r="E92" s="47" t="s">
        <v>58</v>
      </c>
      <c r="F92" s="44"/>
      <c r="G92" s="44"/>
      <c r="H92" s="44"/>
      <c r="I92" s="44"/>
      <c r="J92" s="45"/>
    </row>
    <row r="93" ht="330">
      <c r="A93" s="36" t="s">
        <v>63</v>
      </c>
      <c r="B93" s="43"/>
      <c r="C93" s="44"/>
      <c r="D93" s="44"/>
      <c r="E93" s="46" t="s">
        <v>975</v>
      </c>
      <c r="F93" s="44"/>
      <c r="G93" s="44"/>
      <c r="H93" s="44"/>
      <c r="I93" s="44"/>
      <c r="J93" s="45"/>
    </row>
    <row r="94" ht="75">
      <c r="A94" s="36" t="s">
        <v>65</v>
      </c>
      <c r="B94" s="43"/>
      <c r="C94" s="44"/>
      <c r="D94" s="44"/>
      <c r="E94" s="38" t="s">
        <v>800</v>
      </c>
      <c r="F94" s="44"/>
      <c r="G94" s="44"/>
      <c r="H94" s="44"/>
      <c r="I94" s="44"/>
      <c r="J94" s="45"/>
    </row>
    <row r="95">
      <c r="A95" s="36" t="s">
        <v>56</v>
      </c>
      <c r="B95" s="36">
        <v>22</v>
      </c>
      <c r="C95" s="37" t="s">
        <v>892</v>
      </c>
      <c r="D95" s="36" t="s">
        <v>58</v>
      </c>
      <c r="E95" s="38" t="s">
        <v>893</v>
      </c>
      <c r="F95" s="39" t="s">
        <v>161</v>
      </c>
      <c r="G95" s="40">
        <v>320</v>
      </c>
      <c r="H95" s="41">
        <v>0</v>
      </c>
      <c r="I95" s="41">
        <f>ROUND(G95*H95,P4)</f>
        <v>0</v>
      </c>
      <c r="J95" s="36"/>
      <c r="O95" s="42">
        <f>I95*0.21</f>
        <v>0</v>
      </c>
      <c r="P95">
        <v>3</v>
      </c>
    </row>
    <row r="96">
      <c r="A96" s="36" t="s">
        <v>61</v>
      </c>
      <c r="B96" s="43"/>
      <c r="C96" s="44"/>
      <c r="D96" s="44"/>
      <c r="E96" s="47" t="s">
        <v>58</v>
      </c>
      <c r="F96" s="44"/>
      <c r="G96" s="44"/>
      <c r="H96" s="44"/>
      <c r="I96" s="44"/>
      <c r="J96" s="45"/>
    </row>
    <row r="97" ht="165">
      <c r="A97" s="36" t="s">
        <v>63</v>
      </c>
      <c r="B97" s="43"/>
      <c r="C97" s="44"/>
      <c r="D97" s="44"/>
      <c r="E97" s="46" t="s">
        <v>976</v>
      </c>
      <c r="F97" s="44"/>
      <c r="G97" s="44"/>
      <c r="H97" s="44"/>
      <c r="I97" s="44"/>
      <c r="J97" s="45"/>
    </row>
    <row r="98" ht="75">
      <c r="A98" s="36" t="s">
        <v>65</v>
      </c>
      <c r="B98" s="43"/>
      <c r="C98" s="44"/>
      <c r="D98" s="44"/>
      <c r="E98" s="38" t="s">
        <v>800</v>
      </c>
      <c r="F98" s="44"/>
      <c r="G98" s="44"/>
      <c r="H98" s="44"/>
      <c r="I98" s="44"/>
      <c r="J98" s="45"/>
    </row>
    <row r="99">
      <c r="A99" s="36" t="s">
        <v>56</v>
      </c>
      <c r="B99" s="36">
        <v>23</v>
      </c>
      <c r="C99" s="37" t="s">
        <v>977</v>
      </c>
      <c r="D99" s="36" t="s">
        <v>58</v>
      </c>
      <c r="E99" s="38" t="s">
        <v>978</v>
      </c>
      <c r="F99" s="39" t="s">
        <v>116</v>
      </c>
      <c r="G99" s="40">
        <v>9.1199999999999992</v>
      </c>
      <c r="H99" s="41">
        <v>0</v>
      </c>
      <c r="I99" s="41">
        <f>ROUND(G99*H99,P4)</f>
        <v>0</v>
      </c>
      <c r="J99" s="36"/>
      <c r="O99" s="42">
        <f>I99*0.21</f>
        <v>0</v>
      </c>
      <c r="P99">
        <v>3</v>
      </c>
    </row>
    <row r="100">
      <c r="A100" s="36" t="s">
        <v>61</v>
      </c>
      <c r="B100" s="43"/>
      <c r="C100" s="44"/>
      <c r="D100" s="44"/>
      <c r="E100" s="47" t="s">
        <v>58</v>
      </c>
      <c r="F100" s="44"/>
      <c r="G100" s="44"/>
      <c r="H100" s="44"/>
      <c r="I100" s="44"/>
      <c r="J100" s="45"/>
    </row>
    <row r="101">
      <c r="A101" s="36" t="s">
        <v>63</v>
      </c>
      <c r="B101" s="43"/>
      <c r="C101" s="44"/>
      <c r="D101" s="44"/>
      <c r="E101" s="46" t="s">
        <v>979</v>
      </c>
      <c r="F101" s="44"/>
      <c r="G101" s="44"/>
      <c r="H101" s="44"/>
      <c r="I101" s="44"/>
      <c r="J101" s="45"/>
    </row>
    <row r="102" ht="60">
      <c r="A102" s="36" t="s">
        <v>65</v>
      </c>
      <c r="B102" s="43"/>
      <c r="C102" s="44"/>
      <c r="D102" s="44"/>
      <c r="E102" s="38" t="s">
        <v>840</v>
      </c>
      <c r="F102" s="44"/>
      <c r="G102" s="44"/>
      <c r="H102" s="44"/>
      <c r="I102" s="44"/>
      <c r="J102" s="45"/>
    </row>
    <row r="103">
      <c r="A103" s="36" t="s">
        <v>56</v>
      </c>
      <c r="B103" s="36">
        <v>24</v>
      </c>
      <c r="C103" s="37" t="s">
        <v>801</v>
      </c>
      <c r="D103" s="36" t="s">
        <v>777</v>
      </c>
      <c r="E103" s="38" t="s">
        <v>802</v>
      </c>
      <c r="F103" s="39" t="s">
        <v>116</v>
      </c>
      <c r="G103" s="40">
        <v>109.515</v>
      </c>
      <c r="H103" s="41">
        <v>0</v>
      </c>
      <c r="I103" s="41">
        <f>ROUND(G103*H103,P4)</f>
        <v>0</v>
      </c>
      <c r="J103" s="36"/>
      <c r="O103" s="42">
        <f>I103*0.21</f>
        <v>0</v>
      </c>
      <c r="P103">
        <v>3</v>
      </c>
    </row>
    <row r="104">
      <c r="A104" s="36" t="s">
        <v>61</v>
      </c>
      <c r="B104" s="43"/>
      <c r="C104" s="44"/>
      <c r="D104" s="44"/>
      <c r="E104" s="47" t="s">
        <v>58</v>
      </c>
      <c r="F104" s="44"/>
      <c r="G104" s="44"/>
      <c r="H104" s="44"/>
      <c r="I104" s="44"/>
      <c r="J104" s="45"/>
    </row>
    <row r="105" ht="120">
      <c r="A105" s="36" t="s">
        <v>63</v>
      </c>
      <c r="B105" s="43"/>
      <c r="C105" s="44"/>
      <c r="D105" s="44"/>
      <c r="E105" s="46" t="s">
        <v>980</v>
      </c>
      <c r="F105" s="44"/>
      <c r="G105" s="44"/>
      <c r="H105" s="44"/>
      <c r="I105" s="44"/>
      <c r="J105" s="45"/>
    </row>
    <row r="106" ht="409.5">
      <c r="A106" s="36" t="s">
        <v>65</v>
      </c>
      <c r="B106" s="43"/>
      <c r="C106" s="44"/>
      <c r="D106" s="44"/>
      <c r="E106" s="38" t="s">
        <v>804</v>
      </c>
      <c r="F106" s="44"/>
      <c r="G106" s="44"/>
      <c r="H106" s="44"/>
      <c r="I106" s="44"/>
      <c r="J106" s="45"/>
    </row>
    <row r="107">
      <c r="A107" s="36" t="s">
        <v>56</v>
      </c>
      <c r="B107" s="36">
        <v>25</v>
      </c>
      <c r="C107" s="37" t="s">
        <v>805</v>
      </c>
      <c r="D107" s="36" t="s">
        <v>58</v>
      </c>
      <c r="E107" s="38" t="s">
        <v>806</v>
      </c>
      <c r="F107" s="39" t="s">
        <v>744</v>
      </c>
      <c r="G107" s="40">
        <v>17.523</v>
      </c>
      <c r="H107" s="41">
        <v>0</v>
      </c>
      <c r="I107" s="41">
        <f>ROUND(G107*H107,P4)</f>
        <v>0</v>
      </c>
      <c r="J107" s="36"/>
      <c r="O107" s="42">
        <f>I107*0.21</f>
        <v>0</v>
      </c>
      <c r="P107">
        <v>3</v>
      </c>
    </row>
    <row r="108">
      <c r="A108" s="36" t="s">
        <v>61</v>
      </c>
      <c r="B108" s="43"/>
      <c r="C108" s="44"/>
      <c r="D108" s="44"/>
      <c r="E108" s="47" t="s">
        <v>58</v>
      </c>
      <c r="F108" s="44"/>
      <c r="G108" s="44"/>
      <c r="H108" s="44"/>
      <c r="I108" s="44"/>
      <c r="J108" s="45"/>
    </row>
    <row r="109" ht="30">
      <c r="A109" s="36" t="s">
        <v>63</v>
      </c>
      <c r="B109" s="43"/>
      <c r="C109" s="44"/>
      <c r="D109" s="44"/>
      <c r="E109" s="46" t="s">
        <v>981</v>
      </c>
      <c r="F109" s="44"/>
      <c r="G109" s="44"/>
      <c r="H109" s="44"/>
      <c r="I109" s="44"/>
      <c r="J109" s="45"/>
    </row>
    <row r="110" ht="330">
      <c r="A110" s="36" t="s">
        <v>65</v>
      </c>
      <c r="B110" s="43"/>
      <c r="C110" s="44"/>
      <c r="D110" s="44"/>
      <c r="E110" s="38" t="s">
        <v>808</v>
      </c>
      <c r="F110" s="44"/>
      <c r="G110" s="44"/>
      <c r="H110" s="44"/>
      <c r="I110" s="44"/>
      <c r="J110" s="45"/>
    </row>
    <row r="111">
      <c r="A111" s="36" t="s">
        <v>56</v>
      </c>
      <c r="B111" s="36">
        <v>26</v>
      </c>
      <c r="C111" s="37" t="s">
        <v>897</v>
      </c>
      <c r="D111" s="36" t="s">
        <v>58</v>
      </c>
      <c r="E111" s="38" t="s">
        <v>898</v>
      </c>
      <c r="F111" s="39" t="s">
        <v>107</v>
      </c>
      <c r="G111" s="40">
        <v>19</v>
      </c>
      <c r="H111" s="41">
        <v>0</v>
      </c>
      <c r="I111" s="41">
        <f>ROUND(G111*H111,P4)</f>
        <v>0</v>
      </c>
      <c r="J111" s="36"/>
      <c r="O111" s="42">
        <f>I111*0.21</f>
        <v>0</v>
      </c>
      <c r="P111">
        <v>3</v>
      </c>
    </row>
    <row r="112">
      <c r="A112" s="36" t="s">
        <v>61</v>
      </c>
      <c r="B112" s="43"/>
      <c r="C112" s="44"/>
      <c r="D112" s="44"/>
      <c r="E112" s="47" t="s">
        <v>58</v>
      </c>
      <c r="F112" s="44"/>
      <c r="G112" s="44"/>
      <c r="H112" s="44"/>
      <c r="I112" s="44"/>
      <c r="J112" s="45"/>
    </row>
    <row r="113" ht="195">
      <c r="A113" s="36" t="s">
        <v>63</v>
      </c>
      <c r="B113" s="43"/>
      <c r="C113" s="44"/>
      <c r="D113" s="44"/>
      <c r="E113" s="46" t="s">
        <v>982</v>
      </c>
      <c r="F113" s="44"/>
      <c r="G113" s="44"/>
      <c r="H113" s="44"/>
      <c r="I113" s="44"/>
      <c r="J113" s="45"/>
    </row>
    <row r="114" ht="60">
      <c r="A114" s="36" t="s">
        <v>65</v>
      </c>
      <c r="B114" s="43"/>
      <c r="C114" s="44"/>
      <c r="D114" s="44"/>
      <c r="E114" s="38" t="s">
        <v>900</v>
      </c>
      <c r="F114" s="44"/>
      <c r="G114" s="44"/>
      <c r="H114" s="44"/>
      <c r="I114" s="44"/>
      <c r="J114" s="45"/>
    </row>
    <row r="115">
      <c r="A115" s="36" t="s">
        <v>56</v>
      </c>
      <c r="B115" s="36">
        <v>27</v>
      </c>
      <c r="C115" s="37" t="s">
        <v>809</v>
      </c>
      <c r="D115" s="36" t="s">
        <v>58</v>
      </c>
      <c r="E115" s="38" t="s">
        <v>810</v>
      </c>
      <c r="F115" s="39" t="s">
        <v>170</v>
      </c>
      <c r="G115" s="40">
        <v>108</v>
      </c>
      <c r="H115" s="41">
        <v>0</v>
      </c>
      <c r="I115" s="41">
        <f>ROUND(G115*H115,P4)</f>
        <v>0</v>
      </c>
      <c r="J115" s="36"/>
      <c r="O115" s="42">
        <f>I115*0.21</f>
        <v>0</v>
      </c>
      <c r="P115">
        <v>3</v>
      </c>
    </row>
    <row r="116">
      <c r="A116" s="36" t="s">
        <v>61</v>
      </c>
      <c r="B116" s="43"/>
      <c r="C116" s="44"/>
      <c r="D116" s="44"/>
      <c r="E116" s="47" t="s">
        <v>58</v>
      </c>
      <c r="F116" s="44"/>
      <c r="G116" s="44"/>
      <c r="H116" s="44"/>
      <c r="I116" s="44"/>
      <c r="J116" s="45"/>
    </row>
    <row r="117" ht="60">
      <c r="A117" s="36" t="s">
        <v>63</v>
      </c>
      <c r="B117" s="43"/>
      <c r="C117" s="44"/>
      <c r="D117" s="44"/>
      <c r="E117" s="46" t="s">
        <v>983</v>
      </c>
      <c r="F117" s="44"/>
      <c r="G117" s="44"/>
      <c r="H117" s="44"/>
      <c r="I117" s="44"/>
      <c r="J117" s="45"/>
    </row>
    <row r="118" ht="120">
      <c r="A118" s="36" t="s">
        <v>65</v>
      </c>
      <c r="B118" s="43"/>
      <c r="C118" s="44"/>
      <c r="D118" s="44"/>
      <c r="E118" s="38" t="s">
        <v>812</v>
      </c>
      <c r="F118" s="44"/>
      <c r="G118" s="44"/>
      <c r="H118" s="44"/>
      <c r="I118" s="44"/>
      <c r="J118" s="45"/>
    </row>
    <row r="119">
      <c r="A119" s="36" t="s">
        <v>56</v>
      </c>
      <c r="B119" s="36">
        <v>28</v>
      </c>
      <c r="C119" s="37" t="s">
        <v>813</v>
      </c>
      <c r="D119" s="36" t="s">
        <v>58</v>
      </c>
      <c r="E119" s="38" t="s">
        <v>814</v>
      </c>
      <c r="F119" s="39" t="s">
        <v>170</v>
      </c>
      <c r="G119" s="40">
        <v>108</v>
      </c>
      <c r="H119" s="41">
        <v>0</v>
      </c>
      <c r="I119" s="41">
        <f>ROUND(G119*H119,P4)</f>
        <v>0</v>
      </c>
      <c r="J119" s="36"/>
      <c r="O119" s="42">
        <f>I119*0.21</f>
        <v>0</v>
      </c>
      <c r="P119">
        <v>3</v>
      </c>
    </row>
    <row r="120">
      <c r="A120" s="36" t="s">
        <v>61</v>
      </c>
      <c r="B120" s="43"/>
      <c r="C120" s="44"/>
      <c r="D120" s="44"/>
      <c r="E120" s="47" t="s">
        <v>58</v>
      </c>
      <c r="F120" s="44"/>
      <c r="G120" s="44"/>
      <c r="H120" s="44"/>
      <c r="I120" s="44"/>
      <c r="J120" s="45"/>
    </row>
    <row r="121" ht="30">
      <c r="A121" s="36" t="s">
        <v>63</v>
      </c>
      <c r="B121" s="43"/>
      <c r="C121" s="44"/>
      <c r="D121" s="44"/>
      <c r="E121" s="46" t="s">
        <v>984</v>
      </c>
      <c r="F121" s="44"/>
      <c r="G121" s="44"/>
      <c r="H121" s="44"/>
      <c r="I121" s="44"/>
      <c r="J121" s="45"/>
    </row>
    <row r="122" ht="120">
      <c r="A122" s="36" t="s">
        <v>65</v>
      </c>
      <c r="B122" s="43"/>
      <c r="C122" s="44"/>
      <c r="D122" s="44"/>
      <c r="E122" s="38" t="s">
        <v>816</v>
      </c>
      <c r="F122" s="44"/>
      <c r="G122" s="44"/>
      <c r="H122" s="44"/>
      <c r="I122" s="44"/>
      <c r="J122" s="45"/>
    </row>
    <row r="123">
      <c r="A123" s="30" t="s">
        <v>53</v>
      </c>
      <c r="B123" s="31"/>
      <c r="C123" s="32" t="s">
        <v>150</v>
      </c>
      <c r="D123" s="33"/>
      <c r="E123" s="30" t="s">
        <v>563</v>
      </c>
      <c r="F123" s="33"/>
      <c r="G123" s="33"/>
      <c r="H123" s="33"/>
      <c r="I123" s="34">
        <f>SUMIFS(I124:I139,A124:A139,"P")</f>
        <v>0</v>
      </c>
      <c r="J123" s="35"/>
    </row>
    <row r="124">
      <c r="A124" s="36" t="s">
        <v>56</v>
      </c>
      <c r="B124" s="36">
        <v>29</v>
      </c>
      <c r="C124" s="37" t="s">
        <v>817</v>
      </c>
      <c r="D124" s="36" t="s">
        <v>777</v>
      </c>
      <c r="E124" s="38" t="s">
        <v>818</v>
      </c>
      <c r="F124" s="39" t="s">
        <v>116</v>
      </c>
      <c r="G124" s="40">
        <v>23.760000000000002</v>
      </c>
      <c r="H124" s="41">
        <v>0</v>
      </c>
      <c r="I124" s="41">
        <f>ROUND(G124*H124,P4)</f>
        <v>0</v>
      </c>
      <c r="J124" s="36"/>
      <c r="O124" s="42">
        <f>I124*0.21</f>
        <v>0</v>
      </c>
      <c r="P124">
        <v>3</v>
      </c>
    </row>
    <row r="125">
      <c r="A125" s="36" t="s">
        <v>61</v>
      </c>
      <c r="B125" s="43"/>
      <c r="C125" s="44"/>
      <c r="D125" s="44"/>
      <c r="E125" s="47" t="s">
        <v>58</v>
      </c>
      <c r="F125" s="44"/>
      <c r="G125" s="44"/>
      <c r="H125" s="44"/>
      <c r="I125" s="44"/>
      <c r="J125" s="45"/>
    </row>
    <row r="126" ht="30">
      <c r="A126" s="36" t="s">
        <v>63</v>
      </c>
      <c r="B126" s="43"/>
      <c r="C126" s="44"/>
      <c r="D126" s="44"/>
      <c r="E126" s="46" t="s">
        <v>985</v>
      </c>
      <c r="F126" s="44"/>
      <c r="G126" s="44"/>
      <c r="H126" s="44"/>
      <c r="I126" s="44"/>
      <c r="J126" s="45"/>
    </row>
    <row r="127" ht="409.5">
      <c r="A127" s="36" t="s">
        <v>65</v>
      </c>
      <c r="B127" s="43"/>
      <c r="C127" s="44"/>
      <c r="D127" s="44"/>
      <c r="E127" s="38" t="s">
        <v>820</v>
      </c>
      <c r="F127" s="44"/>
      <c r="G127" s="44"/>
      <c r="H127" s="44"/>
      <c r="I127" s="44"/>
      <c r="J127" s="45"/>
    </row>
    <row r="128">
      <c r="A128" s="36" t="s">
        <v>56</v>
      </c>
      <c r="B128" s="36">
        <v>30</v>
      </c>
      <c r="C128" s="37" t="s">
        <v>821</v>
      </c>
      <c r="D128" s="36" t="s">
        <v>58</v>
      </c>
      <c r="E128" s="38" t="s">
        <v>822</v>
      </c>
      <c r="F128" s="39" t="s">
        <v>744</v>
      </c>
      <c r="G128" s="40">
        <v>3.089</v>
      </c>
      <c r="H128" s="41">
        <v>0</v>
      </c>
      <c r="I128" s="41">
        <f>ROUND(G128*H128,P4)</f>
        <v>0</v>
      </c>
      <c r="J128" s="36"/>
      <c r="O128" s="42">
        <f>I128*0.21</f>
        <v>0</v>
      </c>
      <c r="P128">
        <v>3</v>
      </c>
    </row>
    <row r="129">
      <c r="A129" s="36" t="s">
        <v>61</v>
      </c>
      <c r="B129" s="43"/>
      <c r="C129" s="44"/>
      <c r="D129" s="44"/>
      <c r="E129" s="47" t="s">
        <v>58</v>
      </c>
      <c r="F129" s="44"/>
      <c r="G129" s="44"/>
      <c r="H129" s="44"/>
      <c r="I129" s="44"/>
      <c r="J129" s="45"/>
    </row>
    <row r="130" ht="30">
      <c r="A130" s="36" t="s">
        <v>63</v>
      </c>
      <c r="B130" s="43"/>
      <c r="C130" s="44"/>
      <c r="D130" s="44"/>
      <c r="E130" s="46" t="s">
        <v>986</v>
      </c>
      <c r="F130" s="44"/>
      <c r="G130" s="44"/>
      <c r="H130" s="44"/>
      <c r="I130" s="44"/>
      <c r="J130" s="45"/>
    </row>
    <row r="131" ht="300">
      <c r="A131" s="36" t="s">
        <v>65</v>
      </c>
      <c r="B131" s="43"/>
      <c r="C131" s="44"/>
      <c r="D131" s="44"/>
      <c r="E131" s="38" t="s">
        <v>824</v>
      </c>
      <c r="F131" s="44"/>
      <c r="G131" s="44"/>
      <c r="H131" s="44"/>
      <c r="I131" s="44"/>
      <c r="J131" s="45"/>
    </row>
    <row r="132">
      <c r="A132" s="36" t="s">
        <v>56</v>
      </c>
      <c r="B132" s="36">
        <v>31</v>
      </c>
      <c r="C132" s="37" t="s">
        <v>825</v>
      </c>
      <c r="D132" s="36" t="s">
        <v>777</v>
      </c>
      <c r="E132" s="38" t="s">
        <v>826</v>
      </c>
      <c r="F132" s="39" t="s">
        <v>116</v>
      </c>
      <c r="G132" s="40">
        <v>102.8</v>
      </c>
      <c r="H132" s="41">
        <v>0</v>
      </c>
      <c r="I132" s="41">
        <f>ROUND(G132*H132,P4)</f>
        <v>0</v>
      </c>
      <c r="J132" s="36"/>
      <c r="O132" s="42">
        <f>I132*0.21</f>
        <v>0</v>
      </c>
      <c r="P132">
        <v>3</v>
      </c>
    </row>
    <row r="133">
      <c r="A133" s="36" t="s">
        <v>61</v>
      </c>
      <c r="B133" s="43"/>
      <c r="C133" s="44"/>
      <c r="D133" s="44"/>
      <c r="E133" s="47" t="s">
        <v>58</v>
      </c>
      <c r="F133" s="44"/>
      <c r="G133" s="44"/>
      <c r="H133" s="44"/>
      <c r="I133" s="44"/>
      <c r="J133" s="45"/>
    </row>
    <row r="134" ht="195">
      <c r="A134" s="36" t="s">
        <v>63</v>
      </c>
      <c r="B134" s="43"/>
      <c r="C134" s="44"/>
      <c r="D134" s="44"/>
      <c r="E134" s="46" t="s">
        <v>987</v>
      </c>
      <c r="F134" s="44"/>
      <c r="G134" s="44"/>
      <c r="H134" s="44"/>
      <c r="I134" s="44"/>
      <c r="J134" s="45"/>
    </row>
    <row r="135" ht="409.5">
      <c r="A135" s="36" t="s">
        <v>65</v>
      </c>
      <c r="B135" s="43"/>
      <c r="C135" s="44"/>
      <c r="D135" s="44"/>
      <c r="E135" s="38" t="s">
        <v>828</v>
      </c>
      <c r="F135" s="44"/>
      <c r="G135" s="44"/>
      <c r="H135" s="44"/>
      <c r="I135" s="44"/>
      <c r="J135" s="45"/>
    </row>
    <row r="136">
      <c r="A136" s="36" t="s">
        <v>56</v>
      </c>
      <c r="B136" s="36">
        <v>32</v>
      </c>
      <c r="C136" s="37" t="s">
        <v>829</v>
      </c>
      <c r="D136" s="36" t="s">
        <v>58</v>
      </c>
      <c r="E136" s="38" t="s">
        <v>830</v>
      </c>
      <c r="F136" s="39" t="s">
        <v>744</v>
      </c>
      <c r="G136" s="40">
        <v>16.448</v>
      </c>
      <c r="H136" s="41">
        <v>0</v>
      </c>
      <c r="I136" s="41">
        <f>ROUND(G136*H136,P4)</f>
        <v>0</v>
      </c>
      <c r="J136" s="36"/>
      <c r="O136" s="42">
        <f>I136*0.21</f>
        <v>0</v>
      </c>
      <c r="P136">
        <v>3</v>
      </c>
    </row>
    <row r="137">
      <c r="A137" s="36" t="s">
        <v>61</v>
      </c>
      <c r="B137" s="43"/>
      <c r="C137" s="44"/>
      <c r="D137" s="44"/>
      <c r="E137" s="47" t="s">
        <v>58</v>
      </c>
      <c r="F137" s="44"/>
      <c r="G137" s="44"/>
      <c r="H137" s="44"/>
      <c r="I137" s="44"/>
      <c r="J137" s="45"/>
    </row>
    <row r="138" ht="30">
      <c r="A138" s="36" t="s">
        <v>63</v>
      </c>
      <c r="B138" s="43"/>
      <c r="C138" s="44"/>
      <c r="D138" s="44"/>
      <c r="E138" s="46" t="s">
        <v>988</v>
      </c>
      <c r="F138" s="44"/>
      <c r="G138" s="44"/>
      <c r="H138" s="44"/>
      <c r="I138" s="44"/>
      <c r="J138" s="45"/>
    </row>
    <row r="139" ht="330">
      <c r="A139" s="36" t="s">
        <v>65</v>
      </c>
      <c r="B139" s="43"/>
      <c r="C139" s="44"/>
      <c r="D139" s="44"/>
      <c r="E139" s="38" t="s">
        <v>808</v>
      </c>
      <c r="F139" s="44"/>
      <c r="G139" s="44"/>
      <c r="H139" s="44"/>
      <c r="I139" s="44"/>
      <c r="J139" s="45"/>
    </row>
    <row r="140">
      <c r="A140" s="30" t="s">
        <v>53</v>
      </c>
      <c r="B140" s="31"/>
      <c r="C140" s="32" t="s">
        <v>153</v>
      </c>
      <c r="D140" s="33"/>
      <c r="E140" s="30" t="s">
        <v>287</v>
      </c>
      <c r="F140" s="33"/>
      <c r="G140" s="33"/>
      <c r="H140" s="33"/>
      <c r="I140" s="34">
        <f>SUMIFS(I141:I160,A141:A160,"P")</f>
        <v>0</v>
      </c>
      <c r="J140" s="35"/>
    </row>
    <row r="141">
      <c r="A141" s="36" t="s">
        <v>56</v>
      </c>
      <c r="B141" s="36">
        <v>33</v>
      </c>
      <c r="C141" s="37" t="s">
        <v>832</v>
      </c>
      <c r="D141" s="36" t="s">
        <v>58</v>
      </c>
      <c r="E141" s="38" t="s">
        <v>833</v>
      </c>
      <c r="F141" s="39" t="s">
        <v>116</v>
      </c>
      <c r="G141" s="40">
        <v>37.552999999999997</v>
      </c>
      <c r="H141" s="41">
        <v>0</v>
      </c>
      <c r="I141" s="41">
        <f>ROUND(G141*H141,P4)</f>
        <v>0</v>
      </c>
      <c r="J141" s="36"/>
      <c r="O141" s="42">
        <f>I141*0.21</f>
        <v>0</v>
      </c>
      <c r="P141">
        <v>3</v>
      </c>
    </row>
    <row r="142">
      <c r="A142" s="36" t="s">
        <v>61</v>
      </c>
      <c r="B142" s="43"/>
      <c r="C142" s="44"/>
      <c r="D142" s="44"/>
      <c r="E142" s="47" t="s">
        <v>58</v>
      </c>
      <c r="F142" s="44"/>
      <c r="G142" s="44"/>
      <c r="H142" s="44"/>
      <c r="I142" s="44"/>
      <c r="J142" s="45"/>
    </row>
    <row r="143" ht="75">
      <c r="A143" s="36" t="s">
        <v>63</v>
      </c>
      <c r="B143" s="43"/>
      <c r="C143" s="44"/>
      <c r="D143" s="44"/>
      <c r="E143" s="46" t="s">
        <v>989</v>
      </c>
      <c r="F143" s="44"/>
      <c r="G143" s="44"/>
      <c r="H143" s="44"/>
      <c r="I143" s="44"/>
      <c r="J143" s="45"/>
    </row>
    <row r="144" ht="409.5">
      <c r="A144" s="36" t="s">
        <v>65</v>
      </c>
      <c r="B144" s="43"/>
      <c r="C144" s="44"/>
      <c r="D144" s="44"/>
      <c r="E144" s="38" t="s">
        <v>828</v>
      </c>
      <c r="F144" s="44"/>
      <c r="G144" s="44"/>
      <c r="H144" s="44"/>
      <c r="I144" s="44"/>
      <c r="J144" s="45"/>
    </row>
    <row r="145">
      <c r="A145" s="36" t="s">
        <v>56</v>
      </c>
      <c r="B145" s="36">
        <v>34</v>
      </c>
      <c r="C145" s="37" t="s">
        <v>835</v>
      </c>
      <c r="D145" s="36" t="s">
        <v>58</v>
      </c>
      <c r="E145" s="38" t="s">
        <v>836</v>
      </c>
      <c r="F145" s="39" t="s">
        <v>116</v>
      </c>
      <c r="G145" s="40">
        <v>6.4800000000000004</v>
      </c>
      <c r="H145" s="41">
        <v>0</v>
      </c>
      <c r="I145" s="41">
        <f>ROUND(G145*H145,P4)</f>
        <v>0</v>
      </c>
      <c r="J145" s="36"/>
      <c r="O145" s="42">
        <f>I145*0.21</f>
        <v>0</v>
      </c>
      <c r="P145">
        <v>3</v>
      </c>
    </row>
    <row r="146">
      <c r="A146" s="36" t="s">
        <v>61</v>
      </c>
      <c r="B146" s="43"/>
      <c r="C146" s="44"/>
      <c r="D146" s="44"/>
      <c r="E146" s="47" t="s">
        <v>58</v>
      </c>
      <c r="F146" s="44"/>
      <c r="G146" s="44"/>
      <c r="H146" s="44"/>
      <c r="I146" s="44"/>
      <c r="J146" s="45"/>
    </row>
    <row r="147" ht="30">
      <c r="A147" s="36" t="s">
        <v>63</v>
      </c>
      <c r="B147" s="43"/>
      <c r="C147" s="44"/>
      <c r="D147" s="44"/>
      <c r="E147" s="46" t="s">
        <v>990</v>
      </c>
      <c r="F147" s="44"/>
      <c r="G147" s="44"/>
      <c r="H147" s="44"/>
      <c r="I147" s="44"/>
      <c r="J147" s="45"/>
    </row>
    <row r="148" ht="45">
      <c r="A148" s="36" t="s">
        <v>65</v>
      </c>
      <c r="B148" s="43"/>
      <c r="C148" s="44"/>
      <c r="D148" s="44"/>
      <c r="E148" s="38" t="s">
        <v>838</v>
      </c>
      <c r="F148" s="44"/>
      <c r="G148" s="44"/>
      <c r="H148" s="44"/>
      <c r="I148" s="44"/>
      <c r="J148" s="45"/>
    </row>
    <row r="149">
      <c r="A149" s="36" t="s">
        <v>56</v>
      </c>
      <c r="B149" s="36">
        <v>35</v>
      </c>
      <c r="C149" s="37" t="s">
        <v>297</v>
      </c>
      <c r="D149" s="36" t="s">
        <v>58</v>
      </c>
      <c r="E149" s="38" t="s">
        <v>298</v>
      </c>
      <c r="F149" s="39" t="s">
        <v>116</v>
      </c>
      <c r="G149" s="40">
        <v>245.06999999999999</v>
      </c>
      <c r="H149" s="41">
        <v>0</v>
      </c>
      <c r="I149" s="41">
        <f>ROUND(G149*H149,P4)</f>
        <v>0</v>
      </c>
      <c r="J149" s="36"/>
      <c r="O149" s="42">
        <f>I149*0.21</f>
        <v>0</v>
      </c>
      <c r="P149">
        <v>3</v>
      </c>
    </row>
    <row r="150">
      <c r="A150" s="36" t="s">
        <v>61</v>
      </c>
      <c r="B150" s="43"/>
      <c r="C150" s="44"/>
      <c r="D150" s="44"/>
      <c r="E150" s="47" t="s">
        <v>58</v>
      </c>
      <c r="F150" s="44"/>
      <c r="G150" s="44"/>
      <c r="H150" s="44"/>
      <c r="I150" s="44"/>
      <c r="J150" s="45"/>
    </row>
    <row r="151" ht="150">
      <c r="A151" s="36" t="s">
        <v>63</v>
      </c>
      <c r="B151" s="43"/>
      <c r="C151" s="44"/>
      <c r="D151" s="44"/>
      <c r="E151" s="46" t="s">
        <v>991</v>
      </c>
      <c r="F151" s="44"/>
      <c r="G151" s="44"/>
      <c r="H151" s="44"/>
      <c r="I151" s="44"/>
      <c r="J151" s="45"/>
    </row>
    <row r="152" ht="60">
      <c r="A152" s="36" t="s">
        <v>65</v>
      </c>
      <c r="B152" s="43"/>
      <c r="C152" s="44"/>
      <c r="D152" s="44"/>
      <c r="E152" s="38" t="s">
        <v>840</v>
      </c>
      <c r="F152" s="44"/>
      <c r="G152" s="44"/>
      <c r="H152" s="44"/>
      <c r="I152" s="44"/>
      <c r="J152" s="45"/>
    </row>
    <row r="153">
      <c r="A153" s="36" t="s">
        <v>56</v>
      </c>
      <c r="B153" s="36">
        <v>36</v>
      </c>
      <c r="C153" s="37" t="s">
        <v>911</v>
      </c>
      <c r="D153" s="36" t="s">
        <v>58</v>
      </c>
      <c r="E153" s="38" t="s">
        <v>912</v>
      </c>
      <c r="F153" s="39" t="s">
        <v>116</v>
      </c>
      <c r="G153" s="40">
        <v>4.5</v>
      </c>
      <c r="H153" s="41">
        <v>0</v>
      </c>
      <c r="I153" s="41">
        <f>ROUND(G153*H153,P4)</f>
        <v>0</v>
      </c>
      <c r="J153" s="36"/>
      <c r="O153" s="42">
        <f>I153*0.21</f>
        <v>0</v>
      </c>
      <c r="P153">
        <v>3</v>
      </c>
    </row>
    <row r="154">
      <c r="A154" s="36" t="s">
        <v>61</v>
      </c>
      <c r="B154" s="43"/>
      <c r="C154" s="44"/>
      <c r="D154" s="44"/>
      <c r="E154" s="47" t="s">
        <v>58</v>
      </c>
      <c r="F154" s="44"/>
      <c r="G154" s="44"/>
      <c r="H154" s="44"/>
      <c r="I154" s="44"/>
      <c r="J154" s="45"/>
    </row>
    <row r="155" ht="30">
      <c r="A155" s="36" t="s">
        <v>63</v>
      </c>
      <c r="B155" s="43"/>
      <c r="C155" s="44"/>
      <c r="D155" s="44"/>
      <c r="E155" s="46" t="s">
        <v>992</v>
      </c>
      <c r="F155" s="44"/>
      <c r="G155" s="44"/>
      <c r="H155" s="44"/>
      <c r="I155" s="44"/>
      <c r="J155" s="45"/>
    </row>
    <row r="156" ht="75">
      <c r="A156" s="36" t="s">
        <v>65</v>
      </c>
      <c r="B156" s="43"/>
      <c r="C156" s="44"/>
      <c r="D156" s="44"/>
      <c r="E156" s="38" t="s">
        <v>914</v>
      </c>
      <c r="F156" s="44"/>
      <c r="G156" s="44"/>
      <c r="H156" s="44"/>
      <c r="I156" s="44"/>
      <c r="J156" s="45"/>
    </row>
    <row r="157">
      <c r="A157" s="36" t="s">
        <v>56</v>
      </c>
      <c r="B157" s="36">
        <v>37</v>
      </c>
      <c r="C157" s="37" t="s">
        <v>306</v>
      </c>
      <c r="D157" s="36" t="s">
        <v>58</v>
      </c>
      <c r="E157" s="38" t="s">
        <v>307</v>
      </c>
      <c r="F157" s="39" t="s">
        <v>116</v>
      </c>
      <c r="G157" s="40">
        <v>1.536</v>
      </c>
      <c r="H157" s="41">
        <v>0</v>
      </c>
      <c r="I157" s="41">
        <f>ROUND(G157*H157,P4)</f>
        <v>0</v>
      </c>
      <c r="J157" s="36"/>
      <c r="O157" s="42">
        <f>I157*0.21</f>
        <v>0</v>
      </c>
      <c r="P157">
        <v>3</v>
      </c>
    </row>
    <row r="158">
      <c r="A158" s="36" t="s">
        <v>61</v>
      </c>
      <c r="B158" s="43"/>
      <c r="C158" s="44"/>
      <c r="D158" s="44"/>
      <c r="E158" s="47" t="s">
        <v>58</v>
      </c>
      <c r="F158" s="44"/>
      <c r="G158" s="44"/>
      <c r="H158" s="44"/>
      <c r="I158" s="44"/>
      <c r="J158" s="45"/>
    </row>
    <row r="159" ht="75">
      <c r="A159" s="36" t="s">
        <v>63</v>
      </c>
      <c r="B159" s="43"/>
      <c r="C159" s="44"/>
      <c r="D159" s="44"/>
      <c r="E159" s="46" t="s">
        <v>993</v>
      </c>
      <c r="F159" s="44"/>
      <c r="G159" s="44"/>
      <c r="H159" s="44"/>
      <c r="I159" s="44"/>
      <c r="J159" s="45"/>
    </row>
    <row r="160" ht="150">
      <c r="A160" s="36" t="s">
        <v>65</v>
      </c>
      <c r="B160" s="43"/>
      <c r="C160" s="44"/>
      <c r="D160" s="44"/>
      <c r="E160" s="38" t="s">
        <v>916</v>
      </c>
      <c r="F160" s="44"/>
      <c r="G160" s="44"/>
      <c r="H160" s="44"/>
      <c r="I160" s="44"/>
      <c r="J160" s="45"/>
    </row>
    <row r="161">
      <c r="A161" s="30" t="s">
        <v>53</v>
      </c>
      <c r="B161" s="31"/>
      <c r="C161" s="32" t="s">
        <v>320</v>
      </c>
      <c r="D161" s="33"/>
      <c r="E161" s="30" t="s">
        <v>321</v>
      </c>
      <c r="F161" s="33"/>
      <c r="G161" s="33"/>
      <c r="H161" s="33"/>
      <c r="I161" s="34">
        <f>SUMIFS(I162:I165,A162:A165,"P")</f>
        <v>0</v>
      </c>
      <c r="J161" s="35"/>
    </row>
    <row r="162">
      <c r="A162" s="36" t="s">
        <v>56</v>
      </c>
      <c r="B162" s="36">
        <v>38</v>
      </c>
      <c r="C162" s="37" t="s">
        <v>327</v>
      </c>
      <c r="D162" s="36" t="s">
        <v>58</v>
      </c>
      <c r="E162" s="38" t="s">
        <v>328</v>
      </c>
      <c r="F162" s="39" t="s">
        <v>116</v>
      </c>
      <c r="G162" s="40">
        <v>28.5</v>
      </c>
      <c r="H162" s="41">
        <v>0</v>
      </c>
      <c r="I162" s="41">
        <f>ROUND(G162*H162,P4)</f>
        <v>0</v>
      </c>
      <c r="J162" s="36"/>
      <c r="O162" s="42">
        <f>I162*0.21</f>
        <v>0</v>
      </c>
      <c r="P162">
        <v>3</v>
      </c>
    </row>
    <row r="163">
      <c r="A163" s="36" t="s">
        <v>61</v>
      </c>
      <c r="B163" s="43"/>
      <c r="C163" s="44"/>
      <c r="D163" s="44"/>
      <c r="E163" s="47" t="s">
        <v>58</v>
      </c>
      <c r="F163" s="44"/>
      <c r="G163" s="44"/>
      <c r="H163" s="44"/>
      <c r="I163" s="44"/>
      <c r="J163" s="45"/>
    </row>
    <row r="164" ht="45">
      <c r="A164" s="36" t="s">
        <v>63</v>
      </c>
      <c r="B164" s="43"/>
      <c r="C164" s="44"/>
      <c r="D164" s="44"/>
      <c r="E164" s="46" t="s">
        <v>994</v>
      </c>
      <c r="F164" s="44"/>
      <c r="G164" s="44"/>
      <c r="H164" s="44"/>
      <c r="I164" s="44"/>
      <c r="J164" s="45"/>
    </row>
    <row r="165" ht="60">
      <c r="A165" s="36" t="s">
        <v>65</v>
      </c>
      <c r="B165" s="43"/>
      <c r="C165" s="44"/>
      <c r="D165" s="44"/>
      <c r="E165" s="38" t="s">
        <v>331</v>
      </c>
      <c r="F165" s="44"/>
      <c r="G165" s="44"/>
      <c r="H165" s="44"/>
      <c r="I165" s="44"/>
      <c r="J165" s="45"/>
    </row>
    <row r="166">
      <c r="A166" s="30" t="s">
        <v>53</v>
      </c>
      <c r="B166" s="31"/>
      <c r="C166" s="32" t="s">
        <v>383</v>
      </c>
      <c r="D166" s="33"/>
      <c r="E166" s="30" t="s">
        <v>384</v>
      </c>
      <c r="F166" s="33"/>
      <c r="G166" s="33"/>
      <c r="H166" s="33"/>
      <c r="I166" s="34">
        <f>SUMIFS(I167:I182,A167:A182,"P")</f>
        <v>0</v>
      </c>
      <c r="J166" s="35"/>
    </row>
    <row r="167" ht="30">
      <c r="A167" s="36" t="s">
        <v>56</v>
      </c>
      <c r="B167" s="36">
        <v>39</v>
      </c>
      <c r="C167" s="37" t="s">
        <v>579</v>
      </c>
      <c r="D167" s="36" t="s">
        <v>58</v>
      </c>
      <c r="E167" s="38" t="s">
        <v>580</v>
      </c>
      <c r="F167" s="39" t="s">
        <v>170</v>
      </c>
      <c r="G167" s="40">
        <v>235</v>
      </c>
      <c r="H167" s="41">
        <v>0</v>
      </c>
      <c r="I167" s="41">
        <f>ROUND(G167*H167,P4)</f>
        <v>0</v>
      </c>
      <c r="J167" s="36"/>
      <c r="O167" s="42">
        <f>I167*0.21</f>
        <v>0</v>
      </c>
      <c r="P167">
        <v>3</v>
      </c>
    </row>
    <row r="168">
      <c r="A168" s="36" t="s">
        <v>61</v>
      </c>
      <c r="B168" s="43"/>
      <c r="C168" s="44"/>
      <c r="D168" s="44"/>
      <c r="E168" s="47" t="s">
        <v>58</v>
      </c>
      <c r="F168" s="44"/>
      <c r="G168" s="44"/>
      <c r="H168" s="44"/>
      <c r="I168" s="44"/>
      <c r="J168" s="45"/>
    </row>
    <row r="169" ht="60">
      <c r="A169" s="36" t="s">
        <v>63</v>
      </c>
      <c r="B169" s="43"/>
      <c r="C169" s="44"/>
      <c r="D169" s="44"/>
      <c r="E169" s="46" t="s">
        <v>995</v>
      </c>
      <c r="F169" s="44"/>
      <c r="G169" s="44"/>
      <c r="H169" s="44"/>
      <c r="I169" s="44"/>
      <c r="J169" s="45"/>
    </row>
    <row r="170" ht="270">
      <c r="A170" s="36" t="s">
        <v>65</v>
      </c>
      <c r="B170" s="43"/>
      <c r="C170" s="44"/>
      <c r="D170" s="44"/>
      <c r="E170" s="38" t="s">
        <v>843</v>
      </c>
      <c r="F170" s="44"/>
      <c r="G170" s="44"/>
      <c r="H170" s="44"/>
      <c r="I170" s="44"/>
      <c r="J170" s="45"/>
    </row>
    <row r="171">
      <c r="A171" s="36" t="s">
        <v>56</v>
      </c>
      <c r="B171" s="36">
        <v>40</v>
      </c>
      <c r="C171" s="37" t="s">
        <v>844</v>
      </c>
      <c r="D171" s="36" t="s">
        <v>58</v>
      </c>
      <c r="E171" s="38" t="s">
        <v>845</v>
      </c>
      <c r="F171" s="39" t="s">
        <v>170</v>
      </c>
      <c r="G171" s="40">
        <v>235</v>
      </c>
      <c r="H171" s="41">
        <v>0</v>
      </c>
      <c r="I171" s="41">
        <f>ROUND(G171*H171,P4)</f>
        <v>0</v>
      </c>
      <c r="J171" s="36"/>
      <c r="O171" s="42">
        <f>I171*0.21</f>
        <v>0</v>
      </c>
      <c r="P171">
        <v>3</v>
      </c>
    </row>
    <row r="172">
      <c r="A172" s="36" t="s">
        <v>61</v>
      </c>
      <c r="B172" s="43"/>
      <c r="C172" s="44"/>
      <c r="D172" s="44"/>
      <c r="E172" s="47" t="s">
        <v>58</v>
      </c>
      <c r="F172" s="44"/>
      <c r="G172" s="44"/>
      <c r="H172" s="44"/>
      <c r="I172" s="44"/>
      <c r="J172" s="45"/>
    </row>
    <row r="173" ht="75">
      <c r="A173" s="36" t="s">
        <v>63</v>
      </c>
      <c r="B173" s="43"/>
      <c r="C173" s="44"/>
      <c r="D173" s="44"/>
      <c r="E173" s="46" t="s">
        <v>996</v>
      </c>
      <c r="F173" s="44"/>
      <c r="G173" s="44"/>
      <c r="H173" s="44"/>
      <c r="I173" s="44"/>
      <c r="J173" s="45"/>
    </row>
    <row r="174" ht="45">
      <c r="A174" s="36" t="s">
        <v>65</v>
      </c>
      <c r="B174" s="43"/>
      <c r="C174" s="44"/>
      <c r="D174" s="44"/>
      <c r="E174" s="38" t="s">
        <v>847</v>
      </c>
      <c r="F174" s="44"/>
      <c r="G174" s="44"/>
      <c r="H174" s="44"/>
      <c r="I174" s="44"/>
      <c r="J174" s="45"/>
    </row>
    <row r="175">
      <c r="A175" s="36" t="s">
        <v>56</v>
      </c>
      <c r="B175" s="36">
        <v>41</v>
      </c>
      <c r="C175" s="37" t="s">
        <v>920</v>
      </c>
      <c r="D175" s="36" t="s">
        <v>58</v>
      </c>
      <c r="E175" s="38" t="s">
        <v>921</v>
      </c>
      <c r="F175" s="39" t="s">
        <v>170</v>
      </c>
      <c r="G175" s="40">
        <v>111.59999999999999</v>
      </c>
      <c r="H175" s="41">
        <v>0</v>
      </c>
      <c r="I175" s="41">
        <f>ROUND(G175*H175,P4)</f>
        <v>0</v>
      </c>
      <c r="J175" s="36"/>
      <c r="O175" s="42">
        <f>I175*0.21</f>
        <v>0</v>
      </c>
      <c r="P175">
        <v>3</v>
      </c>
    </row>
    <row r="176">
      <c r="A176" s="36" t="s">
        <v>61</v>
      </c>
      <c r="B176" s="43"/>
      <c r="C176" s="44"/>
      <c r="D176" s="44"/>
      <c r="E176" s="47" t="s">
        <v>58</v>
      </c>
      <c r="F176" s="44"/>
      <c r="G176" s="44"/>
      <c r="H176" s="44"/>
      <c r="I176" s="44"/>
      <c r="J176" s="45"/>
    </row>
    <row r="177">
      <c r="A177" s="36" t="s">
        <v>63</v>
      </c>
      <c r="B177" s="43"/>
      <c r="C177" s="44"/>
      <c r="D177" s="44"/>
      <c r="E177" s="46" t="s">
        <v>997</v>
      </c>
      <c r="F177" s="44"/>
      <c r="G177" s="44"/>
      <c r="H177" s="44"/>
      <c r="I177" s="44"/>
      <c r="J177" s="45"/>
    </row>
    <row r="178" ht="60">
      <c r="A178" s="36" t="s">
        <v>65</v>
      </c>
      <c r="B178" s="43"/>
      <c r="C178" s="44"/>
      <c r="D178" s="44"/>
      <c r="E178" s="38" t="s">
        <v>851</v>
      </c>
      <c r="F178" s="44"/>
      <c r="G178" s="44"/>
      <c r="H178" s="44"/>
      <c r="I178" s="44"/>
      <c r="J178" s="45"/>
    </row>
    <row r="179">
      <c r="A179" s="36" t="s">
        <v>56</v>
      </c>
      <c r="B179" s="36">
        <v>42</v>
      </c>
      <c r="C179" s="37" t="s">
        <v>848</v>
      </c>
      <c r="D179" s="36" t="s">
        <v>58</v>
      </c>
      <c r="E179" s="38" t="s">
        <v>849</v>
      </c>
      <c r="F179" s="39" t="s">
        <v>170</v>
      </c>
      <c r="G179" s="40">
        <v>21.600000000000001</v>
      </c>
      <c r="H179" s="41">
        <v>0</v>
      </c>
      <c r="I179" s="41">
        <f>ROUND(G179*H179,P4)</f>
        <v>0</v>
      </c>
      <c r="J179" s="36"/>
      <c r="O179" s="42">
        <f>I179*0.21</f>
        <v>0</v>
      </c>
      <c r="P179">
        <v>3</v>
      </c>
    </row>
    <row r="180">
      <c r="A180" s="36" t="s">
        <v>61</v>
      </c>
      <c r="B180" s="43"/>
      <c r="C180" s="44"/>
      <c r="D180" s="44"/>
      <c r="E180" s="47" t="s">
        <v>58</v>
      </c>
      <c r="F180" s="44"/>
      <c r="G180" s="44"/>
      <c r="H180" s="44"/>
      <c r="I180" s="44"/>
      <c r="J180" s="45"/>
    </row>
    <row r="181">
      <c r="A181" s="36" t="s">
        <v>63</v>
      </c>
      <c r="B181" s="43"/>
      <c r="C181" s="44"/>
      <c r="D181" s="44"/>
      <c r="E181" s="46" t="s">
        <v>998</v>
      </c>
      <c r="F181" s="44"/>
      <c r="G181" s="44"/>
      <c r="H181" s="44"/>
      <c r="I181" s="44"/>
      <c r="J181" s="45"/>
    </row>
    <row r="182" ht="60">
      <c r="A182" s="36" t="s">
        <v>65</v>
      </c>
      <c r="B182" s="43"/>
      <c r="C182" s="44"/>
      <c r="D182" s="44"/>
      <c r="E182" s="38" t="s">
        <v>851</v>
      </c>
      <c r="F182" s="44"/>
      <c r="G182" s="44"/>
      <c r="H182" s="44"/>
      <c r="I182" s="44"/>
      <c r="J182" s="45"/>
    </row>
    <row r="183">
      <c r="A183" s="30" t="s">
        <v>53</v>
      </c>
      <c r="B183" s="31"/>
      <c r="C183" s="32" t="s">
        <v>390</v>
      </c>
      <c r="D183" s="33"/>
      <c r="E183" s="30" t="s">
        <v>391</v>
      </c>
      <c r="F183" s="33"/>
      <c r="G183" s="33"/>
      <c r="H183" s="33"/>
      <c r="I183" s="34">
        <f>SUMIFS(I184:I191,A184:A191,"P")</f>
        <v>0</v>
      </c>
      <c r="J183" s="35"/>
    </row>
    <row r="184">
      <c r="A184" s="36" t="s">
        <v>56</v>
      </c>
      <c r="B184" s="36">
        <v>43</v>
      </c>
      <c r="C184" s="37" t="s">
        <v>397</v>
      </c>
      <c r="D184" s="36" t="s">
        <v>777</v>
      </c>
      <c r="E184" s="38" t="s">
        <v>398</v>
      </c>
      <c r="F184" s="39" t="s">
        <v>161</v>
      </c>
      <c r="G184" s="40">
        <v>10.35</v>
      </c>
      <c r="H184" s="41">
        <v>0</v>
      </c>
      <c r="I184" s="41">
        <f>ROUND(G184*H184,P4)</f>
        <v>0</v>
      </c>
      <c r="J184" s="36"/>
      <c r="O184" s="42">
        <f>I184*0.21</f>
        <v>0</v>
      </c>
      <c r="P184">
        <v>3</v>
      </c>
    </row>
    <row r="185">
      <c r="A185" s="36" t="s">
        <v>61</v>
      </c>
      <c r="B185" s="43"/>
      <c r="C185" s="44"/>
      <c r="D185" s="44"/>
      <c r="E185" s="47" t="s">
        <v>58</v>
      </c>
      <c r="F185" s="44"/>
      <c r="G185" s="44"/>
      <c r="H185" s="44"/>
      <c r="I185" s="44"/>
      <c r="J185" s="45"/>
    </row>
    <row r="186" ht="45">
      <c r="A186" s="36" t="s">
        <v>63</v>
      </c>
      <c r="B186" s="43"/>
      <c r="C186" s="44"/>
      <c r="D186" s="44"/>
      <c r="E186" s="46" t="s">
        <v>999</v>
      </c>
      <c r="F186" s="44"/>
      <c r="G186" s="44"/>
      <c r="H186" s="44"/>
      <c r="I186" s="44"/>
      <c r="J186" s="45"/>
    </row>
    <row r="187" ht="330">
      <c r="A187" s="36" t="s">
        <v>65</v>
      </c>
      <c r="B187" s="43"/>
      <c r="C187" s="44"/>
      <c r="D187" s="44"/>
      <c r="E187" s="38" t="s">
        <v>853</v>
      </c>
      <c r="F187" s="44"/>
      <c r="G187" s="44"/>
      <c r="H187" s="44"/>
      <c r="I187" s="44"/>
      <c r="J187" s="45"/>
    </row>
    <row r="188">
      <c r="A188" s="36" t="s">
        <v>56</v>
      </c>
      <c r="B188" s="36">
        <v>44</v>
      </c>
      <c r="C188" s="37" t="s">
        <v>854</v>
      </c>
      <c r="D188" s="36" t="s">
        <v>58</v>
      </c>
      <c r="E188" s="38" t="s">
        <v>855</v>
      </c>
      <c r="F188" s="39" t="s">
        <v>161</v>
      </c>
      <c r="G188" s="40">
        <v>72</v>
      </c>
      <c r="H188" s="41">
        <v>0</v>
      </c>
      <c r="I188" s="41">
        <f>ROUND(G188*H188,P4)</f>
        <v>0</v>
      </c>
      <c r="J188" s="36"/>
      <c r="O188" s="42">
        <f>I188*0.21</f>
        <v>0</v>
      </c>
      <c r="P188">
        <v>3</v>
      </c>
    </row>
    <row r="189">
      <c r="A189" s="36" t="s">
        <v>61</v>
      </c>
      <c r="B189" s="43"/>
      <c r="C189" s="44"/>
      <c r="D189" s="44"/>
      <c r="E189" s="47" t="s">
        <v>58</v>
      </c>
      <c r="F189" s="44"/>
      <c r="G189" s="44"/>
      <c r="H189" s="44"/>
      <c r="I189" s="44"/>
      <c r="J189" s="45"/>
    </row>
    <row r="190" ht="45">
      <c r="A190" s="36" t="s">
        <v>63</v>
      </c>
      <c r="B190" s="43"/>
      <c r="C190" s="44"/>
      <c r="D190" s="44"/>
      <c r="E190" s="46" t="s">
        <v>1000</v>
      </c>
      <c r="F190" s="44"/>
      <c r="G190" s="44"/>
      <c r="H190" s="44"/>
      <c r="I190" s="44"/>
      <c r="J190" s="45"/>
    </row>
    <row r="191" ht="315">
      <c r="A191" s="36" t="s">
        <v>65</v>
      </c>
      <c r="B191" s="43"/>
      <c r="C191" s="44"/>
      <c r="D191" s="44"/>
      <c r="E191" s="38" t="s">
        <v>857</v>
      </c>
      <c r="F191" s="44"/>
      <c r="G191" s="44"/>
      <c r="H191" s="44"/>
      <c r="I191" s="44"/>
      <c r="J191" s="45"/>
    </row>
    <row r="192">
      <c r="A192" s="30" t="s">
        <v>53</v>
      </c>
      <c r="B192" s="31"/>
      <c r="C192" s="32" t="s">
        <v>452</v>
      </c>
      <c r="D192" s="33"/>
      <c r="E192" s="30" t="s">
        <v>453</v>
      </c>
      <c r="F192" s="33"/>
      <c r="G192" s="33"/>
      <c r="H192" s="33"/>
      <c r="I192" s="34">
        <f>SUMIFS(I193:I224,A193:A224,"P")</f>
        <v>0</v>
      </c>
      <c r="J192" s="35"/>
    </row>
    <row r="193" ht="30">
      <c r="A193" s="36" t="s">
        <v>56</v>
      </c>
      <c r="B193" s="36">
        <v>45</v>
      </c>
      <c r="C193" s="37" t="s">
        <v>464</v>
      </c>
      <c r="D193" s="36" t="s">
        <v>58</v>
      </c>
      <c r="E193" s="38" t="s">
        <v>465</v>
      </c>
      <c r="F193" s="39" t="s">
        <v>161</v>
      </c>
      <c r="G193" s="40">
        <v>84</v>
      </c>
      <c r="H193" s="41">
        <v>0</v>
      </c>
      <c r="I193" s="41">
        <f>ROUND(G193*H193,P4)</f>
        <v>0</v>
      </c>
      <c r="J193" s="36"/>
      <c r="O193" s="42">
        <f>I193*0.21</f>
        <v>0</v>
      </c>
      <c r="P193">
        <v>3</v>
      </c>
    </row>
    <row r="194">
      <c r="A194" s="36" t="s">
        <v>61</v>
      </c>
      <c r="B194" s="43"/>
      <c r="C194" s="44"/>
      <c r="D194" s="44"/>
      <c r="E194" s="47" t="s">
        <v>58</v>
      </c>
      <c r="F194" s="44"/>
      <c r="G194" s="44"/>
      <c r="H194" s="44"/>
      <c r="I194" s="44"/>
      <c r="J194" s="45"/>
    </row>
    <row r="195" ht="30">
      <c r="A195" s="36" t="s">
        <v>63</v>
      </c>
      <c r="B195" s="43"/>
      <c r="C195" s="44"/>
      <c r="D195" s="44"/>
      <c r="E195" s="46" t="s">
        <v>1001</v>
      </c>
      <c r="F195" s="44"/>
      <c r="G195" s="44"/>
      <c r="H195" s="44"/>
      <c r="I195" s="44"/>
      <c r="J195" s="45"/>
    </row>
    <row r="196" ht="45">
      <c r="A196" s="36" t="s">
        <v>65</v>
      </c>
      <c r="B196" s="43"/>
      <c r="C196" s="44"/>
      <c r="D196" s="44"/>
      <c r="E196" s="38" t="s">
        <v>931</v>
      </c>
      <c r="F196" s="44"/>
      <c r="G196" s="44"/>
      <c r="H196" s="44"/>
      <c r="I196" s="44"/>
      <c r="J196" s="45"/>
    </row>
    <row r="197" ht="30">
      <c r="A197" s="36" t="s">
        <v>56</v>
      </c>
      <c r="B197" s="36">
        <v>46</v>
      </c>
      <c r="C197" s="37" t="s">
        <v>924</v>
      </c>
      <c r="D197" s="36" t="s">
        <v>58</v>
      </c>
      <c r="E197" s="38" t="s">
        <v>925</v>
      </c>
      <c r="F197" s="39" t="s">
        <v>161</v>
      </c>
      <c r="G197" s="40">
        <v>7</v>
      </c>
      <c r="H197" s="41">
        <v>0</v>
      </c>
      <c r="I197" s="41">
        <f>ROUND(G197*H197,P4)</f>
        <v>0</v>
      </c>
      <c r="J197" s="36"/>
      <c r="O197" s="42">
        <f>I197*0.21</f>
        <v>0</v>
      </c>
      <c r="P197">
        <v>3</v>
      </c>
    </row>
    <row r="198">
      <c r="A198" s="36" t="s">
        <v>61</v>
      </c>
      <c r="B198" s="43"/>
      <c r="C198" s="44"/>
      <c r="D198" s="44"/>
      <c r="E198" s="47" t="s">
        <v>58</v>
      </c>
      <c r="F198" s="44"/>
      <c r="G198" s="44"/>
      <c r="H198" s="44"/>
      <c r="I198" s="44"/>
      <c r="J198" s="45"/>
    </row>
    <row r="199" ht="30">
      <c r="A199" s="36" t="s">
        <v>63</v>
      </c>
      <c r="B199" s="43"/>
      <c r="C199" s="44"/>
      <c r="D199" s="44"/>
      <c r="E199" s="46" t="s">
        <v>926</v>
      </c>
      <c r="F199" s="44"/>
      <c r="G199" s="44"/>
      <c r="H199" s="44"/>
      <c r="I199" s="44"/>
      <c r="J199" s="45"/>
    </row>
    <row r="200" ht="165">
      <c r="A200" s="36" t="s">
        <v>65</v>
      </c>
      <c r="B200" s="43"/>
      <c r="C200" s="44"/>
      <c r="D200" s="44"/>
      <c r="E200" s="38" t="s">
        <v>927</v>
      </c>
      <c r="F200" s="44"/>
      <c r="G200" s="44"/>
      <c r="H200" s="44"/>
      <c r="I200" s="44"/>
      <c r="J200" s="45"/>
    </row>
    <row r="201">
      <c r="A201" s="36" t="s">
        <v>56</v>
      </c>
      <c r="B201" s="36">
        <v>47</v>
      </c>
      <c r="C201" s="37" t="s">
        <v>932</v>
      </c>
      <c r="D201" s="36" t="s">
        <v>58</v>
      </c>
      <c r="E201" s="38" t="s">
        <v>933</v>
      </c>
      <c r="F201" s="39" t="s">
        <v>161</v>
      </c>
      <c r="G201" s="40">
        <v>73</v>
      </c>
      <c r="H201" s="41">
        <v>0</v>
      </c>
      <c r="I201" s="41">
        <f>ROUND(G201*H201,P4)</f>
        <v>0</v>
      </c>
      <c r="J201" s="36"/>
      <c r="O201" s="42">
        <f>I201*0.21</f>
        <v>0</v>
      </c>
      <c r="P201">
        <v>3</v>
      </c>
    </row>
    <row r="202">
      <c r="A202" s="36" t="s">
        <v>61</v>
      </c>
      <c r="B202" s="43"/>
      <c r="C202" s="44"/>
      <c r="D202" s="44"/>
      <c r="E202" s="47" t="s">
        <v>58</v>
      </c>
      <c r="F202" s="44"/>
      <c r="G202" s="44"/>
      <c r="H202" s="44"/>
      <c r="I202" s="44"/>
      <c r="J202" s="45"/>
    </row>
    <row r="203" ht="45">
      <c r="A203" s="36" t="s">
        <v>63</v>
      </c>
      <c r="B203" s="43"/>
      <c r="C203" s="44"/>
      <c r="D203" s="44"/>
      <c r="E203" s="46" t="s">
        <v>1002</v>
      </c>
      <c r="F203" s="44"/>
      <c r="G203" s="44"/>
      <c r="H203" s="44"/>
      <c r="I203" s="44"/>
      <c r="J203" s="45"/>
    </row>
    <row r="204" ht="135">
      <c r="A204" s="36" t="s">
        <v>65</v>
      </c>
      <c r="B204" s="43"/>
      <c r="C204" s="44"/>
      <c r="D204" s="44"/>
      <c r="E204" s="38" t="s">
        <v>935</v>
      </c>
      <c r="F204" s="44"/>
      <c r="G204" s="44"/>
      <c r="H204" s="44"/>
      <c r="I204" s="44"/>
      <c r="J204" s="45"/>
    </row>
    <row r="205" ht="30">
      <c r="A205" s="36" t="s">
        <v>56</v>
      </c>
      <c r="B205" s="36">
        <v>48</v>
      </c>
      <c r="C205" s="37" t="s">
        <v>468</v>
      </c>
      <c r="D205" s="36" t="s">
        <v>58</v>
      </c>
      <c r="E205" s="38" t="s">
        <v>469</v>
      </c>
      <c r="F205" s="39" t="s">
        <v>161</v>
      </c>
      <c r="G205" s="40">
        <v>5.7999999999999998</v>
      </c>
      <c r="H205" s="41">
        <v>0</v>
      </c>
      <c r="I205" s="41">
        <f>ROUND(G205*H205,P4)</f>
        <v>0</v>
      </c>
      <c r="J205" s="36"/>
      <c r="O205" s="42">
        <f>I205*0.21</f>
        <v>0</v>
      </c>
      <c r="P205">
        <v>3</v>
      </c>
    </row>
    <row r="206">
      <c r="A206" s="36" t="s">
        <v>61</v>
      </c>
      <c r="B206" s="43"/>
      <c r="C206" s="44"/>
      <c r="D206" s="44"/>
      <c r="E206" s="47" t="s">
        <v>58</v>
      </c>
      <c r="F206" s="44"/>
      <c r="G206" s="44"/>
      <c r="H206" s="44"/>
      <c r="I206" s="44"/>
      <c r="J206" s="45"/>
    </row>
    <row r="207" ht="45">
      <c r="A207" s="36" t="s">
        <v>63</v>
      </c>
      <c r="B207" s="43"/>
      <c r="C207" s="44"/>
      <c r="D207" s="44"/>
      <c r="E207" s="46" t="s">
        <v>1003</v>
      </c>
      <c r="F207" s="44"/>
      <c r="G207" s="44"/>
      <c r="H207" s="44"/>
      <c r="I207" s="44"/>
      <c r="J207" s="45"/>
    </row>
    <row r="208" ht="60">
      <c r="A208" s="36" t="s">
        <v>65</v>
      </c>
      <c r="B208" s="43"/>
      <c r="C208" s="44"/>
      <c r="D208" s="44"/>
      <c r="E208" s="38" t="s">
        <v>938</v>
      </c>
      <c r="F208" s="44"/>
      <c r="G208" s="44"/>
      <c r="H208" s="44"/>
      <c r="I208" s="44"/>
      <c r="J208" s="45"/>
    </row>
    <row r="209">
      <c r="A209" s="36" t="s">
        <v>56</v>
      </c>
      <c r="B209" s="36">
        <v>49</v>
      </c>
      <c r="C209" s="37" t="s">
        <v>939</v>
      </c>
      <c r="D209" s="36" t="s">
        <v>58</v>
      </c>
      <c r="E209" s="38" t="s">
        <v>940</v>
      </c>
      <c r="F209" s="39" t="s">
        <v>161</v>
      </c>
      <c r="G209" s="40">
        <v>74.5</v>
      </c>
      <c r="H209" s="41">
        <v>0</v>
      </c>
      <c r="I209" s="41">
        <f>ROUND(G209*H209,P4)</f>
        <v>0</v>
      </c>
      <c r="J209" s="36"/>
      <c r="O209" s="42">
        <f>I209*0.21</f>
        <v>0</v>
      </c>
      <c r="P209">
        <v>3</v>
      </c>
    </row>
    <row r="210">
      <c r="A210" s="36" t="s">
        <v>61</v>
      </c>
      <c r="B210" s="43"/>
      <c r="C210" s="44"/>
      <c r="D210" s="44"/>
      <c r="E210" s="47" t="s">
        <v>58</v>
      </c>
      <c r="F210" s="44"/>
      <c r="G210" s="44"/>
      <c r="H210" s="44"/>
      <c r="I210" s="44"/>
      <c r="J210" s="45"/>
    </row>
    <row r="211" ht="30">
      <c r="A211" s="36" t="s">
        <v>63</v>
      </c>
      <c r="B211" s="43"/>
      <c r="C211" s="44"/>
      <c r="D211" s="44"/>
      <c r="E211" s="46" t="s">
        <v>1004</v>
      </c>
      <c r="F211" s="44"/>
      <c r="G211" s="44"/>
      <c r="H211" s="44"/>
      <c r="I211" s="44"/>
      <c r="J211" s="45"/>
    </row>
    <row r="212" ht="30">
      <c r="A212" s="36" t="s">
        <v>65</v>
      </c>
      <c r="B212" s="43"/>
      <c r="C212" s="44"/>
      <c r="D212" s="44"/>
      <c r="E212" s="38" t="s">
        <v>942</v>
      </c>
      <c r="F212" s="44"/>
      <c r="G212" s="44"/>
      <c r="H212" s="44"/>
      <c r="I212" s="44"/>
      <c r="J212" s="45"/>
    </row>
    <row r="213">
      <c r="A213" s="36" t="s">
        <v>56</v>
      </c>
      <c r="B213" s="36">
        <v>50</v>
      </c>
      <c r="C213" s="37" t="s">
        <v>947</v>
      </c>
      <c r="D213" s="36" t="s">
        <v>58</v>
      </c>
      <c r="E213" s="38" t="s">
        <v>948</v>
      </c>
      <c r="F213" s="39" t="s">
        <v>116</v>
      </c>
      <c r="G213" s="40">
        <v>0.029999999999999999</v>
      </c>
      <c r="H213" s="41">
        <v>0</v>
      </c>
      <c r="I213" s="41">
        <f>ROUND(G213*H213,P4)</f>
        <v>0</v>
      </c>
      <c r="J213" s="36"/>
      <c r="O213" s="42">
        <f>I213*0.21</f>
        <v>0</v>
      </c>
      <c r="P213">
        <v>3</v>
      </c>
    </row>
    <row r="214">
      <c r="A214" s="36" t="s">
        <v>61</v>
      </c>
      <c r="B214" s="43"/>
      <c r="C214" s="44"/>
      <c r="D214" s="44"/>
      <c r="E214" s="47" t="s">
        <v>58</v>
      </c>
      <c r="F214" s="44"/>
      <c r="G214" s="44"/>
      <c r="H214" s="44"/>
      <c r="I214" s="44"/>
      <c r="J214" s="45"/>
    </row>
    <row r="215" ht="30">
      <c r="A215" s="36" t="s">
        <v>63</v>
      </c>
      <c r="B215" s="43"/>
      <c r="C215" s="44"/>
      <c r="D215" s="44"/>
      <c r="E215" s="46" t="s">
        <v>1005</v>
      </c>
      <c r="F215" s="44"/>
      <c r="G215" s="44"/>
      <c r="H215" s="44"/>
      <c r="I215" s="44"/>
      <c r="J215" s="45"/>
    </row>
    <row r="216" ht="45">
      <c r="A216" s="36" t="s">
        <v>65</v>
      </c>
      <c r="B216" s="43"/>
      <c r="C216" s="44"/>
      <c r="D216" s="44"/>
      <c r="E216" s="38" t="s">
        <v>504</v>
      </c>
      <c r="F216" s="44"/>
      <c r="G216" s="44"/>
      <c r="H216" s="44"/>
      <c r="I216" s="44"/>
      <c r="J216" s="45"/>
    </row>
    <row r="217">
      <c r="A217" s="36" t="s">
        <v>56</v>
      </c>
      <c r="B217" s="36">
        <v>51</v>
      </c>
      <c r="C217" s="37" t="s">
        <v>862</v>
      </c>
      <c r="D217" s="36" t="s">
        <v>58</v>
      </c>
      <c r="E217" s="38" t="s">
        <v>863</v>
      </c>
      <c r="F217" s="39" t="s">
        <v>864</v>
      </c>
      <c r="G217" s="40">
        <v>130.34999999999999</v>
      </c>
      <c r="H217" s="41">
        <v>0</v>
      </c>
      <c r="I217" s="41">
        <f>ROUND(G217*H217,P4)</f>
        <v>0</v>
      </c>
      <c r="J217" s="36"/>
      <c r="O217" s="42">
        <f>I217*0.21</f>
        <v>0</v>
      </c>
      <c r="P217">
        <v>3</v>
      </c>
    </row>
    <row r="218">
      <c r="A218" s="36" t="s">
        <v>61</v>
      </c>
      <c r="B218" s="43"/>
      <c r="C218" s="44"/>
      <c r="D218" s="44"/>
      <c r="E218" s="47" t="s">
        <v>58</v>
      </c>
      <c r="F218" s="44"/>
      <c r="G218" s="44"/>
      <c r="H218" s="44"/>
      <c r="I218" s="44"/>
      <c r="J218" s="45"/>
    </row>
    <row r="219" ht="90">
      <c r="A219" s="36" t="s">
        <v>63</v>
      </c>
      <c r="B219" s="43"/>
      <c r="C219" s="44"/>
      <c r="D219" s="44"/>
      <c r="E219" s="46" t="s">
        <v>1006</v>
      </c>
      <c r="F219" s="44"/>
      <c r="G219" s="44"/>
      <c r="H219" s="44"/>
      <c r="I219" s="44"/>
      <c r="J219" s="45"/>
    </row>
    <row r="220" ht="409.5">
      <c r="A220" s="36" t="s">
        <v>65</v>
      </c>
      <c r="B220" s="43"/>
      <c r="C220" s="44"/>
      <c r="D220" s="44"/>
      <c r="E220" s="38" t="s">
        <v>866</v>
      </c>
      <c r="F220" s="44"/>
      <c r="G220" s="44"/>
      <c r="H220" s="44"/>
      <c r="I220" s="44"/>
      <c r="J220" s="45"/>
    </row>
    <row r="221">
      <c r="A221" s="36" t="s">
        <v>56</v>
      </c>
      <c r="B221" s="36">
        <v>52</v>
      </c>
      <c r="C221" s="37" t="s">
        <v>867</v>
      </c>
      <c r="D221" s="36" t="s">
        <v>58</v>
      </c>
      <c r="E221" s="38" t="s">
        <v>868</v>
      </c>
      <c r="F221" s="39" t="s">
        <v>116</v>
      </c>
      <c r="G221" s="40">
        <v>146.25</v>
      </c>
      <c r="H221" s="41">
        <v>0</v>
      </c>
      <c r="I221" s="41">
        <f>ROUND(G221*H221,P4)</f>
        <v>0</v>
      </c>
      <c r="J221" s="36"/>
      <c r="O221" s="42">
        <f>I221*0.21</f>
        <v>0</v>
      </c>
      <c r="P221">
        <v>3</v>
      </c>
    </row>
    <row r="222">
      <c r="A222" s="36" t="s">
        <v>61</v>
      </c>
      <c r="B222" s="43"/>
      <c r="C222" s="44"/>
      <c r="D222" s="44"/>
      <c r="E222" s="47" t="s">
        <v>58</v>
      </c>
      <c r="F222" s="44"/>
      <c r="G222" s="44"/>
      <c r="H222" s="44"/>
      <c r="I222" s="44"/>
      <c r="J222" s="45"/>
    </row>
    <row r="223" ht="105">
      <c r="A223" s="36" t="s">
        <v>63</v>
      </c>
      <c r="B223" s="43"/>
      <c r="C223" s="44"/>
      <c r="D223" s="44"/>
      <c r="E223" s="46" t="s">
        <v>1007</v>
      </c>
      <c r="F223" s="44"/>
      <c r="G223" s="44"/>
      <c r="H223" s="44"/>
      <c r="I223" s="44"/>
      <c r="J223" s="45"/>
    </row>
    <row r="224" ht="150">
      <c r="A224" s="36" t="s">
        <v>65</v>
      </c>
      <c r="B224" s="48"/>
      <c r="C224" s="49"/>
      <c r="D224" s="49"/>
      <c r="E224" s="38" t="s">
        <v>870</v>
      </c>
      <c r="F224" s="49"/>
      <c r="G224" s="49"/>
      <c r="H224" s="49"/>
      <c r="I224" s="49"/>
      <c r="J224" s="50"/>
    </row>
  </sheetData>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35</v>
      </c>
      <c r="F2" s="16"/>
      <c r="G2" s="16"/>
      <c r="H2" s="16"/>
      <c r="I2" s="16"/>
      <c r="J2" s="18"/>
    </row>
    <row r="3">
      <c r="A3" s="3" t="s">
        <v>36</v>
      </c>
      <c r="B3" s="19" t="s">
        <v>37</v>
      </c>
      <c r="C3" s="20" t="s">
        <v>38</v>
      </c>
      <c r="D3" s="21"/>
      <c r="E3" s="22" t="s">
        <v>39</v>
      </c>
      <c r="F3" s="16"/>
      <c r="G3" s="16"/>
      <c r="H3" s="23" t="s">
        <v>31</v>
      </c>
      <c r="I3" s="24">
        <f>SUMIFS(I8:I12,A8:A12,"SD")</f>
        <v>0</v>
      </c>
      <c r="J3" s="18"/>
      <c r="O3">
        <v>0</v>
      </c>
      <c r="P3">
        <v>2</v>
      </c>
    </row>
    <row r="4">
      <c r="A4" s="3" t="s">
        <v>40</v>
      </c>
      <c r="B4" s="19" t="s">
        <v>41</v>
      </c>
      <c r="C4" s="20" t="s">
        <v>31</v>
      </c>
      <c r="D4" s="21"/>
      <c r="E4" s="22" t="s">
        <v>32</v>
      </c>
      <c r="F4" s="16"/>
      <c r="G4" s="16"/>
      <c r="H4" s="16"/>
      <c r="I4" s="16"/>
      <c r="J4" s="18"/>
      <c r="O4">
        <v>0.14999999999999999</v>
      </c>
      <c r="P4">
        <v>2</v>
      </c>
    </row>
    <row r="5">
      <c r="A5" s="25" t="s">
        <v>42</v>
      </c>
      <c r="B5" s="26" t="s">
        <v>43</v>
      </c>
      <c r="C5" s="7" t="s">
        <v>44</v>
      </c>
      <c r="D5" s="7" t="s">
        <v>45</v>
      </c>
      <c r="E5" s="7" t="s">
        <v>46</v>
      </c>
      <c r="F5" s="7" t="s">
        <v>47</v>
      </c>
      <c r="G5" s="7" t="s">
        <v>48</v>
      </c>
      <c r="H5" s="7" t="s">
        <v>49</v>
      </c>
      <c r="I5" s="7"/>
      <c r="J5" s="27" t="s">
        <v>50</v>
      </c>
      <c r="O5">
        <v>0.20999999999999999</v>
      </c>
    </row>
    <row r="6">
      <c r="A6" s="25"/>
      <c r="B6" s="26"/>
      <c r="C6" s="7"/>
      <c r="D6" s="7"/>
      <c r="E6" s="7"/>
      <c r="F6" s="7"/>
      <c r="G6" s="7"/>
      <c r="H6" s="7" t="s">
        <v>51</v>
      </c>
      <c r="I6" s="7" t="s">
        <v>52</v>
      </c>
      <c r="J6" s="27"/>
    </row>
    <row r="7">
      <c r="A7" s="28">
        <v>0</v>
      </c>
      <c r="B7" s="26">
        <v>1</v>
      </c>
      <c r="C7" s="29">
        <v>2</v>
      </c>
      <c r="D7" s="7">
        <v>3</v>
      </c>
      <c r="E7" s="29">
        <v>4</v>
      </c>
      <c r="F7" s="7">
        <v>5</v>
      </c>
      <c r="G7" s="7">
        <v>6</v>
      </c>
      <c r="H7" s="7">
        <v>7</v>
      </c>
      <c r="I7" s="29">
        <v>8</v>
      </c>
      <c r="J7" s="27">
        <v>9</v>
      </c>
    </row>
    <row r="8">
      <c r="A8" s="30" t="s">
        <v>53</v>
      </c>
      <c r="B8" s="31"/>
      <c r="C8" s="32" t="s">
        <v>383</v>
      </c>
      <c r="D8" s="33"/>
      <c r="E8" s="30" t="s">
        <v>384</v>
      </c>
      <c r="F8" s="33"/>
      <c r="G8" s="33"/>
      <c r="H8" s="33"/>
      <c r="I8" s="34">
        <f>SUMIFS(I9:I12,A9:A12,"P")</f>
        <v>0</v>
      </c>
      <c r="J8" s="35"/>
    </row>
    <row r="9">
      <c r="A9" s="36" t="s">
        <v>56</v>
      </c>
      <c r="B9" s="36">
        <v>1</v>
      </c>
      <c r="C9" s="37" t="s">
        <v>1008</v>
      </c>
      <c r="D9" s="36" t="s">
        <v>1009</v>
      </c>
      <c r="E9" s="38" t="s">
        <v>1010</v>
      </c>
      <c r="F9" s="39" t="s">
        <v>60</v>
      </c>
      <c r="G9" s="40">
        <v>1</v>
      </c>
      <c r="H9" s="41">
        <v>0</v>
      </c>
      <c r="I9" s="41">
        <f>ROUND(G9*H9,P4)</f>
        <v>0</v>
      </c>
      <c r="J9" s="36"/>
      <c r="O9" s="42">
        <f>I9*0.21</f>
        <v>0</v>
      </c>
      <c r="P9">
        <v>3</v>
      </c>
    </row>
    <row r="10" ht="105">
      <c r="A10" s="36" t="s">
        <v>61</v>
      </c>
      <c r="B10" s="43"/>
      <c r="C10" s="44"/>
      <c r="D10" s="44"/>
      <c r="E10" s="38" t="s">
        <v>1011</v>
      </c>
      <c r="F10" s="44"/>
      <c r="G10" s="44"/>
      <c r="H10" s="44"/>
      <c r="I10" s="44"/>
      <c r="J10" s="45"/>
    </row>
    <row r="11">
      <c r="A11" s="36" t="s">
        <v>63</v>
      </c>
      <c r="B11" s="43"/>
      <c r="C11" s="44"/>
      <c r="D11" s="44"/>
      <c r="E11" s="46" t="s">
        <v>75</v>
      </c>
      <c r="F11" s="44"/>
      <c r="G11" s="44"/>
      <c r="H11" s="44"/>
      <c r="I11" s="44"/>
      <c r="J11" s="45"/>
    </row>
    <row r="12">
      <c r="A12" s="36" t="s">
        <v>65</v>
      </c>
      <c r="B12" s="48"/>
      <c r="C12" s="49"/>
      <c r="D12" s="49"/>
      <c r="E12" s="51" t="s">
        <v>58</v>
      </c>
      <c r="F12" s="49"/>
      <c r="G12" s="49"/>
      <c r="H12" s="49"/>
      <c r="I12" s="49"/>
      <c r="J12" s="50"/>
    </row>
  </sheetData>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1"/>
      <c r="C1" s="12"/>
      <c r="D1" s="12"/>
      <c r="E1" s="13" t="s">
        <v>1</v>
      </c>
      <c r="F1" s="12"/>
      <c r="G1" s="12"/>
      <c r="H1" s="12"/>
      <c r="I1" s="12"/>
      <c r="J1" s="14"/>
      <c r="P1">
        <v>3</v>
      </c>
    </row>
    <row r="2" ht="20.25">
      <c r="A2" s="1"/>
      <c r="B2" s="15"/>
      <c r="C2" s="16"/>
      <c r="D2" s="16"/>
      <c r="E2" s="17" t="s">
        <v>35</v>
      </c>
      <c r="F2" s="16"/>
      <c r="G2" s="16"/>
      <c r="H2" s="16"/>
      <c r="I2" s="16"/>
      <c r="J2" s="18"/>
    </row>
    <row r="3">
      <c r="A3" s="3" t="s">
        <v>36</v>
      </c>
      <c r="B3" s="19" t="s">
        <v>37</v>
      </c>
      <c r="C3" s="20" t="s">
        <v>38</v>
      </c>
      <c r="D3" s="21"/>
      <c r="E3" s="22" t="s">
        <v>39</v>
      </c>
      <c r="F3" s="16"/>
      <c r="G3" s="16"/>
      <c r="H3" s="23" t="s">
        <v>33</v>
      </c>
      <c r="I3" s="24">
        <f>SUMIFS(I8:I89,A8:A89,"SD")</f>
        <v>0</v>
      </c>
      <c r="J3" s="18"/>
      <c r="O3">
        <v>0</v>
      </c>
      <c r="P3">
        <v>2</v>
      </c>
    </row>
    <row r="4">
      <c r="A4" s="3" t="s">
        <v>40</v>
      </c>
      <c r="B4" s="19" t="s">
        <v>41</v>
      </c>
      <c r="C4" s="20" t="s">
        <v>33</v>
      </c>
      <c r="D4" s="21"/>
      <c r="E4" s="22" t="s">
        <v>34</v>
      </c>
      <c r="F4" s="16"/>
      <c r="G4" s="16"/>
      <c r="H4" s="16"/>
      <c r="I4" s="16"/>
      <c r="J4" s="18"/>
      <c r="O4">
        <v>0.14999999999999999</v>
      </c>
      <c r="P4">
        <v>2</v>
      </c>
    </row>
    <row r="5">
      <c r="A5" s="25" t="s">
        <v>42</v>
      </c>
      <c r="B5" s="26" t="s">
        <v>43</v>
      </c>
      <c r="C5" s="7" t="s">
        <v>44</v>
      </c>
      <c r="D5" s="7" t="s">
        <v>45</v>
      </c>
      <c r="E5" s="7" t="s">
        <v>46</v>
      </c>
      <c r="F5" s="7" t="s">
        <v>47</v>
      </c>
      <c r="G5" s="7" t="s">
        <v>48</v>
      </c>
      <c r="H5" s="7" t="s">
        <v>49</v>
      </c>
      <c r="I5" s="7"/>
      <c r="J5" s="27" t="s">
        <v>50</v>
      </c>
      <c r="O5">
        <v>0.20999999999999999</v>
      </c>
    </row>
    <row r="6">
      <c r="A6" s="25"/>
      <c r="B6" s="26"/>
      <c r="C6" s="7"/>
      <c r="D6" s="7"/>
      <c r="E6" s="7"/>
      <c r="F6" s="7"/>
      <c r="G6" s="7"/>
      <c r="H6" s="7" t="s">
        <v>51</v>
      </c>
      <c r="I6" s="7" t="s">
        <v>52</v>
      </c>
      <c r="J6" s="27"/>
    </row>
    <row r="7">
      <c r="A7" s="28">
        <v>0</v>
      </c>
      <c r="B7" s="26">
        <v>1</v>
      </c>
      <c r="C7" s="29">
        <v>2</v>
      </c>
      <c r="D7" s="7">
        <v>3</v>
      </c>
      <c r="E7" s="29">
        <v>4</v>
      </c>
      <c r="F7" s="7">
        <v>5</v>
      </c>
      <c r="G7" s="7">
        <v>6</v>
      </c>
      <c r="H7" s="7">
        <v>7</v>
      </c>
      <c r="I7" s="29">
        <v>8</v>
      </c>
      <c r="J7" s="27">
        <v>9</v>
      </c>
    </row>
    <row r="8">
      <c r="A8" s="30" t="s">
        <v>53</v>
      </c>
      <c r="B8" s="31"/>
      <c r="C8" s="32" t="s">
        <v>54</v>
      </c>
      <c r="D8" s="33"/>
      <c r="E8" s="30" t="s">
        <v>55</v>
      </c>
      <c r="F8" s="33"/>
      <c r="G8" s="33"/>
      <c r="H8" s="33"/>
      <c r="I8" s="34">
        <f>SUMIFS(I9:I12,A9:A12,"P")</f>
        <v>0</v>
      </c>
      <c r="J8" s="35"/>
    </row>
    <row r="9">
      <c r="A9" s="36" t="s">
        <v>56</v>
      </c>
      <c r="B9" s="36">
        <v>1</v>
      </c>
      <c r="C9" s="37" t="s">
        <v>1012</v>
      </c>
      <c r="D9" s="36" t="s">
        <v>58</v>
      </c>
      <c r="E9" s="38" t="s">
        <v>756</v>
      </c>
      <c r="F9" s="39" t="s">
        <v>1013</v>
      </c>
      <c r="G9" s="40">
        <v>10</v>
      </c>
      <c r="H9" s="41">
        <v>0</v>
      </c>
      <c r="I9" s="41">
        <f>ROUND(G9*H9,P4)</f>
        <v>0</v>
      </c>
      <c r="J9" s="36"/>
      <c r="O9" s="42">
        <f>I9*0.21</f>
        <v>0</v>
      </c>
      <c r="P9">
        <v>3</v>
      </c>
    </row>
    <row r="10" ht="30">
      <c r="A10" s="36" t="s">
        <v>61</v>
      </c>
      <c r="B10" s="43"/>
      <c r="C10" s="44"/>
      <c r="D10" s="44"/>
      <c r="E10" s="38" t="s">
        <v>1014</v>
      </c>
      <c r="F10" s="44"/>
      <c r="G10" s="44"/>
      <c r="H10" s="44"/>
      <c r="I10" s="44"/>
      <c r="J10" s="45"/>
    </row>
    <row r="11">
      <c r="A11" s="36" t="s">
        <v>63</v>
      </c>
      <c r="B11" s="43"/>
      <c r="C11" s="44"/>
      <c r="D11" s="44"/>
      <c r="E11" s="46" t="s">
        <v>1015</v>
      </c>
      <c r="F11" s="44"/>
      <c r="G11" s="44"/>
      <c r="H11" s="44"/>
      <c r="I11" s="44"/>
      <c r="J11" s="45"/>
    </row>
    <row r="12" ht="60">
      <c r="A12" s="36" t="s">
        <v>65</v>
      </c>
      <c r="B12" s="43"/>
      <c r="C12" s="44"/>
      <c r="D12" s="44"/>
      <c r="E12" s="38" t="s">
        <v>90</v>
      </c>
      <c r="F12" s="44"/>
      <c r="G12" s="44"/>
      <c r="H12" s="44"/>
      <c r="I12" s="44"/>
      <c r="J12" s="45"/>
    </row>
    <row r="13">
      <c r="A13" s="30" t="s">
        <v>53</v>
      </c>
      <c r="B13" s="31"/>
      <c r="C13" s="32" t="s">
        <v>130</v>
      </c>
      <c r="D13" s="33"/>
      <c r="E13" s="30" t="s">
        <v>131</v>
      </c>
      <c r="F13" s="33"/>
      <c r="G13" s="33"/>
      <c r="H13" s="33"/>
      <c r="I13" s="34">
        <f>SUMIFS(I14:I89,A14:A89,"P")</f>
        <v>0</v>
      </c>
      <c r="J13" s="35"/>
    </row>
    <row r="14">
      <c r="A14" s="36" t="s">
        <v>56</v>
      </c>
      <c r="B14" s="36">
        <v>2</v>
      </c>
      <c r="C14" s="37" t="s">
        <v>763</v>
      </c>
      <c r="D14" s="36" t="s">
        <v>58</v>
      </c>
      <c r="E14" s="38" t="s">
        <v>764</v>
      </c>
      <c r="F14" s="39" t="s">
        <v>170</v>
      </c>
      <c r="G14" s="40">
        <v>200</v>
      </c>
      <c r="H14" s="41">
        <v>0</v>
      </c>
      <c r="I14" s="41">
        <f>ROUND(G14*H14,P4)</f>
        <v>0</v>
      </c>
      <c r="J14" s="36"/>
      <c r="O14" s="42">
        <f>I14*0.21</f>
        <v>0</v>
      </c>
      <c r="P14">
        <v>3</v>
      </c>
    </row>
    <row r="15" ht="135">
      <c r="A15" s="36" t="s">
        <v>61</v>
      </c>
      <c r="B15" s="43"/>
      <c r="C15" s="44"/>
      <c r="D15" s="44"/>
      <c r="E15" s="38" t="s">
        <v>1016</v>
      </c>
      <c r="F15" s="44"/>
      <c r="G15" s="44"/>
      <c r="H15" s="44"/>
      <c r="I15" s="44"/>
      <c r="J15" s="45"/>
    </row>
    <row r="16" ht="30">
      <c r="A16" s="36" t="s">
        <v>63</v>
      </c>
      <c r="B16" s="43"/>
      <c r="C16" s="44"/>
      <c r="D16" s="44"/>
      <c r="E16" s="46" t="s">
        <v>1017</v>
      </c>
      <c r="F16" s="44"/>
      <c r="G16" s="44"/>
      <c r="H16" s="44"/>
      <c r="I16" s="44"/>
      <c r="J16" s="45"/>
    </row>
    <row r="17" ht="90">
      <c r="A17" s="36" t="s">
        <v>65</v>
      </c>
      <c r="B17" s="43"/>
      <c r="C17" s="44"/>
      <c r="D17" s="44"/>
      <c r="E17" s="38" t="s">
        <v>1018</v>
      </c>
      <c r="F17" s="44"/>
      <c r="G17" s="44"/>
      <c r="H17" s="44"/>
      <c r="I17" s="44"/>
      <c r="J17" s="45"/>
    </row>
    <row r="18">
      <c r="A18" s="36" t="s">
        <v>56</v>
      </c>
      <c r="B18" s="36">
        <v>3</v>
      </c>
      <c r="C18" s="37" t="s">
        <v>767</v>
      </c>
      <c r="D18" s="36" t="s">
        <v>58</v>
      </c>
      <c r="E18" s="38" t="s">
        <v>768</v>
      </c>
      <c r="F18" s="39" t="s">
        <v>107</v>
      </c>
      <c r="G18" s="40">
        <v>8</v>
      </c>
      <c r="H18" s="41">
        <v>0</v>
      </c>
      <c r="I18" s="41">
        <f>ROUND(G18*H18,P4)</f>
        <v>0</v>
      </c>
      <c r="J18" s="36"/>
      <c r="O18" s="42">
        <f>I18*0.21</f>
        <v>0</v>
      </c>
      <c r="P18">
        <v>3</v>
      </c>
    </row>
    <row r="19" ht="165">
      <c r="A19" s="36" t="s">
        <v>61</v>
      </c>
      <c r="B19" s="43"/>
      <c r="C19" s="44"/>
      <c r="D19" s="44"/>
      <c r="E19" s="38" t="s">
        <v>1019</v>
      </c>
      <c r="F19" s="44"/>
      <c r="G19" s="44"/>
      <c r="H19" s="44"/>
      <c r="I19" s="44"/>
      <c r="J19" s="45"/>
    </row>
    <row r="20" ht="30">
      <c r="A20" s="36" t="s">
        <v>63</v>
      </c>
      <c r="B20" s="43"/>
      <c r="C20" s="44"/>
      <c r="D20" s="44"/>
      <c r="E20" s="46" t="s">
        <v>1020</v>
      </c>
      <c r="F20" s="44"/>
      <c r="G20" s="44"/>
      <c r="H20" s="44"/>
      <c r="I20" s="44"/>
      <c r="J20" s="45"/>
    </row>
    <row r="21" ht="225">
      <c r="A21" s="36" t="s">
        <v>65</v>
      </c>
      <c r="B21" s="43"/>
      <c r="C21" s="44"/>
      <c r="D21" s="44"/>
      <c r="E21" s="38" t="s">
        <v>1021</v>
      </c>
      <c r="F21" s="44"/>
      <c r="G21" s="44"/>
      <c r="H21" s="44"/>
      <c r="I21" s="44"/>
      <c r="J21" s="45"/>
    </row>
    <row r="22">
      <c r="A22" s="36" t="s">
        <v>56</v>
      </c>
      <c r="B22" s="36">
        <v>4</v>
      </c>
      <c r="C22" s="37" t="s">
        <v>1022</v>
      </c>
      <c r="D22" s="36" t="s">
        <v>58</v>
      </c>
      <c r="E22" s="38" t="s">
        <v>1023</v>
      </c>
      <c r="F22" s="39" t="s">
        <v>107</v>
      </c>
      <c r="G22" s="40">
        <v>10</v>
      </c>
      <c r="H22" s="41">
        <v>0</v>
      </c>
      <c r="I22" s="41">
        <f>ROUND(G22*H22,P4)</f>
        <v>0</v>
      </c>
      <c r="J22" s="36"/>
      <c r="O22" s="42">
        <f>I22*0.21</f>
        <v>0</v>
      </c>
      <c r="P22">
        <v>3</v>
      </c>
    </row>
    <row r="23" ht="165">
      <c r="A23" s="36" t="s">
        <v>61</v>
      </c>
      <c r="B23" s="43"/>
      <c r="C23" s="44"/>
      <c r="D23" s="44"/>
      <c r="E23" s="38" t="s">
        <v>1019</v>
      </c>
      <c r="F23" s="44"/>
      <c r="G23" s="44"/>
      <c r="H23" s="44"/>
      <c r="I23" s="44"/>
      <c r="J23" s="45"/>
    </row>
    <row r="24" ht="30">
      <c r="A24" s="36" t="s">
        <v>63</v>
      </c>
      <c r="B24" s="43"/>
      <c r="C24" s="44"/>
      <c r="D24" s="44"/>
      <c r="E24" s="46" t="s">
        <v>1024</v>
      </c>
      <c r="F24" s="44"/>
      <c r="G24" s="44"/>
      <c r="H24" s="44"/>
      <c r="I24" s="44"/>
      <c r="J24" s="45"/>
    </row>
    <row r="25" ht="225">
      <c r="A25" s="36" t="s">
        <v>65</v>
      </c>
      <c r="B25" s="43"/>
      <c r="C25" s="44"/>
      <c r="D25" s="44"/>
      <c r="E25" s="38" t="s">
        <v>1021</v>
      </c>
      <c r="F25" s="44"/>
      <c r="G25" s="44"/>
      <c r="H25" s="44"/>
      <c r="I25" s="44"/>
      <c r="J25" s="45"/>
    </row>
    <row r="26">
      <c r="A26" s="36" t="s">
        <v>56</v>
      </c>
      <c r="B26" s="36">
        <v>5</v>
      </c>
      <c r="C26" s="37" t="s">
        <v>1025</v>
      </c>
      <c r="D26" s="36" t="s">
        <v>58</v>
      </c>
      <c r="E26" s="38" t="s">
        <v>1026</v>
      </c>
      <c r="F26" s="39" t="s">
        <v>107</v>
      </c>
      <c r="G26" s="40">
        <v>5</v>
      </c>
      <c r="H26" s="41">
        <v>0</v>
      </c>
      <c r="I26" s="41">
        <f>ROUND(G26*H26,P4)</f>
        <v>0</v>
      </c>
      <c r="J26" s="36"/>
      <c r="O26" s="42">
        <f>I26*0.21</f>
        <v>0</v>
      </c>
      <c r="P26">
        <v>3</v>
      </c>
    </row>
    <row r="27" ht="165">
      <c r="A27" s="36" t="s">
        <v>61</v>
      </c>
      <c r="B27" s="43"/>
      <c r="C27" s="44"/>
      <c r="D27" s="44"/>
      <c r="E27" s="38" t="s">
        <v>1019</v>
      </c>
      <c r="F27" s="44"/>
      <c r="G27" s="44"/>
      <c r="H27" s="44"/>
      <c r="I27" s="44"/>
      <c r="J27" s="45"/>
    </row>
    <row r="28">
      <c r="A28" s="36" t="s">
        <v>63</v>
      </c>
      <c r="B28" s="43"/>
      <c r="C28" s="44"/>
      <c r="D28" s="44"/>
      <c r="E28" s="46" t="s">
        <v>1027</v>
      </c>
      <c r="F28" s="44"/>
      <c r="G28" s="44"/>
      <c r="H28" s="44"/>
      <c r="I28" s="44"/>
      <c r="J28" s="45"/>
    </row>
    <row r="29" ht="225">
      <c r="A29" s="36" t="s">
        <v>65</v>
      </c>
      <c r="B29" s="43"/>
      <c r="C29" s="44"/>
      <c r="D29" s="44"/>
      <c r="E29" s="38" t="s">
        <v>1021</v>
      </c>
      <c r="F29" s="44"/>
      <c r="G29" s="44"/>
      <c r="H29" s="44"/>
      <c r="I29" s="44"/>
      <c r="J29" s="45"/>
    </row>
    <row r="30">
      <c r="A30" s="36" t="s">
        <v>56</v>
      </c>
      <c r="B30" s="36">
        <v>6</v>
      </c>
      <c r="C30" s="37" t="s">
        <v>1028</v>
      </c>
      <c r="D30" s="36" t="s">
        <v>58</v>
      </c>
      <c r="E30" s="38" t="s">
        <v>1029</v>
      </c>
      <c r="F30" s="39" t="s">
        <v>107</v>
      </c>
      <c r="G30" s="40">
        <v>1</v>
      </c>
      <c r="H30" s="41">
        <v>0</v>
      </c>
      <c r="I30" s="41">
        <f>ROUND(G30*H30,P4)</f>
        <v>0</v>
      </c>
      <c r="J30" s="36"/>
      <c r="O30" s="42">
        <f>I30*0.21</f>
        <v>0</v>
      </c>
      <c r="P30">
        <v>3</v>
      </c>
    </row>
    <row r="31" ht="90">
      <c r="A31" s="36" t="s">
        <v>61</v>
      </c>
      <c r="B31" s="43"/>
      <c r="C31" s="44"/>
      <c r="D31" s="44"/>
      <c r="E31" s="38" t="s">
        <v>1030</v>
      </c>
      <c r="F31" s="44"/>
      <c r="G31" s="44"/>
      <c r="H31" s="44"/>
      <c r="I31" s="44"/>
      <c r="J31" s="45"/>
    </row>
    <row r="32" ht="30">
      <c r="A32" s="36" t="s">
        <v>63</v>
      </c>
      <c r="B32" s="43"/>
      <c r="C32" s="44"/>
      <c r="D32" s="44"/>
      <c r="E32" s="46" t="s">
        <v>1031</v>
      </c>
      <c r="F32" s="44"/>
      <c r="G32" s="44"/>
      <c r="H32" s="44"/>
      <c r="I32" s="44"/>
      <c r="J32" s="45"/>
    </row>
    <row r="33" ht="195">
      <c r="A33" s="36" t="s">
        <v>65</v>
      </c>
      <c r="B33" s="43"/>
      <c r="C33" s="44"/>
      <c r="D33" s="44"/>
      <c r="E33" s="38" t="s">
        <v>1032</v>
      </c>
      <c r="F33" s="44"/>
      <c r="G33" s="44"/>
      <c r="H33" s="44"/>
      <c r="I33" s="44"/>
      <c r="J33" s="45"/>
    </row>
    <row r="34">
      <c r="A34" s="36" t="s">
        <v>56</v>
      </c>
      <c r="B34" s="36">
        <v>7</v>
      </c>
      <c r="C34" s="37" t="s">
        <v>1033</v>
      </c>
      <c r="D34" s="36" t="s">
        <v>58</v>
      </c>
      <c r="E34" s="38" t="s">
        <v>1034</v>
      </c>
      <c r="F34" s="39" t="s">
        <v>107</v>
      </c>
      <c r="G34" s="40">
        <v>2</v>
      </c>
      <c r="H34" s="41">
        <v>0</v>
      </c>
      <c r="I34" s="41">
        <f>ROUND(G34*H34,P4)</f>
        <v>0</v>
      </c>
      <c r="J34" s="36"/>
      <c r="O34" s="42">
        <f>I34*0.21</f>
        <v>0</v>
      </c>
      <c r="P34">
        <v>3</v>
      </c>
    </row>
    <row r="35" ht="90">
      <c r="A35" s="36" t="s">
        <v>61</v>
      </c>
      <c r="B35" s="43"/>
      <c r="C35" s="44"/>
      <c r="D35" s="44"/>
      <c r="E35" s="38" t="s">
        <v>1030</v>
      </c>
      <c r="F35" s="44"/>
      <c r="G35" s="44"/>
      <c r="H35" s="44"/>
      <c r="I35" s="44"/>
      <c r="J35" s="45"/>
    </row>
    <row r="36" ht="30">
      <c r="A36" s="36" t="s">
        <v>63</v>
      </c>
      <c r="B36" s="43"/>
      <c r="C36" s="44"/>
      <c r="D36" s="44"/>
      <c r="E36" s="46" t="s">
        <v>1035</v>
      </c>
      <c r="F36" s="44"/>
      <c r="G36" s="44"/>
      <c r="H36" s="44"/>
      <c r="I36" s="44"/>
      <c r="J36" s="45"/>
    </row>
    <row r="37" ht="195">
      <c r="A37" s="36" t="s">
        <v>65</v>
      </c>
      <c r="B37" s="43"/>
      <c r="C37" s="44"/>
      <c r="D37" s="44"/>
      <c r="E37" s="38" t="s">
        <v>1032</v>
      </c>
      <c r="F37" s="44"/>
      <c r="G37" s="44"/>
      <c r="H37" s="44"/>
      <c r="I37" s="44"/>
      <c r="J37" s="45"/>
    </row>
    <row r="38">
      <c r="A38" s="36" t="s">
        <v>56</v>
      </c>
      <c r="B38" s="36">
        <v>8</v>
      </c>
      <c r="C38" s="37" t="s">
        <v>1036</v>
      </c>
      <c r="D38" s="36" t="s">
        <v>58</v>
      </c>
      <c r="E38" s="38" t="s">
        <v>1037</v>
      </c>
      <c r="F38" s="39" t="s">
        <v>170</v>
      </c>
      <c r="G38" s="40">
        <v>25</v>
      </c>
      <c r="H38" s="41">
        <v>0</v>
      </c>
      <c r="I38" s="41">
        <f>ROUND(G38*H38,P4)</f>
        <v>0</v>
      </c>
      <c r="J38" s="36"/>
      <c r="O38" s="42">
        <f>I38*0.21</f>
        <v>0</v>
      </c>
      <c r="P38">
        <v>3</v>
      </c>
    </row>
    <row r="39" ht="60">
      <c r="A39" s="36" t="s">
        <v>61</v>
      </c>
      <c r="B39" s="43"/>
      <c r="C39" s="44"/>
      <c r="D39" s="44"/>
      <c r="E39" s="38" t="s">
        <v>1038</v>
      </c>
      <c r="F39" s="44"/>
      <c r="G39" s="44"/>
      <c r="H39" s="44"/>
      <c r="I39" s="44"/>
      <c r="J39" s="45"/>
    </row>
    <row r="40" ht="30">
      <c r="A40" s="36" t="s">
        <v>63</v>
      </c>
      <c r="B40" s="43"/>
      <c r="C40" s="44"/>
      <c r="D40" s="44"/>
      <c r="E40" s="46" t="s">
        <v>1039</v>
      </c>
      <c r="F40" s="44"/>
      <c r="G40" s="44"/>
      <c r="H40" s="44"/>
      <c r="I40" s="44"/>
      <c r="J40" s="45"/>
    </row>
    <row r="41" ht="105">
      <c r="A41" s="36" t="s">
        <v>65</v>
      </c>
      <c r="B41" s="43"/>
      <c r="C41" s="44"/>
      <c r="D41" s="44"/>
      <c r="E41" s="38" t="s">
        <v>1040</v>
      </c>
      <c r="F41" s="44"/>
      <c r="G41" s="44"/>
      <c r="H41" s="44"/>
      <c r="I41" s="44"/>
      <c r="J41" s="45"/>
    </row>
    <row r="42">
      <c r="A42" s="36" t="s">
        <v>56</v>
      </c>
      <c r="B42" s="36">
        <v>9</v>
      </c>
      <c r="C42" s="37" t="s">
        <v>1041</v>
      </c>
      <c r="D42" s="36" t="s">
        <v>58</v>
      </c>
      <c r="E42" s="38" t="s">
        <v>1042</v>
      </c>
      <c r="F42" s="39" t="s">
        <v>107</v>
      </c>
      <c r="G42" s="40">
        <v>2</v>
      </c>
      <c r="H42" s="41">
        <v>0</v>
      </c>
      <c r="I42" s="41">
        <f>ROUND(G42*H42,P4)</f>
        <v>0</v>
      </c>
      <c r="J42" s="36"/>
      <c r="O42" s="42">
        <f>I42*0.21</f>
        <v>0</v>
      </c>
      <c r="P42">
        <v>3</v>
      </c>
    </row>
    <row r="43" ht="45">
      <c r="A43" s="36" t="s">
        <v>61</v>
      </c>
      <c r="B43" s="43"/>
      <c r="C43" s="44"/>
      <c r="D43" s="44"/>
      <c r="E43" s="38" t="s">
        <v>1043</v>
      </c>
      <c r="F43" s="44"/>
      <c r="G43" s="44"/>
      <c r="H43" s="44"/>
      <c r="I43" s="44"/>
      <c r="J43" s="45"/>
    </row>
    <row r="44" ht="30">
      <c r="A44" s="36" t="s">
        <v>63</v>
      </c>
      <c r="B44" s="43"/>
      <c r="C44" s="44"/>
      <c r="D44" s="44"/>
      <c r="E44" s="46" t="s">
        <v>1044</v>
      </c>
      <c r="F44" s="44"/>
      <c r="G44" s="44"/>
      <c r="H44" s="44"/>
      <c r="I44" s="44"/>
      <c r="J44" s="45"/>
    </row>
    <row r="45" ht="135">
      <c r="A45" s="36" t="s">
        <v>65</v>
      </c>
      <c r="B45" s="43"/>
      <c r="C45" s="44"/>
      <c r="D45" s="44"/>
      <c r="E45" s="38" t="s">
        <v>1045</v>
      </c>
      <c r="F45" s="44"/>
      <c r="G45" s="44"/>
      <c r="H45" s="44"/>
      <c r="I45" s="44"/>
      <c r="J45" s="45"/>
    </row>
    <row r="46">
      <c r="A46" s="36" t="s">
        <v>56</v>
      </c>
      <c r="B46" s="36">
        <v>10</v>
      </c>
      <c r="C46" s="37" t="s">
        <v>1046</v>
      </c>
      <c r="D46" s="36" t="s">
        <v>58</v>
      </c>
      <c r="E46" s="38" t="s">
        <v>1047</v>
      </c>
      <c r="F46" s="39" t="s">
        <v>170</v>
      </c>
      <c r="G46" s="40">
        <v>3.2000000000000002</v>
      </c>
      <c r="H46" s="41">
        <v>0</v>
      </c>
      <c r="I46" s="41">
        <f>ROUND(G46*H46,P4)</f>
        <v>0</v>
      </c>
      <c r="J46" s="36"/>
      <c r="O46" s="42">
        <f>I46*0.21</f>
        <v>0</v>
      </c>
      <c r="P46">
        <v>3</v>
      </c>
    </row>
    <row r="47" ht="45">
      <c r="A47" s="36" t="s">
        <v>61</v>
      </c>
      <c r="B47" s="43"/>
      <c r="C47" s="44"/>
      <c r="D47" s="44"/>
      <c r="E47" s="38" t="s">
        <v>1048</v>
      </c>
      <c r="F47" s="44"/>
      <c r="G47" s="44"/>
      <c r="H47" s="44"/>
      <c r="I47" s="44"/>
      <c r="J47" s="45"/>
    </row>
    <row r="48" ht="45">
      <c r="A48" s="36" t="s">
        <v>63</v>
      </c>
      <c r="B48" s="43"/>
      <c r="C48" s="44"/>
      <c r="D48" s="44"/>
      <c r="E48" s="46" t="s">
        <v>1049</v>
      </c>
      <c r="F48" s="44"/>
      <c r="G48" s="44"/>
      <c r="H48" s="44"/>
      <c r="I48" s="44"/>
      <c r="J48" s="45"/>
    </row>
    <row r="49" ht="90">
      <c r="A49" s="36" t="s">
        <v>65</v>
      </c>
      <c r="B49" s="43"/>
      <c r="C49" s="44"/>
      <c r="D49" s="44"/>
      <c r="E49" s="38" t="s">
        <v>1050</v>
      </c>
      <c r="F49" s="44"/>
      <c r="G49" s="44"/>
      <c r="H49" s="44"/>
      <c r="I49" s="44"/>
      <c r="J49" s="45"/>
    </row>
    <row r="50">
      <c r="A50" s="36" t="s">
        <v>56</v>
      </c>
      <c r="B50" s="36">
        <v>11</v>
      </c>
      <c r="C50" s="37" t="s">
        <v>1051</v>
      </c>
      <c r="D50" s="36" t="s">
        <v>130</v>
      </c>
      <c r="E50" s="38" t="s">
        <v>1052</v>
      </c>
      <c r="F50" s="39" t="s">
        <v>107</v>
      </c>
      <c r="G50" s="40">
        <v>5</v>
      </c>
      <c r="H50" s="41">
        <v>0</v>
      </c>
      <c r="I50" s="41">
        <f>ROUND(G50*H50,P4)</f>
        <v>0</v>
      </c>
      <c r="J50" s="36"/>
      <c r="O50" s="42">
        <f>I50*0.21</f>
        <v>0</v>
      </c>
      <c r="P50">
        <v>3</v>
      </c>
    </row>
    <row r="51" ht="45">
      <c r="A51" s="36" t="s">
        <v>61</v>
      </c>
      <c r="B51" s="43"/>
      <c r="C51" s="44"/>
      <c r="D51" s="44"/>
      <c r="E51" s="38" t="s">
        <v>1053</v>
      </c>
      <c r="F51" s="44"/>
      <c r="G51" s="44"/>
      <c r="H51" s="44"/>
      <c r="I51" s="44"/>
      <c r="J51" s="45"/>
    </row>
    <row r="52">
      <c r="A52" s="36" t="s">
        <v>63</v>
      </c>
      <c r="B52" s="43"/>
      <c r="C52" s="44"/>
      <c r="D52" s="44"/>
      <c r="E52" s="46" t="s">
        <v>1054</v>
      </c>
      <c r="F52" s="44"/>
      <c r="G52" s="44"/>
      <c r="H52" s="44"/>
      <c r="I52" s="44"/>
      <c r="J52" s="45"/>
    </row>
    <row r="53" ht="150">
      <c r="A53" s="36" t="s">
        <v>65</v>
      </c>
      <c r="B53" s="43"/>
      <c r="C53" s="44"/>
      <c r="D53" s="44"/>
      <c r="E53" s="38" t="s">
        <v>1055</v>
      </c>
      <c r="F53" s="44"/>
      <c r="G53" s="44"/>
      <c r="H53" s="44"/>
      <c r="I53" s="44"/>
      <c r="J53" s="45"/>
    </row>
    <row r="54">
      <c r="A54" s="36" t="s">
        <v>56</v>
      </c>
      <c r="B54" s="36">
        <v>12</v>
      </c>
      <c r="C54" s="37" t="s">
        <v>1051</v>
      </c>
      <c r="D54" s="36" t="s">
        <v>146</v>
      </c>
      <c r="E54" s="38" t="s">
        <v>1052</v>
      </c>
      <c r="F54" s="39" t="s">
        <v>107</v>
      </c>
      <c r="G54" s="40">
        <v>3</v>
      </c>
      <c r="H54" s="41">
        <v>0</v>
      </c>
      <c r="I54" s="41">
        <f>ROUND(G54*H54,P4)</f>
        <v>0</v>
      </c>
      <c r="J54" s="36"/>
      <c r="O54" s="42">
        <f>I54*0.21</f>
        <v>0</v>
      </c>
      <c r="P54">
        <v>3</v>
      </c>
    </row>
    <row r="55" ht="45">
      <c r="A55" s="36" t="s">
        <v>61</v>
      </c>
      <c r="B55" s="43"/>
      <c r="C55" s="44"/>
      <c r="D55" s="44"/>
      <c r="E55" s="38" t="s">
        <v>1053</v>
      </c>
      <c r="F55" s="44"/>
      <c r="G55" s="44"/>
      <c r="H55" s="44"/>
      <c r="I55" s="44"/>
      <c r="J55" s="45"/>
    </row>
    <row r="56" ht="30">
      <c r="A56" s="36" t="s">
        <v>63</v>
      </c>
      <c r="B56" s="43"/>
      <c r="C56" s="44"/>
      <c r="D56" s="44"/>
      <c r="E56" s="46" t="s">
        <v>1056</v>
      </c>
      <c r="F56" s="44"/>
      <c r="G56" s="44"/>
      <c r="H56" s="44"/>
      <c r="I56" s="44"/>
      <c r="J56" s="45"/>
    </row>
    <row r="57" ht="150">
      <c r="A57" s="36" t="s">
        <v>65</v>
      </c>
      <c r="B57" s="43"/>
      <c r="C57" s="44"/>
      <c r="D57" s="44"/>
      <c r="E57" s="38" t="s">
        <v>1055</v>
      </c>
      <c r="F57" s="44"/>
      <c r="G57" s="44"/>
      <c r="H57" s="44"/>
      <c r="I57" s="44"/>
      <c r="J57" s="45"/>
    </row>
    <row r="58">
      <c r="A58" s="36" t="s">
        <v>56</v>
      </c>
      <c r="B58" s="36">
        <v>13</v>
      </c>
      <c r="C58" s="37" t="s">
        <v>1051</v>
      </c>
      <c r="D58" s="36" t="s">
        <v>150</v>
      </c>
      <c r="E58" s="38" t="s">
        <v>1052</v>
      </c>
      <c r="F58" s="39" t="s">
        <v>107</v>
      </c>
      <c r="G58" s="40">
        <v>2</v>
      </c>
      <c r="H58" s="41">
        <v>0</v>
      </c>
      <c r="I58" s="41">
        <f>ROUND(G58*H58,P4)</f>
        <v>0</v>
      </c>
      <c r="J58" s="36"/>
      <c r="O58" s="42">
        <f>I58*0.21</f>
        <v>0</v>
      </c>
      <c r="P58">
        <v>3</v>
      </c>
    </row>
    <row r="59" ht="45">
      <c r="A59" s="36" t="s">
        <v>61</v>
      </c>
      <c r="B59" s="43"/>
      <c r="C59" s="44"/>
      <c r="D59" s="44"/>
      <c r="E59" s="38" t="s">
        <v>1053</v>
      </c>
      <c r="F59" s="44"/>
      <c r="G59" s="44"/>
      <c r="H59" s="44"/>
      <c r="I59" s="44"/>
      <c r="J59" s="45"/>
    </row>
    <row r="60" ht="30">
      <c r="A60" s="36" t="s">
        <v>63</v>
      </c>
      <c r="B60" s="43"/>
      <c r="C60" s="44"/>
      <c r="D60" s="44"/>
      <c r="E60" s="46" t="s">
        <v>1057</v>
      </c>
      <c r="F60" s="44"/>
      <c r="G60" s="44"/>
      <c r="H60" s="44"/>
      <c r="I60" s="44"/>
      <c r="J60" s="45"/>
    </row>
    <row r="61" ht="150">
      <c r="A61" s="36" t="s">
        <v>65</v>
      </c>
      <c r="B61" s="43"/>
      <c r="C61" s="44"/>
      <c r="D61" s="44"/>
      <c r="E61" s="38" t="s">
        <v>1055</v>
      </c>
      <c r="F61" s="44"/>
      <c r="G61" s="44"/>
      <c r="H61" s="44"/>
      <c r="I61" s="44"/>
      <c r="J61" s="45"/>
    </row>
    <row r="62">
      <c r="A62" s="36" t="s">
        <v>56</v>
      </c>
      <c r="B62" s="36">
        <v>14</v>
      </c>
      <c r="C62" s="37" t="s">
        <v>1051</v>
      </c>
      <c r="D62" s="36" t="s">
        <v>153</v>
      </c>
      <c r="E62" s="38" t="s">
        <v>1052</v>
      </c>
      <c r="F62" s="39" t="s">
        <v>107</v>
      </c>
      <c r="G62" s="40">
        <v>2</v>
      </c>
      <c r="H62" s="41">
        <v>0</v>
      </c>
      <c r="I62" s="41">
        <f>ROUND(G62*H62,P4)</f>
        <v>0</v>
      </c>
      <c r="J62" s="36"/>
      <c r="O62" s="42">
        <f>I62*0.21</f>
        <v>0</v>
      </c>
      <c r="P62">
        <v>3</v>
      </c>
    </row>
    <row r="63" ht="45">
      <c r="A63" s="36" t="s">
        <v>61</v>
      </c>
      <c r="B63" s="43"/>
      <c r="C63" s="44"/>
      <c r="D63" s="44"/>
      <c r="E63" s="38" t="s">
        <v>1053</v>
      </c>
      <c r="F63" s="44"/>
      <c r="G63" s="44"/>
      <c r="H63" s="44"/>
      <c r="I63" s="44"/>
      <c r="J63" s="45"/>
    </row>
    <row r="64">
      <c r="A64" s="36" t="s">
        <v>63</v>
      </c>
      <c r="B64" s="43"/>
      <c r="C64" s="44"/>
      <c r="D64" s="44"/>
      <c r="E64" s="46" t="s">
        <v>1058</v>
      </c>
      <c r="F64" s="44"/>
      <c r="G64" s="44"/>
      <c r="H64" s="44"/>
      <c r="I64" s="44"/>
      <c r="J64" s="45"/>
    </row>
    <row r="65" ht="150">
      <c r="A65" s="36" t="s">
        <v>65</v>
      </c>
      <c r="B65" s="43"/>
      <c r="C65" s="44"/>
      <c r="D65" s="44"/>
      <c r="E65" s="38" t="s">
        <v>1055</v>
      </c>
      <c r="F65" s="44"/>
      <c r="G65" s="44"/>
      <c r="H65" s="44"/>
      <c r="I65" s="44"/>
      <c r="J65" s="45"/>
    </row>
    <row r="66">
      <c r="A66" s="36" t="s">
        <v>56</v>
      </c>
      <c r="B66" s="36">
        <v>15</v>
      </c>
      <c r="C66" s="37" t="s">
        <v>1051</v>
      </c>
      <c r="D66" s="36" t="s">
        <v>320</v>
      </c>
      <c r="E66" s="38" t="s">
        <v>1052</v>
      </c>
      <c r="F66" s="39" t="s">
        <v>107</v>
      </c>
      <c r="G66" s="40">
        <v>5</v>
      </c>
      <c r="H66" s="41">
        <v>0</v>
      </c>
      <c r="I66" s="41">
        <f>ROUND(G66*H66,P4)</f>
        <v>0</v>
      </c>
      <c r="J66" s="36"/>
      <c r="O66" s="42">
        <f>I66*0.21</f>
        <v>0</v>
      </c>
      <c r="P66">
        <v>3</v>
      </c>
    </row>
    <row r="67" ht="45">
      <c r="A67" s="36" t="s">
        <v>61</v>
      </c>
      <c r="B67" s="43"/>
      <c r="C67" s="44"/>
      <c r="D67" s="44"/>
      <c r="E67" s="38" t="s">
        <v>1053</v>
      </c>
      <c r="F67" s="44"/>
      <c r="G67" s="44"/>
      <c r="H67" s="44"/>
      <c r="I67" s="44"/>
      <c r="J67" s="45"/>
    </row>
    <row r="68" ht="30">
      <c r="A68" s="36" t="s">
        <v>63</v>
      </c>
      <c r="B68" s="43"/>
      <c r="C68" s="44"/>
      <c r="D68" s="44"/>
      <c r="E68" s="46" t="s">
        <v>1059</v>
      </c>
      <c r="F68" s="44"/>
      <c r="G68" s="44"/>
      <c r="H68" s="44"/>
      <c r="I68" s="44"/>
      <c r="J68" s="45"/>
    </row>
    <row r="69" ht="150">
      <c r="A69" s="36" t="s">
        <v>65</v>
      </c>
      <c r="B69" s="43"/>
      <c r="C69" s="44"/>
      <c r="D69" s="44"/>
      <c r="E69" s="38" t="s">
        <v>1055</v>
      </c>
      <c r="F69" s="44"/>
      <c r="G69" s="44"/>
      <c r="H69" s="44"/>
      <c r="I69" s="44"/>
      <c r="J69" s="45"/>
    </row>
    <row r="70">
      <c r="A70" s="36" t="s">
        <v>56</v>
      </c>
      <c r="B70" s="36">
        <v>16</v>
      </c>
      <c r="C70" s="37" t="s">
        <v>1051</v>
      </c>
      <c r="D70" s="36" t="s">
        <v>376</v>
      </c>
      <c r="E70" s="38" t="s">
        <v>1052</v>
      </c>
      <c r="F70" s="39" t="s">
        <v>107</v>
      </c>
      <c r="G70" s="40">
        <v>2</v>
      </c>
      <c r="H70" s="41">
        <v>0</v>
      </c>
      <c r="I70" s="41">
        <f>ROUND(G70*H70,P4)</f>
        <v>0</v>
      </c>
      <c r="J70" s="36"/>
      <c r="O70" s="42">
        <f>I70*0.21</f>
        <v>0</v>
      </c>
      <c r="P70">
        <v>3</v>
      </c>
    </row>
    <row r="71" ht="45">
      <c r="A71" s="36" t="s">
        <v>61</v>
      </c>
      <c r="B71" s="43"/>
      <c r="C71" s="44"/>
      <c r="D71" s="44"/>
      <c r="E71" s="38" t="s">
        <v>1053</v>
      </c>
      <c r="F71" s="44"/>
      <c r="G71" s="44"/>
      <c r="H71" s="44"/>
      <c r="I71" s="44"/>
      <c r="J71" s="45"/>
    </row>
    <row r="72" ht="30">
      <c r="A72" s="36" t="s">
        <v>63</v>
      </c>
      <c r="B72" s="43"/>
      <c r="C72" s="44"/>
      <c r="D72" s="44"/>
      <c r="E72" s="46" t="s">
        <v>1060</v>
      </c>
      <c r="F72" s="44"/>
      <c r="G72" s="44"/>
      <c r="H72" s="44"/>
      <c r="I72" s="44"/>
      <c r="J72" s="45"/>
    </row>
    <row r="73" ht="150">
      <c r="A73" s="36" t="s">
        <v>65</v>
      </c>
      <c r="B73" s="43"/>
      <c r="C73" s="44"/>
      <c r="D73" s="44"/>
      <c r="E73" s="38" t="s">
        <v>1055</v>
      </c>
      <c r="F73" s="44"/>
      <c r="G73" s="44"/>
      <c r="H73" s="44"/>
      <c r="I73" s="44"/>
      <c r="J73" s="45"/>
    </row>
    <row r="74" ht="30">
      <c r="A74" s="36" t="s">
        <v>56</v>
      </c>
      <c r="B74" s="36">
        <v>17</v>
      </c>
      <c r="C74" s="37" t="s">
        <v>1061</v>
      </c>
      <c r="D74" s="36" t="s">
        <v>130</v>
      </c>
      <c r="E74" s="38" t="s">
        <v>1062</v>
      </c>
      <c r="F74" s="39" t="s">
        <v>107</v>
      </c>
      <c r="G74" s="40">
        <v>1</v>
      </c>
      <c r="H74" s="41">
        <v>0</v>
      </c>
      <c r="I74" s="41">
        <f>ROUND(G74*H74,P4)</f>
        <v>0</v>
      </c>
      <c r="J74" s="36"/>
      <c r="O74" s="42">
        <f>I74*0.21</f>
        <v>0</v>
      </c>
      <c r="P74">
        <v>3</v>
      </c>
    </row>
    <row r="75" ht="120">
      <c r="A75" s="36" t="s">
        <v>61</v>
      </c>
      <c r="B75" s="43"/>
      <c r="C75" s="44"/>
      <c r="D75" s="44"/>
      <c r="E75" s="38" t="s">
        <v>1063</v>
      </c>
      <c r="F75" s="44"/>
      <c r="G75" s="44"/>
      <c r="H75" s="44"/>
      <c r="I75" s="44"/>
      <c r="J75" s="45"/>
    </row>
    <row r="76" ht="30">
      <c r="A76" s="36" t="s">
        <v>63</v>
      </c>
      <c r="B76" s="43"/>
      <c r="C76" s="44"/>
      <c r="D76" s="44"/>
      <c r="E76" s="46" t="s">
        <v>1064</v>
      </c>
      <c r="F76" s="44"/>
      <c r="G76" s="44"/>
      <c r="H76" s="44"/>
      <c r="I76" s="44"/>
      <c r="J76" s="45"/>
    </row>
    <row r="77" ht="210">
      <c r="A77" s="36" t="s">
        <v>65</v>
      </c>
      <c r="B77" s="43"/>
      <c r="C77" s="44"/>
      <c r="D77" s="44"/>
      <c r="E77" s="38" t="s">
        <v>1065</v>
      </c>
      <c r="F77" s="44"/>
      <c r="G77" s="44"/>
      <c r="H77" s="44"/>
      <c r="I77" s="44"/>
      <c r="J77" s="45"/>
    </row>
    <row r="78" ht="30">
      <c r="A78" s="36" t="s">
        <v>56</v>
      </c>
      <c r="B78" s="36">
        <v>18</v>
      </c>
      <c r="C78" s="37" t="s">
        <v>1061</v>
      </c>
      <c r="D78" s="36" t="s">
        <v>146</v>
      </c>
      <c r="E78" s="38" t="s">
        <v>1062</v>
      </c>
      <c r="F78" s="39" t="s">
        <v>107</v>
      </c>
      <c r="G78" s="40">
        <v>4</v>
      </c>
      <c r="H78" s="41">
        <v>0</v>
      </c>
      <c r="I78" s="41">
        <f>ROUND(G78*H78,P4)</f>
        <v>0</v>
      </c>
      <c r="J78" s="36"/>
      <c r="O78" s="42">
        <f>I78*0.21</f>
        <v>0</v>
      </c>
      <c r="P78">
        <v>3</v>
      </c>
    </row>
    <row r="79" ht="120">
      <c r="A79" s="36" t="s">
        <v>61</v>
      </c>
      <c r="B79" s="43"/>
      <c r="C79" s="44"/>
      <c r="D79" s="44"/>
      <c r="E79" s="38" t="s">
        <v>1066</v>
      </c>
      <c r="F79" s="44"/>
      <c r="G79" s="44"/>
      <c r="H79" s="44"/>
      <c r="I79" s="44"/>
      <c r="J79" s="45"/>
    </row>
    <row r="80" ht="30">
      <c r="A80" s="36" t="s">
        <v>63</v>
      </c>
      <c r="B80" s="43"/>
      <c r="C80" s="44"/>
      <c r="D80" s="44"/>
      <c r="E80" s="46" t="s">
        <v>1067</v>
      </c>
      <c r="F80" s="44"/>
      <c r="G80" s="44"/>
      <c r="H80" s="44"/>
      <c r="I80" s="44"/>
      <c r="J80" s="45"/>
    </row>
    <row r="81" ht="210">
      <c r="A81" s="36" t="s">
        <v>65</v>
      </c>
      <c r="B81" s="43"/>
      <c r="C81" s="44"/>
      <c r="D81" s="44"/>
      <c r="E81" s="38" t="s">
        <v>1065</v>
      </c>
      <c r="F81" s="44"/>
      <c r="G81" s="44"/>
      <c r="H81" s="44"/>
      <c r="I81" s="44"/>
      <c r="J81" s="45"/>
    </row>
    <row r="82" ht="30">
      <c r="A82" s="36" t="s">
        <v>56</v>
      </c>
      <c r="B82" s="36">
        <v>19</v>
      </c>
      <c r="C82" s="37" t="s">
        <v>1061</v>
      </c>
      <c r="D82" s="36" t="s">
        <v>150</v>
      </c>
      <c r="E82" s="38" t="s">
        <v>1062</v>
      </c>
      <c r="F82" s="39" t="s">
        <v>107</v>
      </c>
      <c r="G82" s="40">
        <v>1</v>
      </c>
      <c r="H82" s="41">
        <v>0</v>
      </c>
      <c r="I82" s="41">
        <f>ROUND(G82*H82,P4)</f>
        <v>0</v>
      </c>
      <c r="J82" s="36"/>
      <c r="O82" s="42">
        <f>I82*0.21</f>
        <v>0</v>
      </c>
      <c r="P82">
        <v>3</v>
      </c>
    </row>
    <row r="83" ht="120">
      <c r="A83" s="36" t="s">
        <v>61</v>
      </c>
      <c r="B83" s="43"/>
      <c r="C83" s="44"/>
      <c r="D83" s="44"/>
      <c r="E83" s="38" t="s">
        <v>1068</v>
      </c>
      <c r="F83" s="44"/>
      <c r="G83" s="44"/>
      <c r="H83" s="44"/>
      <c r="I83" s="44"/>
      <c r="J83" s="45"/>
    </row>
    <row r="84" ht="30">
      <c r="A84" s="36" t="s">
        <v>63</v>
      </c>
      <c r="B84" s="43"/>
      <c r="C84" s="44"/>
      <c r="D84" s="44"/>
      <c r="E84" s="46" t="s">
        <v>1069</v>
      </c>
      <c r="F84" s="44"/>
      <c r="G84" s="44"/>
      <c r="H84" s="44"/>
      <c r="I84" s="44"/>
      <c r="J84" s="45"/>
    </row>
    <row r="85" ht="210">
      <c r="A85" s="36" t="s">
        <v>65</v>
      </c>
      <c r="B85" s="43"/>
      <c r="C85" s="44"/>
      <c r="D85" s="44"/>
      <c r="E85" s="38" t="s">
        <v>1065</v>
      </c>
      <c r="F85" s="44"/>
      <c r="G85" s="44"/>
      <c r="H85" s="44"/>
      <c r="I85" s="44"/>
      <c r="J85" s="45"/>
    </row>
    <row r="86">
      <c r="A86" s="36" t="s">
        <v>56</v>
      </c>
      <c r="B86" s="36">
        <v>20</v>
      </c>
      <c r="C86" s="37" t="s">
        <v>1070</v>
      </c>
      <c r="D86" s="36" t="s">
        <v>58</v>
      </c>
      <c r="E86" s="38" t="s">
        <v>1071</v>
      </c>
      <c r="F86" s="39" t="s">
        <v>116</v>
      </c>
      <c r="G86" s="40">
        <v>10</v>
      </c>
      <c r="H86" s="41">
        <v>0</v>
      </c>
      <c r="I86" s="41">
        <f>ROUND(G86*H86,P4)</f>
        <v>0</v>
      </c>
      <c r="J86" s="36"/>
      <c r="O86" s="42">
        <f>I86*0.21</f>
        <v>0</v>
      </c>
      <c r="P86">
        <v>3</v>
      </c>
    </row>
    <row r="87" ht="75">
      <c r="A87" s="36" t="s">
        <v>61</v>
      </c>
      <c r="B87" s="43"/>
      <c r="C87" s="44"/>
      <c r="D87" s="44"/>
      <c r="E87" s="38" t="s">
        <v>1072</v>
      </c>
      <c r="F87" s="44"/>
      <c r="G87" s="44"/>
      <c r="H87" s="44"/>
      <c r="I87" s="44"/>
      <c r="J87" s="45"/>
    </row>
    <row r="88" ht="30">
      <c r="A88" s="36" t="s">
        <v>63</v>
      </c>
      <c r="B88" s="43"/>
      <c r="C88" s="44"/>
      <c r="D88" s="44"/>
      <c r="E88" s="46" t="s">
        <v>1073</v>
      </c>
      <c r="F88" s="44"/>
      <c r="G88" s="44"/>
      <c r="H88" s="44"/>
      <c r="I88" s="44"/>
      <c r="J88" s="45"/>
    </row>
    <row r="89" ht="90">
      <c r="A89" s="36" t="s">
        <v>65</v>
      </c>
      <c r="B89" s="48"/>
      <c r="C89" s="49"/>
      <c r="D89" s="49"/>
      <c r="E89" s="38" t="s">
        <v>1074</v>
      </c>
      <c r="F89" s="49"/>
      <c r="G89" s="49"/>
      <c r="H89" s="49"/>
      <c r="I89" s="49"/>
      <c r="J89" s="50"/>
    </row>
  </sheetData>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docProps/app.xml><?xml version="1.0" encoding="utf-8"?>
<Properties xmlns="http://schemas.openxmlformats.org/officeDocument/2006/extended-properties"/>
</file>

<file path=docProps/core.xml><?xml version="1.0" encoding="utf-8"?>
<cp:coreProperties xmlns:dc="http://purl.org/dc/elements/1.1/" xmlns:dcterms="http://purl.org/dc/terms/" xmlns:xsi="http://www.w3.org/2001/XMLSchema-instance" xmlns:cp="http://schemas.openxmlformats.org/package/2006/metadata/core-properties">
  <dc:creator>Hudec Martin</dc:creator>
  <cp:lastModifiedBy>Hudec Martin</cp:lastModifiedBy>
  <dcterms:created xsi:type="dcterms:W3CDTF">2025-04-09T06:15:37Z</dcterms:created>
  <dcterms:modified xsi:type="dcterms:W3CDTF">2025-04-09T06:15:38Z</dcterms:modified>
</cp:coreProperties>
</file>