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\Documents\2025\24024 Žamberk\"/>
    </mc:Choice>
  </mc:AlternateContent>
  <bookViews>
    <workbookView xWindow="0" yWindow="0" windowWidth="0" windowHeight="0"/>
  </bookViews>
  <sheets>
    <sheet name="Rekapitulace stavby" sheetId="1" r:id="rId1"/>
    <sheet name="SO 001 - Všeobecné položk..." sheetId="2" r:id="rId2"/>
    <sheet name="SO 0011 - Všeobecné polož..." sheetId="3" r:id="rId3"/>
    <sheet name="SO 0012 - Všeobecné polož..." sheetId="4" r:id="rId4"/>
    <sheet name="SO 101 - Rekonstrukce cho..." sheetId="5" r:id="rId5"/>
    <sheet name="SO 1011 - Rekonstrukce ch..." sheetId="6" r:id="rId6"/>
    <sheet name="SO 401 - Veřejné osvětlen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001 - Všeobecné položk...'!$C$116:$K$128</definedName>
    <definedName name="_xlnm.Print_Area" localSheetId="1">'SO 001 - Všeobecné položk...'!$C$4:$J$76,'SO 001 - Všeobecné položk...'!$C$82:$J$98,'SO 001 - Všeobecné položk...'!$C$104:$K$128</definedName>
    <definedName name="_xlnm.Print_Titles" localSheetId="1">'SO 001 - Všeobecné položk...'!$116:$116</definedName>
    <definedName name="_xlnm._FilterDatabase" localSheetId="2" hidden="1">'SO 0011 - Všeobecné polož...'!$C$116:$K$120</definedName>
    <definedName name="_xlnm.Print_Area" localSheetId="2">'SO 0011 - Všeobecné polož...'!$C$4:$J$76,'SO 0011 - Všeobecné polož...'!$C$82:$J$98,'SO 0011 - Všeobecné polož...'!$C$104:$K$120</definedName>
    <definedName name="_xlnm.Print_Titles" localSheetId="2">'SO 0011 - Všeobecné polož...'!$116:$116</definedName>
    <definedName name="_xlnm._FilterDatabase" localSheetId="3" hidden="1">'SO 0012 - Všeobecné polož...'!$C$116:$K$123</definedName>
    <definedName name="_xlnm.Print_Area" localSheetId="3">'SO 0012 - Všeobecné polož...'!$C$4:$J$76,'SO 0012 - Všeobecné polož...'!$C$82:$J$98,'SO 0012 - Všeobecné polož...'!$C$104:$K$123</definedName>
    <definedName name="_xlnm.Print_Titles" localSheetId="3">'SO 0012 - Všeobecné polož...'!$116:$116</definedName>
    <definedName name="_xlnm._FilterDatabase" localSheetId="4" hidden="1">'SO 101 - Rekonstrukce cho...'!$C$125:$K$272</definedName>
    <definedName name="_xlnm.Print_Area" localSheetId="4">'SO 101 - Rekonstrukce cho...'!$C$4:$J$76,'SO 101 - Rekonstrukce cho...'!$C$82:$J$107,'SO 101 - Rekonstrukce cho...'!$C$113:$K$272</definedName>
    <definedName name="_xlnm.Print_Titles" localSheetId="4">'SO 101 - Rekonstrukce cho...'!$125:$125</definedName>
    <definedName name="_xlnm._FilterDatabase" localSheetId="5" hidden="1">'SO 1011 - Rekonstrukce ch...'!$C$119:$K$182</definedName>
    <definedName name="_xlnm.Print_Area" localSheetId="5">'SO 1011 - Rekonstrukce ch...'!$C$4:$J$76,'SO 1011 - Rekonstrukce ch...'!$C$82:$J$101,'SO 1011 - Rekonstrukce ch...'!$C$107:$K$182</definedName>
    <definedName name="_xlnm.Print_Titles" localSheetId="5">'SO 1011 - Rekonstrukce ch...'!$119:$119</definedName>
    <definedName name="_xlnm._FilterDatabase" localSheetId="6" hidden="1">'SO 401 - Veřejné osvětlen...'!$C$121:$K$203</definedName>
    <definedName name="_xlnm.Print_Area" localSheetId="6">'SO 401 - Veřejné osvětlen...'!$C$4:$J$76,'SO 401 - Veřejné osvětlen...'!$C$82:$J$103,'SO 401 - Veřejné osvětlen...'!$C$109:$K$203</definedName>
    <definedName name="_xlnm.Print_Titles" localSheetId="6">'SO 401 - Veřejné osvětlen...'!$121:$121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119"/>
  <c r="J17"/>
  <c r="J15"/>
  <c r="E15"/>
  <c r="F118"/>
  <c r="J14"/>
  <c r="J12"/>
  <c r="J116"/>
  <c r="E7"/>
  <c r="E112"/>
  <c i="6" r="J37"/>
  <c r="J36"/>
  <c i="1" r="AY99"/>
  <c i="6" r="J35"/>
  <c i="1" r="AX99"/>
  <c i="6"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3"/>
  <c r="BH123"/>
  <c r="BG123"/>
  <c r="BF123"/>
  <c r="T123"/>
  <c r="T122"/>
  <c r="R123"/>
  <c r="R122"/>
  <c r="P123"/>
  <c r="P122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5" r="J37"/>
  <c r="J36"/>
  <c i="1" r="AY98"/>
  <c i="5" r="J35"/>
  <c i="1" r="AX98"/>
  <c i="5" r="BI270"/>
  <c r="BH270"/>
  <c r="BG270"/>
  <c r="BF270"/>
  <c r="T270"/>
  <c r="T269"/>
  <c r="R270"/>
  <c r="R269"/>
  <c r="P270"/>
  <c r="P269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T259"/>
  <c r="R260"/>
  <c r="R259"/>
  <c r="P260"/>
  <c r="P259"/>
  <c r="BI255"/>
  <c r="BH255"/>
  <c r="BG255"/>
  <c r="BF255"/>
  <c r="T255"/>
  <c r="R255"/>
  <c r="P255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4" r="J37"/>
  <c r="J36"/>
  <c i="1" r="AY97"/>
  <c i="4" r="J35"/>
  <c i="1" r="AX97"/>
  <c i="4" r="BI122"/>
  <c r="BH122"/>
  <c r="BG122"/>
  <c r="BF122"/>
  <c r="T122"/>
  <c r="R122"/>
  <c r="P122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119"/>
  <c r="BH119"/>
  <c r="BG119"/>
  <c r="BF119"/>
  <c r="T119"/>
  <c r="T118"/>
  <c r="T117"/>
  <c r="R119"/>
  <c r="R118"/>
  <c r="R117"/>
  <c r="P119"/>
  <c r="P118"/>
  <c r="P117"/>
  <c i="1" r="AU96"/>
  <c i="3"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1" r="L90"/>
  <c r="AM90"/>
  <c r="AM89"/>
  <c r="L89"/>
  <c r="AM87"/>
  <c r="L87"/>
  <c r="L85"/>
  <c r="L84"/>
  <c i="2" r="F34"/>
  <c i="3" r="F34"/>
  <c i="1" r="BA96"/>
  <c i="5" r="BK248"/>
  <c r="J145"/>
  <c r="BK246"/>
  <c r="BK240"/>
  <c r="J167"/>
  <c r="BK250"/>
  <c r="J176"/>
  <c r="BK167"/>
  <c r="J215"/>
  <c r="BK202"/>
  <c r="BK201"/>
  <c i="6" r="BK143"/>
  <c r="J153"/>
  <c i="7" r="J201"/>
  <c r="BK201"/>
  <c r="BK203"/>
  <c r="J169"/>
  <c r="J144"/>
  <c r="J191"/>
  <c r="BK163"/>
  <c r="BK173"/>
  <c r="BK132"/>
  <c r="BK169"/>
  <c r="BK188"/>
  <c r="J150"/>
  <c r="BK182"/>
  <c r="BK180"/>
  <c r="J132"/>
  <c r="BK142"/>
  <c i="2" r="BK125"/>
  <c r="F36"/>
  <c i="5" r="BK255"/>
  <c r="BK170"/>
  <c r="J268"/>
  <c r="BK142"/>
  <c r="J219"/>
  <c r="BK163"/>
  <c r="BK140"/>
  <c r="BK263"/>
  <c r="J135"/>
  <c r="BK209"/>
  <c r="BK153"/>
  <c r="BK134"/>
  <c i="6" r="BK174"/>
  <c r="J162"/>
  <c r="J131"/>
  <c i="7" r="BK138"/>
  <c r="J145"/>
  <c r="J178"/>
  <c r="BK170"/>
  <c r="J157"/>
  <c r="J203"/>
  <c r="J156"/>
  <c r="J139"/>
  <c r="BK161"/>
  <c r="BK153"/>
  <c r="BK145"/>
  <c r="BK178"/>
  <c r="J164"/>
  <c r="BK155"/>
  <c r="J171"/>
  <c i="2" r="J125"/>
  <c r="J119"/>
  <c i="3" r="J119"/>
  <c r="F37"/>
  <c i="1" r="BD96"/>
  <c i="5" r="J205"/>
  <c r="BK236"/>
  <c r="BK226"/>
  <c r="J165"/>
  <c r="BK231"/>
  <c r="J209"/>
  <c r="J240"/>
  <c r="J170"/>
  <c r="J185"/>
  <c r="BK185"/>
  <c i="6" r="J143"/>
  <c r="BK182"/>
  <c r="BK162"/>
  <c i="7" r="BK165"/>
  <c r="J175"/>
  <c r="J187"/>
  <c r="J142"/>
  <c r="J196"/>
  <c r="J153"/>
  <c r="BK149"/>
  <c r="J128"/>
  <c r="J195"/>
  <c r="BK174"/>
  <c r="BK202"/>
  <c r="J138"/>
  <c r="J137"/>
  <c r="BK143"/>
  <c i="2" r="F35"/>
  <c i="5" r="J213"/>
  <c r="J211"/>
  <c r="BK215"/>
  <c r="J203"/>
  <c r="BK129"/>
  <c r="BK228"/>
  <c r="J270"/>
  <c r="BK149"/>
  <c r="BK213"/>
  <c r="J131"/>
  <c r="J140"/>
  <c i="6" r="BK147"/>
  <c r="BK131"/>
  <c i="7" r="J202"/>
  <c r="J165"/>
  <c r="J192"/>
  <c r="J160"/>
  <c r="J127"/>
  <c r="J151"/>
  <c r="BK147"/>
  <c r="J190"/>
  <c r="BK189"/>
  <c r="J136"/>
  <c r="J184"/>
  <c r="BK183"/>
  <c r="J173"/>
  <c r="BK128"/>
  <c r="J134"/>
  <c i="2" r="BK123"/>
  <c r="J127"/>
  <c i="3" r="F35"/>
  <c i="1" r="BB96"/>
  <c i="5" r="J260"/>
  <c r="BK238"/>
  <c r="J236"/>
  <c r="J192"/>
  <c r="BK131"/>
  <c r="J250"/>
  <c r="J142"/>
  <c r="J151"/>
  <c r="J200"/>
  <c r="J153"/>
  <c i="6" r="J156"/>
  <c r="BK153"/>
  <c r="J150"/>
  <c r="J137"/>
  <c i="7" r="BK171"/>
  <c r="BK148"/>
  <c r="J194"/>
  <c r="BK159"/>
  <c r="J197"/>
  <c r="J155"/>
  <c r="J176"/>
  <c r="J141"/>
  <c r="BK175"/>
  <c r="BK190"/>
  <c r="BK130"/>
  <c r="BK177"/>
  <c r="BK144"/>
  <c r="BK141"/>
  <c i="2" r="F37"/>
  <c i="4" r="J119"/>
  <c i="5" r="BK268"/>
  <c r="J228"/>
  <c r="BK188"/>
  <c r="BK219"/>
  <c r="BK205"/>
  <c r="BK135"/>
  <c r="J238"/>
  <c r="BK242"/>
  <c r="BK145"/>
  <c r="BK211"/>
  <c r="J244"/>
  <c r="J155"/>
  <c r="J180"/>
  <c i="6" r="J179"/>
  <c r="BK156"/>
  <c r="BK179"/>
  <c i="7" r="J180"/>
  <c r="BK192"/>
  <c r="BK196"/>
  <c r="J163"/>
  <c r="BK131"/>
  <c r="J174"/>
  <c r="J135"/>
  <c r="J189"/>
  <c r="J149"/>
  <c r="J177"/>
  <c r="BK127"/>
  <c r="BK184"/>
  <c r="BK168"/>
  <c r="J166"/>
  <c i="2" r="J123"/>
  <c r="J121"/>
  <c i="3" r="BK119"/>
  <c i="4" r="J122"/>
  <c i="5" r="BK221"/>
  <c r="BK157"/>
  <c r="BK270"/>
  <c r="J207"/>
  <c r="J202"/>
  <c r="J157"/>
  <c r="BK200"/>
  <c r="J161"/>
  <c r="J201"/>
  <c i="6" r="BK159"/>
  <c r="BK150"/>
  <c r="J159"/>
  <c i="7" r="BK187"/>
  <c r="BK194"/>
  <c r="BK198"/>
  <c r="J161"/>
  <c r="BK129"/>
  <c r="J185"/>
  <c r="BK157"/>
  <c r="BK152"/>
  <c r="J129"/>
  <c r="BK176"/>
  <c r="BK164"/>
  <c r="J126"/>
  <c r="J200"/>
  <c r="J179"/>
  <c r="BK160"/>
  <c r="J133"/>
  <c i="2" r="BK119"/>
  <c r="BK121"/>
  <c i="3" r="F36"/>
  <c i="1" r="BC96"/>
  <c i="5" r="BK217"/>
  <c r="BK151"/>
  <c r="J255"/>
  <c r="BK260"/>
  <c r="BK176"/>
  <c r="J248"/>
  <c r="J221"/>
  <c r="BK244"/>
  <c r="J134"/>
  <c r="J163"/>
  <c r="J196"/>
  <c i="6" r="J174"/>
  <c r="J147"/>
  <c r="J182"/>
  <c r="J123"/>
  <c i="7" r="J193"/>
  <c r="BK195"/>
  <c r="BK125"/>
  <c r="J152"/>
  <c r="J146"/>
  <c r="J182"/>
  <c r="BK154"/>
  <c r="J159"/>
  <c r="BK133"/>
  <c r="J147"/>
  <c r="BK166"/>
  <c r="BK156"/>
  <c r="BK134"/>
  <c r="BK126"/>
  <c i="1" r="AS94"/>
  <c i="4" r="BK122"/>
  <c i="5" r="BK266"/>
  <c r="J149"/>
  <c r="BK207"/>
  <c r="J217"/>
  <c r="J242"/>
  <c r="BK161"/>
  <c r="BK138"/>
  <c r="BK155"/>
  <c i="6" r="BK168"/>
  <c r="BK177"/>
  <c r="J168"/>
  <c i="7" r="BK200"/>
  <c r="BK191"/>
  <c r="BK193"/>
  <c r="J162"/>
  <c r="J140"/>
  <c r="J172"/>
  <c r="BK136"/>
  <c r="BK167"/>
  <c r="J167"/>
  <c r="J170"/>
  <c r="BK162"/>
  <c r="J125"/>
  <c r="BK197"/>
  <c r="J183"/>
  <c r="BK150"/>
  <c r="BK172"/>
  <c r="J131"/>
  <c i="2" r="BK127"/>
  <c r="J34"/>
  <c i="4" r="BK119"/>
  <c i="5" r="J263"/>
  <c r="BK203"/>
  <c r="J266"/>
  <c r="BK180"/>
  <c r="BK196"/>
  <c r="J138"/>
  <c r="BK165"/>
  <c r="J231"/>
  <c r="J246"/>
  <c r="BK192"/>
  <c r="J226"/>
  <c r="J129"/>
  <c r="J188"/>
  <c i="6" r="J177"/>
  <c r="BK137"/>
  <c r="BK123"/>
  <c i="7" r="J130"/>
  <c r="BK146"/>
  <c r="BK185"/>
  <c r="BK137"/>
  <c r="J188"/>
  <c r="J154"/>
  <c r="J148"/>
  <c r="J168"/>
  <c r="BK140"/>
  <c r="J143"/>
  <c r="J198"/>
  <c r="BK139"/>
  <c r="BK151"/>
  <c r="BK179"/>
  <c r="BK135"/>
  <c i="5" l="1" r="R175"/>
  <c r="P199"/>
  <c i="2" r="P118"/>
  <c r="P117"/>
  <c i="1" r="AU95"/>
  <c i="4" r="BK118"/>
  <c r="J118"/>
  <c r="J97"/>
  <c i="5" r="R128"/>
  <c r="P204"/>
  <c r="T262"/>
  <c r="T261"/>
  <c i="2" r="BK118"/>
  <c r="J118"/>
  <c r="J97"/>
  <c i="4" r="T118"/>
  <c r="T117"/>
  <c i="5" r="P128"/>
  <c r="P230"/>
  <c i="6" r="P130"/>
  <c r="P121"/>
  <c r="P120"/>
  <c i="1" r="AU99"/>
  <c i="5" r="BK204"/>
  <c r="J204"/>
  <c r="J101"/>
  <c i="4" r="P118"/>
  <c r="P117"/>
  <c i="1" r="AU97"/>
  <c i="5" r="BK128"/>
  <c r="J128"/>
  <c r="J98"/>
  <c r="BK230"/>
  <c r="J230"/>
  <c r="J102"/>
  <c i="7" r="R124"/>
  <c i="5" r="T175"/>
  <c r="T199"/>
  <c r="P262"/>
  <c r="P261"/>
  <c i="7" r="P158"/>
  <c i="2" r="T118"/>
  <c r="T117"/>
  <c i="5" r="T230"/>
  <c i="7" r="BK124"/>
  <c r="BK186"/>
  <c r="J186"/>
  <c r="J101"/>
  <c r="T158"/>
  <c r="T186"/>
  <c i="5" r="T128"/>
  <c r="T127"/>
  <c r="T126"/>
  <c r="T204"/>
  <c i="6" r="BK130"/>
  <c r="J130"/>
  <c r="J99"/>
  <c i="7" r="R158"/>
  <c r="T181"/>
  <c r="BK199"/>
  <c r="J199"/>
  <c r="J102"/>
  <c i="4" r="R118"/>
  <c r="R117"/>
  <c i="5" r="P175"/>
  <c r="R204"/>
  <c r="R262"/>
  <c r="R261"/>
  <c i="6" r="R130"/>
  <c r="R121"/>
  <c r="R120"/>
  <c i="7" r="P124"/>
  <c r="P123"/>
  <c r="P122"/>
  <c i="1" r="AU100"/>
  <c i="7" r="BK181"/>
  <c r="J181"/>
  <c r="J100"/>
  <c r="P186"/>
  <c r="P199"/>
  <c i="2" r="R118"/>
  <c r="R117"/>
  <c i="5" r="R230"/>
  <c i="7" r="T124"/>
  <c r="T123"/>
  <c r="T122"/>
  <c r="P181"/>
  <c r="R199"/>
  <c i="5" r="BK175"/>
  <c r="J175"/>
  <c r="J99"/>
  <c r="BK199"/>
  <c r="J199"/>
  <c r="J100"/>
  <c r="R199"/>
  <c r="BK262"/>
  <c r="J262"/>
  <c r="J105"/>
  <c i="6" r="T130"/>
  <c r="T121"/>
  <c r="T120"/>
  <c i="7" r="BK158"/>
  <c r="J158"/>
  <c r="J99"/>
  <c r="R181"/>
  <c r="R186"/>
  <c r="T199"/>
  <c i="3" r="BK118"/>
  <c r="J118"/>
  <c r="J97"/>
  <c i="6" r="BK122"/>
  <c r="J122"/>
  <c r="J98"/>
  <c r="BK181"/>
  <c r="J181"/>
  <c r="J100"/>
  <c i="5" r="BK259"/>
  <c r="J259"/>
  <c r="J103"/>
  <c r="BK269"/>
  <c r="J269"/>
  <c r="J106"/>
  <c i="7" r="F91"/>
  <c r="BE138"/>
  <c r="BE156"/>
  <c r="BE167"/>
  <c r="BE176"/>
  <c r="J91"/>
  <c r="BE161"/>
  <c r="BE194"/>
  <c r="BE133"/>
  <c r="BE140"/>
  <c r="BE149"/>
  <c r="BE153"/>
  <c r="BE155"/>
  <c r="BE159"/>
  <c r="BE163"/>
  <c r="BE169"/>
  <c r="BE185"/>
  <c r="BE192"/>
  <c r="BE195"/>
  <c r="BE197"/>
  <c r="J89"/>
  <c r="BE154"/>
  <c r="BE175"/>
  <c r="BE180"/>
  <c r="BE187"/>
  <c r="BE198"/>
  <c r="BE202"/>
  <c r="BE128"/>
  <c r="BE131"/>
  <c r="BE143"/>
  <c r="BE145"/>
  <c r="BE148"/>
  <c r="BE162"/>
  <c r="BE193"/>
  <c r="E85"/>
  <c r="BE126"/>
  <c r="BE130"/>
  <c r="BE135"/>
  <c r="BE141"/>
  <c r="BE144"/>
  <c r="BE147"/>
  <c r="BE152"/>
  <c r="BE157"/>
  <c r="BE177"/>
  <c r="BE179"/>
  <c r="BE183"/>
  <c r="BE191"/>
  <c r="BE196"/>
  <c r="BE201"/>
  <c r="BE150"/>
  <c r="BE168"/>
  <c r="BE170"/>
  <c r="BE174"/>
  <c r="BE184"/>
  <c i="6" r="BK121"/>
  <c r="BK120"/>
  <c r="J120"/>
  <c i="7" r="BE137"/>
  <c r="BE142"/>
  <c r="BE146"/>
  <c r="BE164"/>
  <c r="BE178"/>
  <c r="BE189"/>
  <c r="BE132"/>
  <c r="BE134"/>
  <c r="BE151"/>
  <c r="BE165"/>
  <c r="BE171"/>
  <c r="BE182"/>
  <c r="BE200"/>
  <c r="F92"/>
  <c r="BE125"/>
  <c r="BE129"/>
  <c r="BE139"/>
  <c r="BE160"/>
  <c r="BE166"/>
  <c r="BE173"/>
  <c r="BE127"/>
  <c r="BE136"/>
  <c r="BE172"/>
  <c r="BE188"/>
  <c r="BE190"/>
  <c r="BE203"/>
  <c i="5" r="BK261"/>
  <c r="J261"/>
  <c r="J104"/>
  <c r="BK127"/>
  <c r="J127"/>
  <c r="J97"/>
  <c i="6" r="J89"/>
  <c r="BE137"/>
  <c r="BE150"/>
  <c r="BE179"/>
  <c r="BE147"/>
  <c r="BE174"/>
  <c r="F92"/>
  <c r="BE143"/>
  <c r="BE177"/>
  <c r="E85"/>
  <c r="BE159"/>
  <c r="BE182"/>
  <c r="BE123"/>
  <c r="BE156"/>
  <c r="BE168"/>
  <c r="BE131"/>
  <c r="BE153"/>
  <c r="BE162"/>
  <c i="5" r="J120"/>
  <c r="BE142"/>
  <c i="4" r="BK117"/>
  <c r="J117"/>
  <c i="5" r="BE135"/>
  <c r="BE170"/>
  <c r="BE188"/>
  <c r="BE196"/>
  <c r="BE200"/>
  <c r="BE157"/>
  <c r="BE192"/>
  <c r="BE201"/>
  <c r="BE129"/>
  <c r="BE149"/>
  <c r="BE151"/>
  <c r="BE165"/>
  <c r="BE180"/>
  <c r="BE205"/>
  <c r="BE219"/>
  <c r="BE140"/>
  <c r="BE209"/>
  <c r="BE217"/>
  <c r="BE236"/>
  <c r="F92"/>
  <c r="BE185"/>
  <c r="BE211"/>
  <c r="E85"/>
  <c r="BE134"/>
  <c r="BE155"/>
  <c r="BE161"/>
  <c r="BE202"/>
  <c r="BE244"/>
  <c r="BE255"/>
  <c r="BE268"/>
  <c r="BE131"/>
  <c r="BE138"/>
  <c r="BE145"/>
  <c r="BE153"/>
  <c r="BE163"/>
  <c r="BE167"/>
  <c r="BE228"/>
  <c r="BE238"/>
  <c r="BE240"/>
  <c r="BE242"/>
  <c r="BE248"/>
  <c r="BE263"/>
  <c r="BE266"/>
  <c r="BE203"/>
  <c r="BE207"/>
  <c r="BE213"/>
  <c r="BE215"/>
  <c r="BE221"/>
  <c r="BE226"/>
  <c r="BE231"/>
  <c r="BE246"/>
  <c r="BE260"/>
  <c r="BE176"/>
  <c r="BE250"/>
  <c r="BE270"/>
  <c i="3" r="BK117"/>
  <c r="J117"/>
  <c r="J96"/>
  <c i="4" r="F114"/>
  <c r="E107"/>
  <c r="BE119"/>
  <c r="J111"/>
  <c r="BE122"/>
  <c i="2" r="BK117"/>
  <c r="J117"/>
  <c r="J96"/>
  <c i="3" r="E85"/>
  <c r="J89"/>
  <c r="F92"/>
  <c r="BE119"/>
  <c i="1" r="BB95"/>
  <c r="BC95"/>
  <c i="2" r="BE119"/>
  <c r="BE127"/>
  <c r="BE121"/>
  <c r="BE123"/>
  <c r="BE125"/>
  <c i="1" r="AW95"/>
  <c i="2" r="E85"/>
  <c r="J89"/>
  <c r="F92"/>
  <c i="1" r="BD95"/>
  <c r="BA95"/>
  <c i="4" r="F36"/>
  <c i="1" r="BC97"/>
  <c i="5" r="F37"/>
  <c i="1" r="BD98"/>
  <c i="4" r="F34"/>
  <c i="1" r="BA97"/>
  <c i="4" r="J30"/>
  <c i="6" r="F37"/>
  <c i="1" r="BD99"/>
  <c i="6" r="J30"/>
  <c i="3" r="J33"/>
  <c i="1" r="AV96"/>
  <c i="6" r="J34"/>
  <c i="1" r="AW99"/>
  <c i="7" r="J34"/>
  <c i="1" r="AW100"/>
  <c i="7" r="F34"/>
  <c i="1" r="BA100"/>
  <c i="5" r="F34"/>
  <c i="1" r="BA98"/>
  <c i="3" r="J34"/>
  <c i="1" r="AW96"/>
  <c i="5" r="F36"/>
  <c i="1" r="BC98"/>
  <c i="4" r="J34"/>
  <c i="1" r="AW97"/>
  <c i="6" r="F35"/>
  <c i="1" r="BB99"/>
  <c i="7" r="F35"/>
  <c i="1" r="BB100"/>
  <c i="5" r="J34"/>
  <c i="1" r="AW98"/>
  <c i="4" r="F35"/>
  <c i="1" r="BB97"/>
  <c i="6" r="F36"/>
  <c i="1" r="BC99"/>
  <c i="7" r="F36"/>
  <c i="1" r="BC100"/>
  <c i="4" r="F37"/>
  <c i="1" r="BD97"/>
  <c i="6" r="F34"/>
  <c i="1" r="BA99"/>
  <c i="7" r="F37"/>
  <c i="1" r="BD100"/>
  <c i="5" r="F35"/>
  <c i="1" r="BB98"/>
  <c i="7" l="1" r="BK123"/>
  <c r="BK122"/>
  <c r="J122"/>
  <c r="R123"/>
  <c r="R122"/>
  <c i="5" r="P127"/>
  <c r="P126"/>
  <c i="1" r="AU98"/>
  <c i="5" r="R127"/>
  <c r="R126"/>
  <c i="7" r="J124"/>
  <c r="J98"/>
  <c i="1" r="AG99"/>
  <c i="6" r="J96"/>
  <c r="J121"/>
  <c r="J97"/>
  <c i="5" r="BK126"/>
  <c r="J126"/>
  <c i="1" r="AG97"/>
  <c i="4" r="J96"/>
  <c i="7" r="J30"/>
  <c i="1" r="AG100"/>
  <c i="2" r="J33"/>
  <c i="1" r="AV95"/>
  <c r="AT95"/>
  <c i="3" r="J30"/>
  <c i="1" r="AG96"/>
  <c i="5" r="J33"/>
  <c i="1" r="AV98"/>
  <c r="AT98"/>
  <c r="BA94"/>
  <c r="AW94"/>
  <c r="AK30"/>
  <c i="3" r="F33"/>
  <c i="1" r="AZ96"/>
  <c i="4" r="F33"/>
  <c i="1" r="AZ97"/>
  <c i="5" r="F33"/>
  <c i="1" r="AZ98"/>
  <c i="2" r="F33"/>
  <c i="1" r="AZ95"/>
  <c i="5" r="J30"/>
  <c i="1" r="AG98"/>
  <c i="7" r="F33"/>
  <c i="1" r="AZ100"/>
  <c r="AU94"/>
  <c i="6" r="F33"/>
  <c i="1" r="AZ99"/>
  <c r="BD94"/>
  <c r="W33"/>
  <c i="2" r="J30"/>
  <c i="1" r="AG95"/>
  <c i="4" r="J33"/>
  <c i="1" r="AV97"/>
  <c r="AT97"/>
  <c r="AN97"/>
  <c i="7" r="J33"/>
  <c i="1" r="AV100"/>
  <c r="AT100"/>
  <c r="AN100"/>
  <c r="AT96"/>
  <c i="6" r="J33"/>
  <c i="1" r="AV99"/>
  <c r="AT99"/>
  <c r="AN99"/>
  <c r="BB94"/>
  <c r="W31"/>
  <c r="BC94"/>
  <c r="AY94"/>
  <c i="7" l="1" r="J96"/>
  <c r="J123"/>
  <c r="J97"/>
  <c r="J39"/>
  <c i="1" r="AN98"/>
  <c i="5" r="J96"/>
  <c i="6" r="J39"/>
  <c i="5" r="J39"/>
  <c i="1" r="AN96"/>
  <c i="3" r="J39"/>
  <c i="4" r="J39"/>
  <c i="1" r="AN95"/>
  <c i="2" r="J39"/>
  <c i="1" r="W32"/>
  <c r="AX94"/>
  <c r="W30"/>
  <c r="AG94"/>
  <c r="AK26"/>
  <c r="AZ94"/>
  <c r="AV94"/>
  <c r="AK29"/>
  <c l="1"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<sst xmlns="http://schemas.openxmlformats.org/spreadsheetml/2006/main">
  <si>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</si>
  <si>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</si>
  <si>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</si>
  <si>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</si>
  <si>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</si>
  <si>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{2ba0148b-1749-47e8-9ad5-df40d2afdcca}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</si>
  <si>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</si>
  <si>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</si>
  <si>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</si>
  <si>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</si>
  <si>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</si>
  <si>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</si>
  <si>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</si>
  <si>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</si>
  <si>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</si>
  <si>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</si>
  <si>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</si>
  <si>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Žamberk - Rekostrukce chodníků v ul. 28.října  - výjezd na Lukavici</t>
  </si>
  <si>
    <t>KSO:</t>
  </si>
  <si>
    <t>CC-CZ:</t>
  </si>
  <si>
    <t>Místo:</t>
  </si>
  <si>
    <t xml:space="preserve">Žamberk </t>
  </si>
  <si>
    <t>Datum:</t>
  </si>
  <si>
    <t>27. 3. 2024</t>
  </si>
  <si>
    <t>Zadavatel:</t>
  </si>
  <si>
    <t>IČ:</t>
  </si>
  <si>
    <t>Město Žamberk</t>
  </si>
  <si>
    <t>DIČ:</t>
  </si>
  <si>
    <t>Uchazeč:</t>
  </si>
  <si>
    <t>Vyplň údaj</t>
  </si>
  <si>
    <t>Projektant:</t>
  </si>
  <si>
    <t>JIŘÍ STRÁNSKÝ, projekce dopravních staveb</t>
  </si>
  <si>
    <t>True</t>
  </si>
  <si>
    <t>Zpracovatel:</t>
  </si>
  <si>
    <t xml:space="preserve">Jiří Stránský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</si>
  <si>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</si>
  <si>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</si>
  <si>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</si>
  <si>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</si>
  <si>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</si>
  <si>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</si>
  <si>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</si>
  <si>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</si>
  <si>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</si>
  <si>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</si>
  <si>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</si>
  <si>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</si>
  <si>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</si>
  <si>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</si>
  <si>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</si>
  <si>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</si>
  <si>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</si>
  <si>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</si>
  <si>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</si>
  <si>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</si>
  <si>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</si>
  <si>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</si>
  <si>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</si>
  <si>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</si>
  <si>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</si>
  <si>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</si>
  <si>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</si>
  <si>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</si>
  <si>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</si>
  <si>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</si>
  <si>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</si>
  <si>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</si>
  <si>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</si>
  <si>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</si>
  <si>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</si>
  <si>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</si>
  <si>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</si>
  <si>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</si>
  <si>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</si>
  <si>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</si>
  <si>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</si>
  <si>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</si>
  <si>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</si>
  <si>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</si>
  <si>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</si>
  <si>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</si>
  <si>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</si>
  <si>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Všeobecné položky - Přímé výdaje na hlavní část projektu</t>
  </si>
  <si>
    <t>STA</t>
  </si>
  <si>
    <t>1</t>
  </si>
  <si>
    <t>{b7164e4d-73d9-4ba3-8e07-1c059e60b458}</t>
  </si>
  <si>
    <t>2</t>
  </si>
  <si>
    <t>SO 0011</t>
  </si>
  <si>
    <t xml:space="preserve">Všeobecné položky -  Přímé výdaje na doprovodnou část projektu</t>
  </si>
  <si>
    <t>{7f1c0c8f-6266-4b26-94c2-45c5f658ebea}</t>
  </si>
  <si>
    <t>SO 0012</t>
  </si>
  <si>
    <t xml:space="preserve">Všeobecné položky -  Nepřímé náklady</t>
  </si>
  <si>
    <t>{ffab8b37-488f-43b1-978d-68a8d3cdfb57}</t>
  </si>
  <si>
    <t>SO 101</t>
  </si>
  <si>
    <t>Rekonstrukce chodníků vč. sjezdů - Přímé výdaje na hlavní část projektu</t>
  </si>
  <si>
    <t>{5eb0ac3f-e2e0-4400-bfed-d6f7dc6225e4}</t>
  </si>
  <si>
    <t>SO 1011</t>
  </si>
  <si>
    <t>Rekonstrukce chodníků vč. sjezdů - Přímé výdaje na doprovodnou část projektu</t>
  </si>
  <si>
    <t>{4f63f14c-8364-47e3-89fe-8f4fa87aed3e}</t>
  </si>
  <si>
    <t>SO 401</t>
  </si>
  <si>
    <t>Veřejné osvětlení - Přímé výdaje na hlavní část projektu</t>
  </si>
  <si>
    <t>{38138ee6-6dec-4685-a70a-fab1998c6238}</t>
  </si>
  <si>
    <t>KRYCÍ LIST SOUPISU PRACÍ</t>
  </si>
  <si>
    <t>Objekt:</t>
  </si>
  <si>
    <t>SO 001 - Všeobecné položky - Přímé výdaje na hlavní část projektu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</si>
  <si>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</si>
  <si>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</si>
  <si>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</si>
  <si>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</si>
  <si>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</si>
  <si>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</si>
  <si>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</si>
  <si>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</si>
  <si>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</si>
  <si>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</si>
  <si>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</si>
  <si>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</si>
  <si>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</si>
  <si>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</si>
  <si>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</si>
  <si>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</si>
  <si>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</si>
  <si>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</si>
  <si>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</si>
  <si>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</si>
  <si>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</si>
  <si>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</si>
  <si>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</si>
  <si>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</si>
  <si>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012103001</t>
  </si>
  <si>
    <t xml:space="preserve">Geodetické práce před výstavbou - vytyčení stavby </t>
  </si>
  <si>
    <t>soubor</t>
  </si>
  <si>
    <t>1024</t>
  </si>
  <si>
    <t>1152422445</t>
  </si>
  <si>
    <t>VV</t>
  </si>
  <si>
    <t>"směrové i výškové"1</t>
  </si>
  <si>
    <t>012103002</t>
  </si>
  <si>
    <t>Geodetické práce - vytyčení inženýrských sítí</t>
  </si>
  <si>
    <t>-444943164</t>
  </si>
  <si>
    <t>"pouze pro MK"1</t>
  </si>
  <si>
    <t>3</t>
  </si>
  <si>
    <t>012203002</t>
  </si>
  <si>
    <t xml:space="preserve">Kontrolní sondy pro upřesnění polohy inženýrských sítí  - ručně</t>
  </si>
  <si>
    <t xml:space="preserve">kus </t>
  </si>
  <si>
    <t>-1639770671</t>
  </si>
  <si>
    <t>"vč. zpětného zásypu se zhutněním"5</t>
  </si>
  <si>
    <t>4</t>
  </si>
  <si>
    <t>012203003</t>
  </si>
  <si>
    <t>Pasportizace stáv. skutečností</t>
  </si>
  <si>
    <t>kpl</t>
  </si>
  <si>
    <t>-1488784433</t>
  </si>
  <si>
    <t>"foto nebo video - oplocení, vrata, vstrupy, RD"1</t>
  </si>
  <si>
    <t>012303001</t>
  </si>
  <si>
    <t xml:space="preserve">Geodetické práce po výstavbě - zaměření skutečného provedení stavby </t>
  </si>
  <si>
    <t>-769182179</t>
  </si>
  <si>
    <t>"3x CD"1</t>
  </si>
  <si>
    <t xml:space="preserve">SO 0011 - Všeobecné položky -  Přímé výdaje na doprovodnou část projektu</t>
  </si>
  <si>
    <t>041403002</t>
  </si>
  <si>
    <t xml:space="preserve">ZOV +  DIO</t>
  </si>
  <si>
    <t>1374788347</t>
  </si>
  <si>
    <t>"viz část B.8"1</t>
  </si>
  <si>
    <t xml:space="preserve">SO 0012 - Všeobecné položky -  Nepřímé náklady</t>
  </si>
  <si>
    <t>012303005</t>
  </si>
  <si>
    <t>Geodetický plán pro pozemková vyrovnání</t>
  </si>
  <si>
    <t>-2109813441</t>
  </si>
  <si>
    <t>zodpovědný geodet</t>
  </si>
  <si>
    <t>"4x tisk + 4x CD"1</t>
  </si>
  <si>
    <t>013254001</t>
  </si>
  <si>
    <t>Dokumentace skutečného provedení stavby</t>
  </si>
  <si>
    <t>333112095</t>
  </si>
  <si>
    <t>"2x tisk + 2x CD"1</t>
  </si>
  <si>
    <t>SO 101 - Rekonstrukce chodníků vč. sjezdů - Přímé výdaje na hlavní část projektu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</si>
  <si>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</si>
  <si>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</si>
  <si>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</si>
  <si>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</si>
  <si>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</si>
  <si>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</si>
  <si>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</si>
  <si>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</si>
  <si>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</si>
  <si>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</si>
  <si>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>HSV</t>
  </si>
  <si>
    <t>Práce a dodávky HSV</t>
  </si>
  <si>
    <t>Zemní práce</t>
  </si>
  <si>
    <t>113106132</t>
  </si>
  <si>
    <t>Rozebrání dlažeb z betonových nebo kamenných dlaždic komunikací pro pěší strojně pl do 50 m2</t>
  </si>
  <si>
    <t>m2</t>
  </si>
  <si>
    <t>CS ÚRS 2024 01</t>
  </si>
  <si>
    <t>-180612347</t>
  </si>
  <si>
    <t>P</t>
  </si>
  <si>
    <t>Poznámka k položce:_x000d_
odměřeno planimetricky, odečteno z výkresu D.1.1.2.01 Situace bourání</t>
  </si>
  <si>
    <t>113107221</t>
  </si>
  <si>
    <t>Odstranění podkladu z kameniva drceného tl 100 mm strojně pl přes 200 m2</t>
  </si>
  <si>
    <t>78077406</t>
  </si>
  <si>
    <t>"frézing"535</t>
  </si>
  <si>
    <t>113107230</t>
  </si>
  <si>
    <t>Odstranění podkladu z betonu prostého tl 100 mm strojně pl přes 200 m2</t>
  </si>
  <si>
    <t>527393053</t>
  </si>
  <si>
    <t>113107242</t>
  </si>
  <si>
    <t>Odstranění podkladu živičného tl 100 mm strojně pl přes 200 m2</t>
  </si>
  <si>
    <t>-855239331</t>
  </si>
  <si>
    <t>"živičné zpevnění tl. 50 mm"2213</t>
  </si>
  <si>
    <t>113107331</t>
  </si>
  <si>
    <t>Odstranění podkladu z betonu prostého tl 150 mm strojně pl do 50 m2</t>
  </si>
  <si>
    <t>602430017</t>
  </si>
  <si>
    <t>6</t>
  </si>
  <si>
    <t>113202111</t>
  </si>
  <si>
    <t>Vytrhání obrub krajníků obrubníků stojatých</t>
  </si>
  <si>
    <t>m</t>
  </si>
  <si>
    <t>-2107537462</t>
  </si>
  <si>
    <t>7</t>
  </si>
  <si>
    <t>122251103</t>
  </si>
  <si>
    <t>Odkopávky a prokopávky nezapažené v hornině třídy těžitelnosti I, skupiny 3 objem do 100 m3 strojně</t>
  </si>
  <si>
    <t>m3</t>
  </si>
  <si>
    <t>1521587771</t>
  </si>
  <si>
    <t xml:space="preserve">Poznámka k položce:_x000d_
Odečteno planimetricky </t>
  </si>
  <si>
    <t>2125*0,15+195*0,2+24*0,15+6*0,25</t>
  </si>
  <si>
    <t>8</t>
  </si>
  <si>
    <t>162651112</t>
  </si>
  <si>
    <t>Vodorovné přemístění do 5000 m výkopku/sypaniny z horniny třídy těžitelnosti I, skupiny 1 až 3</t>
  </si>
  <si>
    <t>-380729737</t>
  </si>
  <si>
    <t>"odvoz na deponii - pro trénní úpravy"100</t>
  </si>
  <si>
    <t>"odvoz z deponie - pro trénní úpravy"100</t>
  </si>
  <si>
    <t>Součet</t>
  </si>
  <si>
    <t>9</t>
  </si>
  <si>
    <t>162751117</t>
  </si>
  <si>
    <t>Vodorovné přemístění do 10000 m výkopku/sypaniny z horniny třídy těžitelnosti I, skupiny 1 až 3</t>
  </si>
  <si>
    <t>-1015424282</t>
  </si>
  <si>
    <t>"odkopávky"362,85-100</t>
  </si>
  <si>
    <t>10</t>
  </si>
  <si>
    <t>162751119</t>
  </si>
  <si>
    <t>Příplatek k vodorovnému přemístění výkopku/sypaniny z horniny třídy těžitelnosti I, skupiny 1 až 3 ZKD 1000 m přes 10000 m</t>
  </si>
  <si>
    <t>2074012746</t>
  </si>
  <si>
    <t>262,85*10</t>
  </si>
  <si>
    <t>11</t>
  </si>
  <si>
    <t>167151101</t>
  </si>
  <si>
    <t>Nakládání výkopku z hornin třídy těžitelnosti I, skupiny 1 až 3 do 100 m3</t>
  </si>
  <si>
    <t>2117758799</t>
  </si>
  <si>
    <t xml:space="preserve">"uložení  na meziskládce - pro trénní úpravy"100</t>
  </si>
  <si>
    <t>171201231</t>
  </si>
  <si>
    <t>Poplatek za uložení zeminy a kamení na recyklační skládce (skládkovné) kód odpadu 17 05 04</t>
  </si>
  <si>
    <t>t</t>
  </si>
  <si>
    <t>1458757807</t>
  </si>
  <si>
    <t>"odkopávky"(362,85-100)*1,8</t>
  </si>
  <si>
    <t>13</t>
  </si>
  <si>
    <t>171251201</t>
  </si>
  <si>
    <t>Uložení sypaniny na skládky nebo meziskládky</t>
  </si>
  <si>
    <t>223953520</t>
  </si>
  <si>
    <t>14</t>
  </si>
  <si>
    <t>181351113</t>
  </si>
  <si>
    <t>Rozprostření ornice tl vrstvy do 200 mm pl přes 500 m2 v rovině nebo ve svahu do 1:5 strojně</t>
  </si>
  <si>
    <t>2085955944</t>
  </si>
  <si>
    <t xml:space="preserve">Poznámka k položce:_x000d_
odměřeno planimetricky </t>
  </si>
  <si>
    <t>15</t>
  </si>
  <si>
    <t>181411131</t>
  </si>
  <si>
    <t>Založení parkového trávníku výsevem plochy do 1000 m2 v rovině a ve svahu do 1:5</t>
  </si>
  <si>
    <t>1952521521</t>
  </si>
  <si>
    <t>16</t>
  </si>
  <si>
    <t>M</t>
  </si>
  <si>
    <t>00572410</t>
  </si>
  <si>
    <t>osivo směs travní parková</t>
  </si>
  <si>
    <t>kg</t>
  </si>
  <si>
    <t>-1612826037</t>
  </si>
  <si>
    <t>960*0,02 'Přepočtené koeficientem množství</t>
  </si>
  <si>
    <t>17</t>
  </si>
  <si>
    <t>181951111</t>
  </si>
  <si>
    <t>Úprava pláně v hornině třídy těžitelnosti I, skupiny 1 až 3 bez zhutnění strojně</t>
  </si>
  <si>
    <t>689265852</t>
  </si>
  <si>
    <t>960</t>
  </si>
  <si>
    <t>18</t>
  </si>
  <si>
    <t>181951112</t>
  </si>
  <si>
    <t>Úprava pláně v hornině třídy těžitelnosti I, skupiny 1 až 3 se zhutněním</t>
  </si>
  <si>
    <t>66284614</t>
  </si>
  <si>
    <t>Poznámka k položce:_x000d_
odměřeno planimetricky</t>
  </si>
  <si>
    <t>"chodník"2150</t>
  </si>
  <si>
    <t>"obrubníky"866*0,25+17*0,4</t>
  </si>
  <si>
    <t>Komunikace pozemní</t>
  </si>
  <si>
    <t>19</t>
  </si>
  <si>
    <t>564731111</t>
  </si>
  <si>
    <t>Podklad z kameniva hrubého drceného vel. 32-63 mm tl 100 mm</t>
  </si>
  <si>
    <t>775831182</t>
  </si>
  <si>
    <t xml:space="preserve">Poznámka k položce:_x000d_
odměřeno planimetricky, odečteno z výkresu D.1.1.2.02 Situace směrového řešení, D.1.1.2.08 Vzorové příčné řezy </t>
  </si>
  <si>
    <t>20</t>
  </si>
  <si>
    <t>564841112</t>
  </si>
  <si>
    <t>Podklad ze štěrkodrtě ŠD tl 130 mm</t>
  </si>
  <si>
    <t>602331954</t>
  </si>
  <si>
    <t>ŠD 0/32 - částečně zaválcovat do kameniva drceného</t>
  </si>
  <si>
    <t>"chodník"2125</t>
  </si>
  <si>
    <t>567124112</t>
  </si>
  <si>
    <t>Podklad ze směsi stmelené cementem SC C 16/20 (PB II) tl 150 mm</t>
  </si>
  <si>
    <t>1751732705</t>
  </si>
  <si>
    <t>"v místě sjezdů s částečným zaválcováním"482</t>
  </si>
  <si>
    <t>22</t>
  </si>
  <si>
    <t>596211112</t>
  </si>
  <si>
    <t>Kladení zámkové dlažby komunikací pro pěší tl 60 mm skupiny A pl do 300 m2</t>
  </si>
  <si>
    <t>2145477028</t>
  </si>
  <si>
    <t>23</t>
  </si>
  <si>
    <t>59245015</t>
  </si>
  <si>
    <t>dlažba zámková tvaru I 200x165x60mm přírodní</t>
  </si>
  <si>
    <t>-1083321664</t>
  </si>
  <si>
    <t>"chodník"2125-(344*0,4)</t>
  </si>
  <si>
    <t>1987,4*1,01 'Přepočtené koeficientem množství</t>
  </si>
  <si>
    <t>24</t>
  </si>
  <si>
    <t>592452221</t>
  </si>
  <si>
    <t>dlažba zámková tvaru I základní pro nevidomé 200x165x60mm ČERVENÁ</t>
  </si>
  <si>
    <t>-1817551422</t>
  </si>
  <si>
    <t>"chodník"(344*0,4)</t>
  </si>
  <si>
    <t>137,6*1,02 'Přepočtené koeficientem množství</t>
  </si>
  <si>
    <t>Trubní vedení</t>
  </si>
  <si>
    <t>25</t>
  </si>
  <si>
    <t>899132111</t>
  </si>
  <si>
    <t>Výměna (výšková úprava) poklopu kanalizačního samonivelačního s ošetřením podkladu hloubky do 25 cm</t>
  </si>
  <si>
    <t>kus</t>
  </si>
  <si>
    <t>816326321</t>
  </si>
  <si>
    <t>26</t>
  </si>
  <si>
    <t>55241033</t>
  </si>
  <si>
    <t>poklop šachtový litinový kruhový DN 600 bez ventilace tř D400 v samonivelačním rámu pro intenzivní provoz</t>
  </si>
  <si>
    <t>79970256</t>
  </si>
  <si>
    <t>27</t>
  </si>
  <si>
    <t>899132212</t>
  </si>
  <si>
    <t>Výměna (výšková úprava) poklopu vodovodního samonivelačního nebo pevného šoupátkového</t>
  </si>
  <si>
    <t>-430370148</t>
  </si>
  <si>
    <t>28</t>
  </si>
  <si>
    <t>55241104</t>
  </si>
  <si>
    <t>poklop šoupátkový litinový bez ventilace tř D400 v samonivelačním rámu</t>
  </si>
  <si>
    <t>630397069</t>
  </si>
  <si>
    <t>Ostatní konstrukce a práce, bourání</t>
  </si>
  <si>
    <t>29</t>
  </si>
  <si>
    <t>914111113</t>
  </si>
  <si>
    <t xml:space="preserve">Demontáž a zpětná montáž svislé dopravní značky vč. sloupku a patky  </t>
  </si>
  <si>
    <t>-1131236453</t>
  </si>
  <si>
    <t>Poznámka k položce:_x000d_
odečteno z výkresu D.1.1.2.02 Situace směrového řešení</t>
  </si>
  <si>
    <t>30</t>
  </si>
  <si>
    <t>916131213</t>
  </si>
  <si>
    <t>Osazení silničního obrubníku betonového stojatého s boční opěrou do lože z betonu prostého</t>
  </si>
  <si>
    <t>618788701</t>
  </si>
  <si>
    <t>31</t>
  </si>
  <si>
    <t>59217033</t>
  </si>
  <si>
    <t>obrubník betonový silniční 1000x100x300mm</t>
  </si>
  <si>
    <t>265229444</t>
  </si>
  <si>
    <t>7*1,03 'Přepočtené koeficientem množství</t>
  </si>
  <si>
    <t>32</t>
  </si>
  <si>
    <t>59217032</t>
  </si>
  <si>
    <t>obrubník betonový silniční 1000x150x150mm</t>
  </si>
  <si>
    <t>610389773</t>
  </si>
  <si>
    <t>6*1,03 'Přepočtené koeficientem množství</t>
  </si>
  <si>
    <t>33</t>
  </si>
  <si>
    <t>59217030</t>
  </si>
  <si>
    <t>obrubník betonový silniční přechodový 1000x150x150-250mm</t>
  </si>
  <si>
    <t>-368572018</t>
  </si>
  <si>
    <t>"levý obrubník"2+"pravý brubník"2</t>
  </si>
  <si>
    <t>34</t>
  </si>
  <si>
    <t>916331112</t>
  </si>
  <si>
    <t>Osazení zahradního obrubníku betonového do lože z betonu s boční opěrou</t>
  </si>
  <si>
    <t>-1957315386</t>
  </si>
  <si>
    <t>35</t>
  </si>
  <si>
    <t>59217002</t>
  </si>
  <si>
    <t>obrubník betonový zahradní šedý 1000x50x200mm</t>
  </si>
  <si>
    <t>-1580309933</t>
  </si>
  <si>
    <t>858*1,01 'Přepočtené koeficientem množství</t>
  </si>
  <si>
    <t>36</t>
  </si>
  <si>
    <t>59217001</t>
  </si>
  <si>
    <t>obrubník betonový zahradní 1000x50x250mm</t>
  </si>
  <si>
    <t>-898649228</t>
  </si>
  <si>
    <t>8*1,03 'Přepočtené koeficientem množství</t>
  </si>
  <si>
    <t>37</t>
  </si>
  <si>
    <t>916991121</t>
  </si>
  <si>
    <t>Lože pod obrubníky, krajníky nebo obruby z dlažebních kostek z betonu prostého</t>
  </si>
  <si>
    <t>621763845</t>
  </si>
  <si>
    <t>17*0,4*0,06</t>
  </si>
  <si>
    <t>866*0,25*0,06</t>
  </si>
  <si>
    <t>38</t>
  </si>
  <si>
    <t>919735111</t>
  </si>
  <si>
    <t>Řezání stávajícího živičného krytu hl do 50 mm</t>
  </si>
  <si>
    <t>-289746849</t>
  </si>
  <si>
    <t xml:space="preserve">Poznámka k položce:_x000d_
odměřeno planimetricky, odečteno z výkresu D.1.1.2.02 Situace směrového řešení </t>
  </si>
  <si>
    <t>39</t>
  </si>
  <si>
    <t>919735122</t>
  </si>
  <si>
    <t>Řezání stávajícího betonového krytu hl do 100 mm</t>
  </si>
  <si>
    <t>-269676410</t>
  </si>
  <si>
    <t xml:space="preserve">Poznámka k položce:_x000d_
odměřeno planimetricky, odečteno z výkresu D.1.1.2.02 Situace směrového řešeníVzorové příčné řezy </t>
  </si>
  <si>
    <t>997</t>
  </si>
  <si>
    <t>Přesun sutě</t>
  </si>
  <si>
    <t>40</t>
  </si>
  <si>
    <t>997221551</t>
  </si>
  <si>
    <t>Vodorovná doprava suti ze sypkých materiálů do 1 km</t>
  </si>
  <si>
    <t>-61912301</t>
  </si>
  <si>
    <t>"frézing"90,95</t>
  </si>
  <si>
    <t>"beton"531,12+3,9</t>
  </si>
  <si>
    <t>"živice"486,86</t>
  </si>
  <si>
    <t>41</t>
  </si>
  <si>
    <t>997221559</t>
  </si>
  <si>
    <t>Příplatek ZKD 1 km u vodorovné dopravy suti ze sypkých materiálů</t>
  </si>
  <si>
    <t>-1267857945</t>
  </si>
  <si>
    <t>1112,83*29</t>
  </si>
  <si>
    <t>42</t>
  </si>
  <si>
    <t>997221561</t>
  </si>
  <si>
    <t>Vodorovná doprava suti z kusových materiálů do 1 km</t>
  </si>
  <si>
    <t>1154080397</t>
  </si>
  <si>
    <t>"dlažba"2,55</t>
  </si>
  <si>
    <t>43</t>
  </si>
  <si>
    <t>997221569</t>
  </si>
  <si>
    <t>Příplatek ZKD 1 km u vodorovné dopravy suti z kusových materiálů</t>
  </si>
  <si>
    <t>-1165795800</t>
  </si>
  <si>
    <t>2,55*29</t>
  </si>
  <si>
    <t>44</t>
  </si>
  <si>
    <t>997221571</t>
  </si>
  <si>
    <t>Vodorovná doprava vybouraných hmot do 1 km</t>
  </si>
  <si>
    <t>1674318441</t>
  </si>
  <si>
    <t>"obrubníky"30,135</t>
  </si>
  <si>
    <t>45</t>
  </si>
  <si>
    <t>997221579</t>
  </si>
  <si>
    <t>Příplatek ZKD 1 km u vodorovné dopravy vybouraných hmot</t>
  </si>
  <si>
    <t>181103387</t>
  </si>
  <si>
    <t>30,135*29</t>
  </si>
  <si>
    <t>46</t>
  </si>
  <si>
    <t>997221611</t>
  </si>
  <si>
    <t>Nakládání suti na dopravní prostředky pro vodorovnou dopravu</t>
  </si>
  <si>
    <t>1467303696</t>
  </si>
  <si>
    <t>1112,83+2,55</t>
  </si>
  <si>
    <t>47</t>
  </si>
  <si>
    <t>997221612</t>
  </si>
  <si>
    <t>Nakládání vybouraných hmot na dopravní prostředky pro vodorovnou dopravu</t>
  </si>
  <si>
    <t>455974201</t>
  </si>
  <si>
    <t>48</t>
  </si>
  <si>
    <t>997221861</t>
  </si>
  <si>
    <t>Poplatek za uložení stavebního odpadu na recyklační skládce (skládkovné) z prostého betonu pod kódem 17 01 01</t>
  </si>
  <si>
    <t>1104713755</t>
  </si>
  <si>
    <t>49</t>
  </si>
  <si>
    <t>997221875</t>
  </si>
  <si>
    <t>Poplatek za uložení stavebního odpadu na recyklační skládce (skládkovné) asfaltového bez obsahu dehtu zatříděného do Katalogu odpadů pod kódem 17 03 02</t>
  </si>
  <si>
    <t>5896849</t>
  </si>
  <si>
    <t>998</t>
  </si>
  <si>
    <t>Přesun hmot</t>
  </si>
  <si>
    <t>50</t>
  </si>
  <si>
    <t>998223011</t>
  </si>
  <si>
    <t>Přesun hmot pro pozemní komunikace s krytem dlážděným</t>
  </si>
  <si>
    <t>-177751740</t>
  </si>
  <si>
    <t>PSV</t>
  </si>
  <si>
    <t>Práce a dodávky PSV</t>
  </si>
  <si>
    <t>711</t>
  </si>
  <si>
    <t>Izolace proti vodě, vlhkosti a plynům</t>
  </si>
  <si>
    <t>51</t>
  </si>
  <si>
    <t>711161273</t>
  </si>
  <si>
    <t>Provedení izolace proti zemní vlhkosti svislé z nopové fólie</t>
  </si>
  <si>
    <t>124713477</t>
  </si>
  <si>
    <t>100*0,5</t>
  </si>
  <si>
    <t>52</t>
  </si>
  <si>
    <t>28323005</t>
  </si>
  <si>
    <t>fólie profilovaná (nopová) drenážní HDPE s výškou nopů 8mm</t>
  </si>
  <si>
    <t>1266888905</t>
  </si>
  <si>
    <t>50*1,221 'Přepočtené koeficientem množství</t>
  </si>
  <si>
    <t>53</t>
  </si>
  <si>
    <t>998711201</t>
  </si>
  <si>
    <t>Přesun hmot procentní pro izolace proti vodě, vlhkosti a plynům v objektech v do 6 m</t>
  </si>
  <si>
    <t>%</t>
  </si>
  <si>
    <t>-1107551697</t>
  </si>
  <si>
    <t>721</t>
  </si>
  <si>
    <t>Zdravotechnika - vnitřní kanalizace</t>
  </si>
  <si>
    <t>54</t>
  </si>
  <si>
    <t>721241107</t>
  </si>
  <si>
    <t xml:space="preserve">D+M lapače střešních splavenin </t>
  </si>
  <si>
    <t>-1063359224</t>
  </si>
  <si>
    <t>"vč. napojení na stáv. přípoky a betonáže"6</t>
  </si>
  <si>
    <t>SO 1011 - Rekonstrukce chodníků vč. sjezdů - Přímé výdaje na doprovodnou část projektu</t>
  </si>
  <si>
    <t>"plocha pro popelnice"7</t>
  </si>
  <si>
    <t>"domovní vstupy"27</t>
  </si>
  <si>
    <t>"domovní sjezdy"205</t>
  </si>
  <si>
    <t>"oprava sjezdů"33</t>
  </si>
  <si>
    <t>"plocha pro popelnice"6</t>
  </si>
  <si>
    <t>"domovní vstupy"24</t>
  </si>
  <si>
    <t>564851111</t>
  </si>
  <si>
    <t>Podklad ze štěrkodrtě ŠD tl 150 mm</t>
  </si>
  <si>
    <t>2093970873</t>
  </si>
  <si>
    <t>"domovní sjezdy"195</t>
  </si>
  <si>
    <t>567114110</t>
  </si>
  <si>
    <t>Podklad ze směsi stmelené cementem SC C 16/20 (PB II) tl 80 mm</t>
  </si>
  <si>
    <t>-2037511433</t>
  </si>
  <si>
    <t>565131110</t>
  </si>
  <si>
    <t>Vyrovnání povrchu dosavadních podkladů obalovaným kamenivem ACP (OK) tl 30 mm</t>
  </si>
  <si>
    <t>1803635053</t>
  </si>
  <si>
    <t>"oprava sjezdů - živice"33</t>
  </si>
  <si>
    <t>573111114</t>
  </si>
  <si>
    <t>Postřik živičný infiltrační s posypem z asfaltu množství 2 kg/m2</t>
  </si>
  <si>
    <t>-89513594</t>
  </si>
  <si>
    <t>573211107</t>
  </si>
  <si>
    <t>Postřik živičný spojovací z asfaltu v množství 0,30 kg/m2</t>
  </si>
  <si>
    <t>-1405520427</t>
  </si>
  <si>
    <t>577134111</t>
  </si>
  <si>
    <t>Asfaltový beton vrstva obrusná ACO 11 (ABS) tř. I tl 40 mm š do 3 m z nemodifikovaného asfaltu</t>
  </si>
  <si>
    <t>765612773</t>
  </si>
  <si>
    <t>"domovní sjezdy"195-(65*0,4)</t>
  </si>
  <si>
    <t>199*1,01 'Přepočtené koeficientem množství</t>
  </si>
  <si>
    <t>592450218</t>
  </si>
  <si>
    <t>dlažba tvar čtverec betonová 200x200x60mm přírodní - PODÉLNĚ DRÁŽKOVANÁ - UMĚLÁ VODÍCÍ LINIE</t>
  </si>
  <si>
    <t>-123478803</t>
  </si>
  <si>
    <t>"domovní sjezdy"(65*0,4)</t>
  </si>
  <si>
    <t>26*1,03 'Přepočtené koeficientem množství</t>
  </si>
  <si>
    <t>919112233</t>
  </si>
  <si>
    <t>Řezání spár pro vytvoření komůrky š 20 mm hl 40 mm pro těsnící zálivku v živičném krytu</t>
  </si>
  <si>
    <t>1237415467</t>
  </si>
  <si>
    <t>Poznámka k položce:_x000d_
odměřeno planimetricky, odečteno z výkresu D.1.1.2.02 Situace směrového řešení</t>
  </si>
  <si>
    <t>919121233</t>
  </si>
  <si>
    <t>Těsnění spár zálivkou za studena pro komůrky š 20 mm hl 40 mm bez těsnicího profilu</t>
  </si>
  <si>
    <t>-68363192</t>
  </si>
  <si>
    <t>SO 401 - Veřejné osvětlení - Přímé výdaje na hlavní část projektu</t>
  </si>
  <si>
    <t xml:space="preserve"> </t>
  </si>
  <si>
    <t>Vladimír Bezperát</t>
  </si>
  <si>
    <t>401 - Veřejné osvětlení</t>
  </si>
  <si>
    <t xml:space="preserve">    401.1 - MATERIÁL</t>
  </si>
  <si>
    <t xml:space="preserve">    401.2 - MONTÁŽ</t>
  </si>
  <si>
    <t xml:space="preserve">    401.3 - Zemní a zednické práce - materiál</t>
  </si>
  <si>
    <t xml:space="preserve">    401.4 - Zemní a zednické práce - montáž</t>
  </si>
  <si>
    <t xml:space="preserve">    401.5 - Ostatní náklady</t>
  </si>
  <si>
    <t>401</t>
  </si>
  <si>
    <t>Veřejné osvětlení</t>
  </si>
  <si>
    <t>401.1</t>
  </si>
  <si>
    <t>MATERIÁL</t>
  </si>
  <si>
    <t>1927</t>
  </si>
  <si>
    <t>OSTATNI SPOJOVACI A POMOCNY MATERIAL</t>
  </si>
  <si>
    <t>BKS</t>
  </si>
  <si>
    <t>140000000201</t>
  </si>
  <si>
    <t>KABEL CMSM 2X0.75</t>
  </si>
  <si>
    <t>140000000202</t>
  </si>
  <si>
    <t>KABEL CYKY-J 3x1.5</t>
  </si>
  <si>
    <t>150000000253</t>
  </si>
  <si>
    <t>KABEL AYKY-J 4x16</t>
  </si>
  <si>
    <t>150000000254</t>
  </si>
  <si>
    <t>KABEL AYKY-J 4x25</t>
  </si>
  <si>
    <t>210000000028</t>
  </si>
  <si>
    <t>POJISTKOVY DOTEKY 10A 2511-10</t>
  </si>
  <si>
    <t>KS</t>
  </si>
  <si>
    <t>210000000029</t>
  </si>
  <si>
    <t>POJISTKOVA PATRONA 10A (a 25ks)</t>
  </si>
  <si>
    <t>213000000005</t>
  </si>
  <si>
    <t>KOPOS KORUGOVANA TRUBKA KOPOFLEX KF 09050</t>
  </si>
  <si>
    <t>613000000076</t>
  </si>
  <si>
    <t>AMAKO VYLOZNIK ROVNÝ UD1/1000-A SKLON 4st</t>
  </si>
  <si>
    <t>613000000077</t>
  </si>
  <si>
    <t>AMAKO VYLOZNIK ROVNÝ UD1/89-1000 SKLON 4st</t>
  </si>
  <si>
    <t>613000000078</t>
  </si>
  <si>
    <t>AMAKO VYLOZNIK ROVNÝ UD1/89-1500 SKLON 4st</t>
  </si>
  <si>
    <t>613000000079</t>
  </si>
  <si>
    <t>AMAKO VYLOZNIK ROVNÝ UDT1-1000 SKLON 4st</t>
  </si>
  <si>
    <t>624000000095</t>
  </si>
  <si>
    <t>AMAKO SILNIČNÍ STOZAR BEZPATICOVY 6m STP6-A 133/89/76 (PŘECHOD)</t>
  </si>
  <si>
    <t>624000000096</t>
  </si>
  <si>
    <t>AMAKO SILNIČNÍ STOZAR BEZPATICOVY 10m JBUD 10 159/108/89</t>
  </si>
  <si>
    <t>624000000097</t>
  </si>
  <si>
    <t>AMAKO SILNIČNÍ STOZAR BEZPATICOVY 11m JBUD 11 159/108/89</t>
  </si>
  <si>
    <t>61700000119</t>
  </si>
  <si>
    <t>SCHREDER SVITIDLO AMPERA MIDI/5236/32LED/69W (DLE SPECIFIKACE EL.A)</t>
  </si>
  <si>
    <t>61700000120</t>
  </si>
  <si>
    <t>SCHREDER PROGRAM. PŘEDŘADNÍK (KONSTATNÍ SVĚT. VÝSTUP) CLO</t>
  </si>
  <si>
    <t>61700000121</t>
  </si>
  <si>
    <t>SCHREDER REGULACE PŘÍKONU</t>
  </si>
  <si>
    <t>61700000130</t>
  </si>
  <si>
    <t>SCHREDER SVITIDLO AMPERA ZEBRA/32LED/51W/5144 - LEVÁ (DLE SPECIFIKACE EL.B1)</t>
  </si>
  <si>
    <t>61700000131</t>
  </si>
  <si>
    <t>SCHREDER SVITIDLO AMPERA ZEBRA/32LED/51W/5145 - PRAVÁ (DLE SPECIFIKACE EL.B2)</t>
  </si>
  <si>
    <t>621000000125</t>
  </si>
  <si>
    <t>AMAKO STOZAR.VYZBROJ SR 481-25 Z/Un 1.POJ, IP20</t>
  </si>
  <si>
    <t>621000000126</t>
  </si>
  <si>
    <t>AMAKO STOZAR.VYZBROJ SR 481-25 Z/Un 2.POJ, IP20</t>
  </si>
  <si>
    <t>621000000127</t>
  </si>
  <si>
    <t>AMAKO STOZAR.VYZBROJ SR 482-25 Z/Un ODB + 1.POJ, IP20</t>
  </si>
  <si>
    <t>617000000205</t>
  </si>
  <si>
    <t>PRIPLATEK ZA RECYKLACI SVITIDEL</t>
  </si>
  <si>
    <t>624000000093</t>
  </si>
  <si>
    <t>AMAKO OCHRANA PLASTOVA MANZETA PM 133</t>
  </si>
  <si>
    <t>624000000094</t>
  </si>
  <si>
    <t>AMAKO OCHRANA PLASTOVA MANZETA PM 159</t>
  </si>
  <si>
    <t>624000000508</t>
  </si>
  <si>
    <t>SCHREDER PLOVOUCÍ NOC U SVÍTIDLA + PŘEDNASTAVENÍ</t>
  </si>
  <si>
    <t>56</t>
  </si>
  <si>
    <t>810000000010</t>
  </si>
  <si>
    <t>ZEMNICI SVORKA SS (FEZN)</t>
  </si>
  <si>
    <t>58</t>
  </si>
  <si>
    <t>810000000018</t>
  </si>
  <si>
    <t>ZEMNICI DRAT FEZN 10 mm (0,62 kg/m)</t>
  </si>
  <si>
    <t>KG</t>
  </si>
  <si>
    <t>60</t>
  </si>
  <si>
    <t>820000000048</t>
  </si>
  <si>
    <t>ZEMNICI SVORKA NEREZ SP N</t>
  </si>
  <si>
    <t>62</t>
  </si>
  <si>
    <t>820000000150</t>
  </si>
  <si>
    <t>VYSTRAZNA FOLIE ORANZOVA s.33cm</t>
  </si>
  <si>
    <t>64</t>
  </si>
  <si>
    <t>904000000005</t>
  </si>
  <si>
    <t>KABEL.SPOJKA PRO PLAST.KABELY DO 1kV vč.SPOJOVAČŮ SVCZC 25-AL</t>
  </si>
  <si>
    <t>68</t>
  </si>
  <si>
    <t>905000000240</t>
  </si>
  <si>
    <t>WEIDMULLER SVORKY WDU 2.5</t>
  </si>
  <si>
    <t>70</t>
  </si>
  <si>
    <t>401.2</t>
  </si>
  <si>
    <t>MONTÁŽ</t>
  </si>
  <si>
    <t>207000001</t>
  </si>
  <si>
    <t>MONTAZ NAD RAMEC CENIKU 21M</t>
  </si>
  <si>
    <t>HOD</t>
  </si>
  <si>
    <t>74</t>
  </si>
  <si>
    <t>208490011</t>
  </si>
  <si>
    <t>VYSTRAZNA FOLIE S.33CM</t>
  </si>
  <si>
    <t>76</t>
  </si>
  <si>
    <t>208510205</t>
  </si>
  <si>
    <t>ULOZENI TRUBKY AROT,KOPOFLEX 40,50,63 V ZEMI</t>
  </si>
  <si>
    <t>78</t>
  </si>
  <si>
    <t>209000218</t>
  </si>
  <si>
    <t>DEMONTÁŽ STÁVAJÍCÍHO STOŽÁRU VO</t>
  </si>
  <si>
    <t>80</t>
  </si>
  <si>
    <t>210100258</t>
  </si>
  <si>
    <t>UKONČENÍ KABELU DO 3*4 EL. VÝZBROJ</t>
  </si>
  <si>
    <t>82</t>
  </si>
  <si>
    <t>210102001</t>
  </si>
  <si>
    <t>KABELOVÁ SMRŠŤOVACÍ SPOJKA DO 4x25</t>
  </si>
  <si>
    <t>84</t>
  </si>
  <si>
    <t>210120101</t>
  </si>
  <si>
    <t>PATRONA POJIST DO 63A VCET MONT</t>
  </si>
  <si>
    <t>86</t>
  </si>
  <si>
    <t>210202031</t>
  </si>
  <si>
    <t>SVIT LED DO 80 W</t>
  </si>
  <si>
    <t>88</t>
  </si>
  <si>
    <t>210204010</t>
  </si>
  <si>
    <t>STOZAR OSVETLOV SILNIČNÍ OCEL DO 6 M</t>
  </si>
  <si>
    <t>90</t>
  </si>
  <si>
    <t>210204011</t>
  </si>
  <si>
    <t>STOZAR OSVETLOV SILNIČNÍ OCEL DO 12 M</t>
  </si>
  <si>
    <t>92</t>
  </si>
  <si>
    <t>210204104</t>
  </si>
  <si>
    <t xml:space="preserve">VYLOZNIK OCEL 1-RAMEN  DO  35 KG</t>
  </si>
  <si>
    <t>94</t>
  </si>
  <si>
    <t>210204201</t>
  </si>
  <si>
    <t>ELEKTROVYZBROJ STOZARU 1 OKRUH</t>
  </si>
  <si>
    <t>96</t>
  </si>
  <si>
    <t>210204202</t>
  </si>
  <si>
    <t>ELEKTROVYZBROJ STOZARU 2 OKRUHY</t>
  </si>
  <si>
    <t>98</t>
  </si>
  <si>
    <t>210204203</t>
  </si>
  <si>
    <t>ELEKTROVYZBROJ STOZARU 3 OKRUHY</t>
  </si>
  <si>
    <t>100</t>
  </si>
  <si>
    <t>210220022</t>
  </si>
  <si>
    <t xml:space="preserve">VEDENI UZEM FEZN D 8,10 MM   V ZEMI</t>
  </si>
  <si>
    <t>102</t>
  </si>
  <si>
    <t>210220301</t>
  </si>
  <si>
    <t>SVORKA HROMOSVOD 2 SROUBY/SS,SR 03/svary 10cm</t>
  </si>
  <si>
    <t>104</t>
  </si>
  <si>
    <t>210220302</t>
  </si>
  <si>
    <t>SVORKA HROMOSVOD NAD 2 /ST,SJ,ATD/</t>
  </si>
  <si>
    <t>106</t>
  </si>
  <si>
    <t>210220500</t>
  </si>
  <si>
    <t>OCHRANNA MANZETA 133,159</t>
  </si>
  <si>
    <t>108</t>
  </si>
  <si>
    <t>210810001</t>
  </si>
  <si>
    <t>KABEL CMSM 2X0.75 VOLNE</t>
  </si>
  <si>
    <t>110</t>
  </si>
  <si>
    <t>210810005</t>
  </si>
  <si>
    <t>KABEL CYKY 3*1.5 VOLNE</t>
  </si>
  <si>
    <t>112</t>
  </si>
  <si>
    <t>210901069</t>
  </si>
  <si>
    <t>KABEL AYKY 4*16 VOLNE</t>
  </si>
  <si>
    <t>114</t>
  </si>
  <si>
    <t>55</t>
  </si>
  <si>
    <t>210901070</t>
  </si>
  <si>
    <t>KABEL AYKY 4*25 VOLNE</t>
  </si>
  <si>
    <t>116</t>
  </si>
  <si>
    <t>401.3</t>
  </si>
  <si>
    <t>Zemní a zednické práce - materiál</t>
  </si>
  <si>
    <t>228000000100</t>
  </si>
  <si>
    <t>OSTATNI MATERIAL</t>
  </si>
  <si>
    <t>120</t>
  </si>
  <si>
    <t>57</t>
  </si>
  <si>
    <t>820000000050</t>
  </si>
  <si>
    <t>HLADKA KANAL.TRUBKA PVC KGEM 250/2m SN4 ML</t>
  </si>
  <si>
    <t>122</t>
  </si>
  <si>
    <t>900000001000</t>
  </si>
  <si>
    <t>BETON PROSTY SMES tr.C20/25 X0,XC1</t>
  </si>
  <si>
    <t>M3</t>
  </si>
  <si>
    <t>124</t>
  </si>
  <si>
    <t>59</t>
  </si>
  <si>
    <t>900000001001</t>
  </si>
  <si>
    <t>KOPANY PISEK (1m3=2,1t)</t>
  </si>
  <si>
    <t>126</t>
  </si>
  <si>
    <t>401.4</t>
  </si>
  <si>
    <t>Zemní a zednické práce - montáž</t>
  </si>
  <si>
    <t>208010022</t>
  </si>
  <si>
    <t>VYTYCENI TRASY KAB.VEDENI PODEL SILNICE</t>
  </si>
  <si>
    <t>KM</t>
  </si>
  <si>
    <t>130</t>
  </si>
  <si>
    <t>61</t>
  </si>
  <si>
    <t>208020001</t>
  </si>
  <si>
    <t>OSTATNÍ ZEMNÍ A ZEDNICKÉ PRÁCE</t>
  </si>
  <si>
    <t>132</t>
  </si>
  <si>
    <t>208050703</t>
  </si>
  <si>
    <t>JAMA PRO STOZAR VER.OSV.ZEM.TR.3</t>
  </si>
  <si>
    <t>134</t>
  </si>
  <si>
    <t>63</t>
  </si>
  <si>
    <t>208100014</t>
  </si>
  <si>
    <t>STOŽÁROVÉ BETONOVÉ POUZDRO TRUBKA 20 (25) CM-0,6x0,6/1,2m</t>
  </si>
  <si>
    <t>136</t>
  </si>
  <si>
    <t>208100018</t>
  </si>
  <si>
    <t>STOŽÁROVÉ BETONOVÉ POUZDRO TRUBKA 25 CM-0,9x0,9/1,7m</t>
  </si>
  <si>
    <t>138</t>
  </si>
  <si>
    <t>65</t>
  </si>
  <si>
    <t>208100019</t>
  </si>
  <si>
    <t>ROZBOURÁNÍ STÁVAJÍCÍHO STOŽÁROVÉHO BETONOVÉHO POUZDRA</t>
  </si>
  <si>
    <t>140</t>
  </si>
  <si>
    <t>66</t>
  </si>
  <si>
    <t>208200161</t>
  </si>
  <si>
    <t>VYKOP KABEL.RYHY 35/50 CM TR.3</t>
  </si>
  <si>
    <t>142</t>
  </si>
  <si>
    <t>67</t>
  </si>
  <si>
    <t>208200163</t>
  </si>
  <si>
    <t>VYKOP KABEL.RYHY 50/120 CM TR.4</t>
  </si>
  <si>
    <t>144</t>
  </si>
  <si>
    <t>208420021</t>
  </si>
  <si>
    <t>KABELOVE LOZE 10CM DO 65CM SIRKY-PISEK</t>
  </si>
  <si>
    <t>146</t>
  </si>
  <si>
    <t>69</t>
  </si>
  <si>
    <t>208560170</t>
  </si>
  <si>
    <t>ZAHOZ KABEL.RYHY 35/50CM TR.3</t>
  </si>
  <si>
    <t>148</t>
  </si>
  <si>
    <t>208560172</t>
  </si>
  <si>
    <t>ZAHOZ KABEL.RYHY 50/120CM TR.4</t>
  </si>
  <si>
    <t>150</t>
  </si>
  <si>
    <t>71</t>
  </si>
  <si>
    <t>208620013</t>
  </si>
  <si>
    <t>UPRAVA TERENU ZEM TR.3 a 4</t>
  </si>
  <si>
    <t>M2</t>
  </si>
  <si>
    <t>152</t>
  </si>
  <si>
    <t>401.5</t>
  </si>
  <si>
    <t>Ostatní náklady</t>
  </si>
  <si>
    <t>72</t>
  </si>
  <si>
    <t>208620014</t>
  </si>
  <si>
    <t xml:space="preserve"> PPV 6% z Montáže (oddíl 401.2)</t>
  </si>
  <si>
    <t>1477894699</t>
  </si>
  <si>
    <t>73</t>
  </si>
  <si>
    <t>208620015</t>
  </si>
  <si>
    <t xml:space="preserve">PPV 2%  z Zemní a zednické práce montáž (oddíl 401.4)</t>
  </si>
  <si>
    <t>2079132384</t>
  </si>
  <si>
    <t>208620016</t>
  </si>
  <si>
    <t>Ostatní náklady (dopravné, stravné atd.)</t>
  </si>
  <si>
    <t>1319477728</t>
  </si>
  <si>
    <t>75</t>
  </si>
  <si>
    <t>208620017</t>
  </si>
  <si>
    <t>Revize</t>
  </si>
  <si>
    <t>1035715607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</si>
</sst>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Žamberk - Rekostrukce chodníků v ul. 28.října  - výjezd na Lukavici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Žamberk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27. 3. 2024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Žamberk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JIŘÍ STRÁNSKÝ, projekce dopravních staveb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Jiří Stránský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001 - Všeobecné položk...'!J30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001 - Všeobecné položk...'!P117</f>
        <v>0</v>
      </c>
      <c r="AV95" s="128">
        <f>'SO 001 - Všeobecné položk...'!J33</f>
        <v>0</v>
      </c>
      <c r="AW95" s="128">
        <f>'SO 001 - Všeobecné položk...'!J34</f>
        <v>0</v>
      </c>
      <c r="AX95" s="128">
        <f>'SO 001 - Všeobecné položk...'!J35</f>
        <v>0</v>
      </c>
      <c r="AY95" s="128">
        <f>'SO 001 - Všeobecné položk...'!J36</f>
        <v>0</v>
      </c>
      <c r="AZ95" s="128">
        <f>'SO 001 - Všeobecné položk...'!F33</f>
        <v>0</v>
      </c>
      <c r="BA95" s="128">
        <f>'SO 001 - Všeobecné položk...'!F34</f>
        <v>0</v>
      </c>
      <c r="BB95" s="128">
        <f>'SO 001 - Všeobecné položk...'!F35</f>
        <v>0</v>
      </c>
      <c r="BC95" s="128">
        <f>'SO 001 - Všeobecné položk...'!F36</f>
        <v>0</v>
      </c>
      <c r="BD95" s="130">
        <f>'SO 001 - Všeobecné položk...'!F37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0011 - Všeobecné polož...'!J30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0011 - Všeobecné polož...'!P117</f>
        <v>0</v>
      </c>
      <c r="AV96" s="128">
        <f>'SO 0011 - Všeobecné polož...'!J33</f>
        <v>0</v>
      </c>
      <c r="AW96" s="128">
        <f>'SO 0011 - Všeobecné polož...'!J34</f>
        <v>0</v>
      </c>
      <c r="AX96" s="128">
        <f>'SO 0011 - Všeobecné polož...'!J35</f>
        <v>0</v>
      </c>
      <c r="AY96" s="128">
        <f>'SO 0011 - Všeobecné polož...'!J36</f>
        <v>0</v>
      </c>
      <c r="AZ96" s="128">
        <f>'SO 0011 - Všeobecné polož...'!F33</f>
        <v>0</v>
      </c>
      <c r="BA96" s="128">
        <f>'SO 0011 - Všeobecné polož...'!F34</f>
        <v>0</v>
      </c>
      <c r="BB96" s="128">
        <f>'SO 0011 - Všeobecné polož...'!F35</f>
        <v>0</v>
      </c>
      <c r="BC96" s="128">
        <f>'SO 0011 - Všeobecné polož...'!F36</f>
        <v>0</v>
      </c>
      <c r="BD96" s="130">
        <f>'SO 0011 - Všeobecné polož...'!F37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0012 - Všeobecné polož...'!J30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0012 - Všeobecné polož...'!P117</f>
        <v>0</v>
      </c>
      <c r="AV97" s="128">
        <f>'SO 0012 - Všeobecné polož...'!J33</f>
        <v>0</v>
      </c>
      <c r="AW97" s="128">
        <f>'SO 0012 - Všeobecné polož...'!J34</f>
        <v>0</v>
      </c>
      <c r="AX97" s="128">
        <f>'SO 0012 - Všeobecné polož...'!J35</f>
        <v>0</v>
      </c>
      <c r="AY97" s="128">
        <f>'SO 0012 - Všeobecné polož...'!J36</f>
        <v>0</v>
      </c>
      <c r="AZ97" s="128">
        <f>'SO 0012 - Všeobecné polož...'!F33</f>
        <v>0</v>
      </c>
      <c r="BA97" s="128">
        <f>'SO 0012 - Všeobecné polož...'!F34</f>
        <v>0</v>
      </c>
      <c r="BB97" s="128">
        <f>'SO 0012 - Všeobecné polož...'!F35</f>
        <v>0</v>
      </c>
      <c r="BC97" s="128">
        <f>'SO 0012 - Všeobecné polož...'!F36</f>
        <v>0</v>
      </c>
      <c r="BD97" s="130">
        <f>'SO 0012 - Všeobecné polož...'!F37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24.7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101 - Rekonstrukce cho...'!J30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'SO 101 - Rekonstrukce cho...'!P126</f>
        <v>0</v>
      </c>
      <c r="AV98" s="128">
        <f>'SO 101 - Rekonstrukce cho...'!J33</f>
        <v>0</v>
      </c>
      <c r="AW98" s="128">
        <f>'SO 101 - Rekonstrukce cho...'!J34</f>
        <v>0</v>
      </c>
      <c r="AX98" s="128">
        <f>'SO 101 - Rekonstrukce cho...'!J35</f>
        <v>0</v>
      </c>
      <c r="AY98" s="128">
        <f>'SO 101 - Rekonstrukce cho...'!J36</f>
        <v>0</v>
      </c>
      <c r="AZ98" s="128">
        <f>'SO 101 - Rekonstrukce cho...'!F33</f>
        <v>0</v>
      </c>
      <c r="BA98" s="128">
        <f>'SO 101 - Rekonstrukce cho...'!F34</f>
        <v>0</v>
      </c>
      <c r="BB98" s="128">
        <f>'SO 101 - Rekonstrukce cho...'!F35</f>
        <v>0</v>
      </c>
      <c r="BC98" s="128">
        <f>'SO 101 - Rekonstrukce cho...'!F36</f>
        <v>0</v>
      </c>
      <c r="BD98" s="130">
        <f>'SO 101 - Rekonstrukce cho...'!F37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37.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1011 - Rekonstrukce ch...'!J30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'SO 1011 - Rekonstrukce ch...'!P120</f>
        <v>0</v>
      </c>
      <c r="AV99" s="128">
        <f>'SO 1011 - Rekonstrukce ch...'!J33</f>
        <v>0</v>
      </c>
      <c r="AW99" s="128">
        <f>'SO 1011 - Rekonstrukce ch...'!J34</f>
        <v>0</v>
      </c>
      <c r="AX99" s="128">
        <f>'SO 1011 - Rekonstrukce ch...'!J35</f>
        <v>0</v>
      </c>
      <c r="AY99" s="128">
        <f>'SO 1011 - Rekonstrukce ch...'!J36</f>
        <v>0</v>
      </c>
      <c r="AZ99" s="128">
        <f>'SO 1011 - Rekonstrukce ch...'!F33</f>
        <v>0</v>
      </c>
      <c r="BA99" s="128">
        <f>'SO 1011 - Rekonstrukce ch...'!F34</f>
        <v>0</v>
      </c>
      <c r="BB99" s="128">
        <f>'SO 1011 - Rekonstrukce ch...'!F35</f>
        <v>0</v>
      </c>
      <c r="BC99" s="128">
        <f>'SO 1011 - Rekonstrukce ch...'!F36</f>
        <v>0</v>
      </c>
      <c r="BD99" s="130">
        <f>'SO 1011 - Rekonstrukce ch...'!F37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7" customFormat="1" ht="24.75" customHeight="1">
      <c r="A100" s="119" t="s">
        <v>80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401 - Veřejné osvětlen...'!J30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32">
        <v>0</v>
      </c>
      <c r="AT100" s="133">
        <f>ROUND(SUM(AV100:AW100),2)</f>
        <v>0</v>
      </c>
      <c r="AU100" s="134">
        <f>'SO 401 - Veřejné osvětlen...'!P122</f>
        <v>0</v>
      </c>
      <c r="AV100" s="133">
        <f>'SO 401 - Veřejné osvětlen...'!J33</f>
        <v>0</v>
      </c>
      <c r="AW100" s="133">
        <f>'SO 401 - Veřejné osvětlen...'!J34</f>
        <v>0</v>
      </c>
      <c r="AX100" s="133">
        <f>'SO 401 - Veřejné osvětlen...'!J35</f>
        <v>0</v>
      </c>
      <c r="AY100" s="133">
        <f>'SO 401 - Veřejné osvětlen...'!J36</f>
        <v>0</v>
      </c>
      <c r="AZ100" s="133">
        <f>'SO 401 - Veřejné osvětlen...'!F33</f>
        <v>0</v>
      </c>
      <c r="BA100" s="133">
        <f>'SO 401 - Veřejné osvětlen...'!F34</f>
        <v>0</v>
      </c>
      <c r="BB100" s="133">
        <f>'SO 401 - Veřejné osvětlen...'!F35</f>
        <v>0</v>
      </c>
      <c r="BC100" s="133">
        <f>'SO 401 - Veřejné osvětlen...'!F36</f>
        <v>0</v>
      </c>
      <c r="BD100" s="135">
        <f>'SO 401 - Veřejné osvětlen...'!F37</f>
        <v>0</v>
      </c>
      <c r="BE100" s="7"/>
      <c r="BT100" s="131" t="s">
        <v>84</v>
      </c>
      <c r="BV100" s="131" t="s">
        <v>78</v>
      </c>
      <c r="BW100" s="131" t="s">
        <v>101</v>
      </c>
      <c r="BX100" s="131" t="s">
        <v>5</v>
      </c>
      <c r="CL100" s="131" t="s">
        <v>1</v>
      </c>
      <c r="CM100" s="131" t="s">
        <v>86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yOEaMgVpJamzsCj0zOutm4vTQV0E/b0E2m7SeK06OMjPIP6zm6nMKqH2Nz3KL32l/qRBFaSdUQUOW+ABq/GY2w==" hashValue="Nd4TmlML91kec58DHKRDreGll9ca29sqAnXGeMZo8J8mkbfRDGQtdgK7BvTtm1BIIQiftwgkc1ctnj5PrsTISQ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 - Všeobecné položk...'!C2" display="/"/>
    <hyperlink ref="A96" location="'SO 0011 - Všeobecné polož...'!C2" display="/"/>
    <hyperlink ref="A97" location="'SO 0012 - Všeobecné polož...'!C2" display="/"/>
    <hyperlink ref="A98" location="'SO 101 - Rekonstrukce cho...'!C2" display="/"/>
    <hyperlink ref="A99" location="'SO 1011 - Rekonstrukce ch...'!C2" display="/"/>
    <hyperlink ref="A100" location="'SO 401 - Veřejné osvětle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Žamberk - Rekostrukce chodníků v ul. 28.října  - výjezd na Lukavici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ROUND((SUM(BE117:BE128)),  2)</f>
        <v>0</v>
      </c>
      <c r="G33" s="38"/>
      <c r="H33" s="38"/>
      <c r="I33" s="155">
        <v>0.20999999999999999</v>
      </c>
      <c r="J33" s="154">
        <f>ROUND(((SUM(BE117:BE128))*I33),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ROUND((SUM(BF117:BF128)),  2)</f>
        <v>0</v>
      </c>
      <c r="G34" s="38"/>
      <c r="H34" s="38"/>
      <c r="I34" s="155">
        <v>0.12</v>
      </c>
      <c r="J34" s="154">
        <f>ROUND(((SUM(BF117:BF128))*I34),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Žamberk - Rekostrukce chodníků v ul. 28.října  - výjezd na Lukavici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001 - Všeobecné položky - Přímé výdaje na hlavní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Žamberk 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Žamberk</v>
      </c>
      <c r="G91" s="40"/>
      <c r="H91" s="40"/>
      <c r="I91" s="32" t="s">
        <v>30</v>
      </c>
      <c r="J91" s="36" t="str">
        <f>E21</f>
        <v>JIŘÍ STRÁNSKÝ, projekce dopravních staveb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Jiří Stránský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111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 xml:space="preserve">Žamberk - Rekostrukce chodníků v ul. 28.října  - výjezd na Lukavici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30" customHeight="1">
      <c r="A109" s="38"/>
      <c r="B109" s="39"/>
      <c r="C109" s="40"/>
      <c r="D109" s="40"/>
      <c r="E109" s="76" t="str">
        <f>E9</f>
        <v>SO 001 - Všeobecné položky - Přímé výdaje na hlavní část projektu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Žamberk </v>
      </c>
      <c r="G111" s="40"/>
      <c r="H111" s="40"/>
      <c r="I111" s="32" t="s">
        <v>22</v>
      </c>
      <c r="J111" s="79" t="str">
        <f>IF(J12="","",J12)</f>
        <v>27. 3. 2024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24</v>
      </c>
      <c r="D113" s="40"/>
      <c r="E113" s="40"/>
      <c r="F113" s="27" t="str">
        <f>E15</f>
        <v>Město Žamberk</v>
      </c>
      <c r="G113" s="40"/>
      <c r="H113" s="40"/>
      <c r="I113" s="32" t="s">
        <v>30</v>
      </c>
      <c r="J113" s="36" t="str">
        <f>E21</f>
        <v>JIŘÍ STRÁNSKÝ, projekce dopravních staveb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 xml:space="preserve">Jiří Stránský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112</v>
      </c>
      <c r="D116" s="188" t="s">
        <v>61</v>
      </c>
      <c r="E116" s="188" t="s">
        <v>57</v>
      </c>
      <c r="F116" s="188" t="s">
        <v>58</v>
      </c>
      <c r="G116" s="188" t="s">
        <v>113</v>
      </c>
      <c r="H116" s="188" t="s">
        <v>114</v>
      </c>
      <c r="I116" s="188" t="s">
        <v>115</v>
      </c>
      <c r="J116" s="188" t="s">
        <v>107</v>
      </c>
      <c r="K116" s="189" t="s">
        <v>116</v>
      </c>
      <c r="L116" s="190"/>
      <c r="M116" s="100" t="s">
        <v>1</v>
      </c>
      <c r="N116" s="101" t="s">
        <v>40</v>
      </c>
      <c r="O116" s="101" t="s">
        <v>117</v>
      </c>
      <c r="P116" s="101" t="s">
        <v>118</v>
      </c>
      <c r="Q116" s="101" t="s">
        <v>119</v>
      </c>
      <c r="R116" s="101" t="s">
        <v>120</v>
      </c>
      <c r="S116" s="101" t="s">
        <v>121</v>
      </c>
      <c r="T116" s="102" t="s">
        <v>122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123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109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124</v>
      </c>
      <c r="F118" s="199" t="s">
        <v>125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SUM(P119:P128)</f>
        <v>0</v>
      </c>
      <c r="Q118" s="204"/>
      <c r="R118" s="205">
        <f>SUM(R119:R128)</f>
        <v>0</v>
      </c>
      <c r="S118" s="204"/>
      <c r="T118" s="206">
        <f>SUM(T119:T128)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126</v>
      </c>
      <c r="AT118" s="208" t="s">
        <v>75</v>
      </c>
      <c r="AU118" s="208" t="s">
        <v>76</v>
      </c>
      <c r="AY118" s="207" t="s">
        <v>127</v>
      </c>
      <c r="BK118" s="209">
        <f>SUM(BK119:BK128)</f>
        <v>0</v>
      </c>
    </row>
    <row r="119" s="2" customFormat="1" ht="21.75" customHeight="1">
      <c r="A119" s="38"/>
      <c r="B119" s="39"/>
      <c r="C119" s="210" t="s">
        <v>84</v>
      </c>
      <c r="D119" s="210" t="s">
        <v>128</v>
      </c>
      <c r="E119" s="211" t="s">
        <v>129</v>
      </c>
      <c r="F119" s="212" t="s">
        <v>130</v>
      </c>
      <c r="G119" s="213" t="s">
        <v>131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132</v>
      </c>
      <c r="AT119" s="221" t="s">
        <v>128</v>
      </c>
      <c r="AU119" s="221" t="s">
        <v>84</v>
      </c>
      <c r="AY119" s="17" t="s">
        <v>127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132</v>
      </c>
      <c r="BM119" s="221" t="s">
        <v>133</v>
      </c>
    </row>
    <row r="120" s="12" customFormat="1">
      <c r="A120" s="12"/>
      <c r="B120" s="223"/>
      <c r="C120" s="224"/>
      <c r="D120" s="225" t="s">
        <v>134</v>
      </c>
      <c r="E120" s="226" t="s">
        <v>1</v>
      </c>
      <c r="F120" s="227" t="s">
        <v>135</v>
      </c>
      <c r="G120" s="224"/>
      <c r="H120" s="228">
        <v>1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34" t="s">
        <v>134</v>
      </c>
      <c r="AU120" s="234" t="s">
        <v>84</v>
      </c>
      <c r="AV120" s="12" t="s">
        <v>86</v>
      </c>
      <c r="AW120" s="12" t="s">
        <v>32</v>
      </c>
      <c r="AX120" s="12" t="s">
        <v>84</v>
      </c>
      <c r="AY120" s="234" t="s">
        <v>127</v>
      </c>
    </row>
    <row r="121" s="2" customFormat="1" ht="16.5" customHeight="1">
      <c r="A121" s="38"/>
      <c r="B121" s="39"/>
      <c r="C121" s="210" t="s">
        <v>86</v>
      </c>
      <c r="D121" s="210" t="s">
        <v>128</v>
      </c>
      <c r="E121" s="211" t="s">
        <v>136</v>
      </c>
      <c r="F121" s="212" t="s">
        <v>137</v>
      </c>
      <c r="G121" s="213" t="s">
        <v>131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132</v>
      </c>
      <c r="AT121" s="221" t="s">
        <v>128</v>
      </c>
      <c r="AU121" s="221" t="s">
        <v>84</v>
      </c>
      <c r="AY121" s="17" t="s">
        <v>127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132</v>
      </c>
      <c r="BM121" s="221" t="s">
        <v>138</v>
      </c>
    </row>
    <row r="122" s="12" customFormat="1">
      <c r="A122" s="12"/>
      <c r="B122" s="223"/>
      <c r="C122" s="224"/>
      <c r="D122" s="225" t="s">
        <v>134</v>
      </c>
      <c r="E122" s="226" t="s">
        <v>1</v>
      </c>
      <c r="F122" s="227" t="s">
        <v>139</v>
      </c>
      <c r="G122" s="224"/>
      <c r="H122" s="228">
        <v>1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34" t="s">
        <v>134</v>
      </c>
      <c r="AU122" s="234" t="s">
        <v>84</v>
      </c>
      <c r="AV122" s="12" t="s">
        <v>86</v>
      </c>
      <c r="AW122" s="12" t="s">
        <v>32</v>
      </c>
      <c r="AX122" s="12" t="s">
        <v>84</v>
      </c>
      <c r="AY122" s="234" t="s">
        <v>127</v>
      </c>
    </row>
    <row r="123" s="2" customFormat="1" ht="24.15" customHeight="1">
      <c r="A123" s="38"/>
      <c r="B123" s="39"/>
      <c r="C123" s="210" t="s">
        <v>140</v>
      </c>
      <c r="D123" s="210" t="s">
        <v>128</v>
      </c>
      <c r="E123" s="211" t="s">
        <v>141</v>
      </c>
      <c r="F123" s="212" t="s">
        <v>142</v>
      </c>
      <c r="G123" s="213" t="s">
        <v>143</v>
      </c>
      <c r="H123" s="214">
        <v>5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132</v>
      </c>
      <c r="AT123" s="221" t="s">
        <v>128</v>
      </c>
      <c r="AU123" s="221" t="s">
        <v>84</v>
      </c>
      <c r="AY123" s="17" t="s">
        <v>127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132</v>
      </c>
      <c r="BM123" s="221" t="s">
        <v>144</v>
      </c>
    </row>
    <row r="124" s="12" customFormat="1">
      <c r="A124" s="12"/>
      <c r="B124" s="223"/>
      <c r="C124" s="224"/>
      <c r="D124" s="225" t="s">
        <v>134</v>
      </c>
      <c r="E124" s="226" t="s">
        <v>1</v>
      </c>
      <c r="F124" s="227" t="s">
        <v>145</v>
      </c>
      <c r="G124" s="224"/>
      <c r="H124" s="228">
        <v>5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4" t="s">
        <v>134</v>
      </c>
      <c r="AU124" s="234" t="s">
        <v>84</v>
      </c>
      <c r="AV124" s="12" t="s">
        <v>86</v>
      </c>
      <c r="AW124" s="12" t="s">
        <v>32</v>
      </c>
      <c r="AX124" s="12" t="s">
        <v>84</v>
      </c>
      <c r="AY124" s="234" t="s">
        <v>127</v>
      </c>
    </row>
    <row r="125" s="2" customFormat="1" ht="16.5" customHeight="1">
      <c r="A125" s="38"/>
      <c r="B125" s="39"/>
      <c r="C125" s="210" t="s">
        <v>146</v>
      </c>
      <c r="D125" s="210" t="s">
        <v>128</v>
      </c>
      <c r="E125" s="211" t="s">
        <v>147</v>
      </c>
      <c r="F125" s="212" t="s">
        <v>148</v>
      </c>
      <c r="G125" s="213" t="s">
        <v>149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132</v>
      </c>
      <c r="AT125" s="221" t="s">
        <v>128</v>
      </c>
      <c r="AU125" s="221" t="s">
        <v>84</v>
      </c>
      <c r="AY125" s="17" t="s">
        <v>127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132</v>
      </c>
      <c r="BM125" s="221" t="s">
        <v>150</v>
      </c>
    </row>
    <row r="126" s="12" customFormat="1">
      <c r="A126" s="12"/>
      <c r="B126" s="223"/>
      <c r="C126" s="224"/>
      <c r="D126" s="225" t="s">
        <v>134</v>
      </c>
      <c r="E126" s="226" t="s">
        <v>1</v>
      </c>
      <c r="F126" s="227" t="s">
        <v>151</v>
      </c>
      <c r="G126" s="224"/>
      <c r="H126" s="228">
        <v>1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4" t="s">
        <v>134</v>
      </c>
      <c r="AU126" s="234" t="s">
        <v>84</v>
      </c>
      <c r="AV126" s="12" t="s">
        <v>86</v>
      </c>
      <c r="AW126" s="12" t="s">
        <v>32</v>
      </c>
      <c r="AX126" s="12" t="s">
        <v>84</v>
      </c>
      <c r="AY126" s="234" t="s">
        <v>127</v>
      </c>
    </row>
    <row r="127" s="2" customFormat="1" ht="24.15" customHeight="1">
      <c r="A127" s="38"/>
      <c r="B127" s="39"/>
      <c r="C127" s="210" t="s">
        <v>126</v>
      </c>
      <c r="D127" s="210" t="s">
        <v>128</v>
      </c>
      <c r="E127" s="211" t="s">
        <v>152</v>
      </c>
      <c r="F127" s="212" t="s">
        <v>153</v>
      </c>
      <c r="G127" s="213" t="s">
        <v>131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132</v>
      </c>
      <c r="AT127" s="221" t="s">
        <v>128</v>
      </c>
      <c r="AU127" s="221" t="s">
        <v>84</v>
      </c>
      <c r="AY127" s="17" t="s">
        <v>127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132</v>
      </c>
      <c r="BM127" s="221" t="s">
        <v>154</v>
      </c>
    </row>
    <row r="128" s="12" customFormat="1">
      <c r="A128" s="12"/>
      <c r="B128" s="223"/>
      <c r="C128" s="224"/>
      <c r="D128" s="225" t="s">
        <v>134</v>
      </c>
      <c r="E128" s="226" t="s">
        <v>1</v>
      </c>
      <c r="F128" s="227" t="s">
        <v>155</v>
      </c>
      <c r="G128" s="224"/>
      <c r="H128" s="228">
        <v>1</v>
      </c>
      <c r="I128" s="229"/>
      <c r="J128" s="224"/>
      <c r="K128" s="224"/>
      <c r="L128" s="230"/>
      <c r="M128" s="235"/>
      <c r="N128" s="236"/>
      <c r="O128" s="236"/>
      <c r="P128" s="236"/>
      <c r="Q128" s="236"/>
      <c r="R128" s="236"/>
      <c r="S128" s="236"/>
      <c r="T128" s="23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4" t="s">
        <v>134</v>
      </c>
      <c r="AU128" s="234" t="s">
        <v>84</v>
      </c>
      <c r="AV128" s="12" t="s">
        <v>86</v>
      </c>
      <c r="AW128" s="12" t="s">
        <v>32</v>
      </c>
      <c r="AX128" s="12" t="s">
        <v>84</v>
      </c>
      <c r="AY128" s="234" t="s">
        <v>127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9jYe/TBH4mm58u2J8MhaxK5OsTfN9KOu8HKLgvAHZETIzrPziq9iB/OAbZMDGfvw96uLtVZD8lbnLcY6x3jT1g==" hashValue="6hpYpB7lVTx3SpTfxKBw/KNGiZGVi2PqhxeY5tqY6VQ8Ifz8JBCRdkOPpff/p2+gg5714F+ZQLxkduIAMb3w8Q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Žamberk - Rekostrukce chodníků v ul. 28.října  - výjezd na Lukavici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ROUND((SUM(BE117:BE120)),  2)</f>
        <v>0</v>
      </c>
      <c r="G33" s="38"/>
      <c r="H33" s="38"/>
      <c r="I33" s="155">
        <v>0.20999999999999999</v>
      </c>
      <c r="J33" s="154">
        <f>ROUND(((SUM(BE117:BE120))*I33),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ROUND((SUM(BF117:BF120)),  2)</f>
        <v>0</v>
      </c>
      <c r="G34" s="38"/>
      <c r="H34" s="38"/>
      <c r="I34" s="155">
        <v>0.12</v>
      </c>
      <c r="J34" s="154">
        <f>ROUND(((SUM(BF117:BF120))*I34),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Žamberk - Rekostrukce chodníků v ul. 28.října  - výjezd na Lukavici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 xml:space="preserve">SO 0011 - Všeobecné položky -  Přímé výdaje na doprovodnou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Žamberk 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Žamberk</v>
      </c>
      <c r="G91" s="40"/>
      <c r="H91" s="40"/>
      <c r="I91" s="32" t="s">
        <v>30</v>
      </c>
      <c r="J91" s="36" t="str">
        <f>E21</f>
        <v>JIŘÍ STRÁNSKÝ, projekce dopravních staveb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Jiří Stránský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111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 xml:space="preserve">Žamberk - Rekostrukce chodníků v ul. 28.října  - výjezd na Lukavici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30" customHeight="1">
      <c r="A109" s="38"/>
      <c r="B109" s="39"/>
      <c r="C109" s="40"/>
      <c r="D109" s="40"/>
      <c r="E109" s="76" t="str">
        <f>E9</f>
        <v xml:space="preserve">SO 0011 - Všeobecné položky -  Přímé výdaje na doprovodnou část projektu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Žamberk </v>
      </c>
      <c r="G111" s="40"/>
      <c r="H111" s="40"/>
      <c r="I111" s="32" t="s">
        <v>22</v>
      </c>
      <c r="J111" s="79" t="str">
        <f>IF(J12="","",J12)</f>
        <v>27. 3. 2024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24</v>
      </c>
      <c r="D113" s="40"/>
      <c r="E113" s="40"/>
      <c r="F113" s="27" t="str">
        <f>E15</f>
        <v>Město Žamberk</v>
      </c>
      <c r="G113" s="40"/>
      <c r="H113" s="40"/>
      <c r="I113" s="32" t="s">
        <v>30</v>
      </c>
      <c r="J113" s="36" t="str">
        <f>E21</f>
        <v>JIŘÍ STRÁNSKÝ, projekce dopravních staveb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 xml:space="preserve">Jiří Stránský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112</v>
      </c>
      <c r="D116" s="188" t="s">
        <v>61</v>
      </c>
      <c r="E116" s="188" t="s">
        <v>57</v>
      </c>
      <c r="F116" s="188" t="s">
        <v>58</v>
      </c>
      <c r="G116" s="188" t="s">
        <v>113</v>
      </c>
      <c r="H116" s="188" t="s">
        <v>114</v>
      </c>
      <c r="I116" s="188" t="s">
        <v>115</v>
      </c>
      <c r="J116" s="188" t="s">
        <v>107</v>
      </c>
      <c r="K116" s="189" t="s">
        <v>116</v>
      </c>
      <c r="L116" s="190"/>
      <c r="M116" s="100" t="s">
        <v>1</v>
      </c>
      <c r="N116" s="101" t="s">
        <v>40</v>
      </c>
      <c r="O116" s="101" t="s">
        <v>117</v>
      </c>
      <c r="P116" s="101" t="s">
        <v>118</v>
      </c>
      <c r="Q116" s="101" t="s">
        <v>119</v>
      </c>
      <c r="R116" s="101" t="s">
        <v>120</v>
      </c>
      <c r="S116" s="101" t="s">
        <v>121</v>
      </c>
      <c r="T116" s="102" t="s">
        <v>122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123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109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124</v>
      </c>
      <c r="F118" s="199" t="s">
        <v>125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SUM(P119:P120)</f>
        <v>0</v>
      </c>
      <c r="Q118" s="204"/>
      <c r="R118" s="205">
        <f>SUM(R119:R120)</f>
        <v>0</v>
      </c>
      <c r="S118" s="204"/>
      <c r="T118" s="206">
        <f>SUM(T119:T120)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126</v>
      </c>
      <c r="AT118" s="208" t="s">
        <v>75</v>
      </c>
      <c r="AU118" s="208" t="s">
        <v>76</v>
      </c>
      <c r="AY118" s="207" t="s">
        <v>127</v>
      </c>
      <c r="BK118" s="209">
        <f>SUM(BK119:BK120)</f>
        <v>0</v>
      </c>
    </row>
    <row r="119" s="2" customFormat="1" ht="16.5" customHeight="1">
      <c r="A119" s="38"/>
      <c r="B119" s="39"/>
      <c r="C119" s="210" t="s">
        <v>84</v>
      </c>
      <c r="D119" s="210" t="s">
        <v>128</v>
      </c>
      <c r="E119" s="211" t="s">
        <v>157</v>
      </c>
      <c r="F119" s="212" t="s">
        <v>158</v>
      </c>
      <c r="G119" s="213" t="s">
        <v>131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132</v>
      </c>
      <c r="AT119" s="221" t="s">
        <v>128</v>
      </c>
      <c r="AU119" s="221" t="s">
        <v>84</v>
      </c>
      <c r="AY119" s="17" t="s">
        <v>127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132</v>
      </c>
      <c r="BM119" s="221" t="s">
        <v>159</v>
      </c>
    </row>
    <row r="120" s="12" customFormat="1">
      <c r="A120" s="12"/>
      <c r="B120" s="223"/>
      <c r="C120" s="224"/>
      <c r="D120" s="225" t="s">
        <v>134</v>
      </c>
      <c r="E120" s="226" t="s">
        <v>1</v>
      </c>
      <c r="F120" s="227" t="s">
        <v>160</v>
      </c>
      <c r="G120" s="224"/>
      <c r="H120" s="228">
        <v>1</v>
      </c>
      <c r="I120" s="229"/>
      <c r="J120" s="224"/>
      <c r="K120" s="224"/>
      <c r="L120" s="230"/>
      <c r="M120" s="235"/>
      <c r="N120" s="236"/>
      <c r="O120" s="236"/>
      <c r="P120" s="236"/>
      <c r="Q120" s="236"/>
      <c r="R120" s="236"/>
      <c r="S120" s="236"/>
      <c r="T120" s="237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34" t="s">
        <v>134</v>
      </c>
      <c r="AU120" s="234" t="s">
        <v>84</v>
      </c>
      <c r="AV120" s="12" t="s">
        <v>86</v>
      </c>
      <c r="AW120" s="12" t="s">
        <v>32</v>
      </c>
      <c r="AX120" s="12" t="s">
        <v>84</v>
      </c>
      <c r="AY120" s="234" t="s">
        <v>127</v>
      </c>
    </row>
    <row r="12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44"/>
      <c r="M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</sheetData>
  <sheetProtection sheet="1" autoFilter="0" formatColumns="0" formatRows="0" objects="1" scenarios="1" spinCount="100000" saltValue="WKAzuhoxv2HN0lI0a6ap/uavQfyqA5LTiWENypSZ+1EcIOMRXYbBau1uGLCGNmP91GnDg/UuU/6sSVe9NZniIw==" hashValue="eAuzla7DVwrU3tjoIqVoUTArYoVLp3a8DL9PYvwOwOu+1e6G7Cd6AQGZwXmANQHb8hBiMOBV5PociiKBlNzSCw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Žamberk - Rekostrukce chodníků v ul. 28.října  - výjezd na Lukavici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ROUND((SUM(BE117:BE123)),  2)</f>
        <v>0</v>
      </c>
      <c r="G33" s="38"/>
      <c r="H33" s="38"/>
      <c r="I33" s="155">
        <v>0.20999999999999999</v>
      </c>
      <c r="J33" s="154">
        <f>ROUND(((SUM(BE117:BE123))*I33),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ROUND((SUM(BF117:BF123)),  2)</f>
        <v>0</v>
      </c>
      <c r="G34" s="38"/>
      <c r="H34" s="38"/>
      <c r="I34" s="155">
        <v>0.12</v>
      </c>
      <c r="J34" s="154">
        <f>ROUND(((SUM(BF117:BF123))*I34),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Žamberk - Rekostrukce chodníků v ul. 28.října  - výjezd na Lukavici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0012 - Všeobecné položky -  Nepřímé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Žamberk 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Žamberk</v>
      </c>
      <c r="G91" s="40"/>
      <c r="H91" s="40"/>
      <c r="I91" s="32" t="s">
        <v>30</v>
      </c>
      <c r="J91" s="36" t="str">
        <f>E21</f>
        <v>JIŘÍ STRÁNSKÝ, projekce dopravních staveb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Jiří Stránský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111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 xml:space="preserve">Žamberk - Rekostrukce chodníků v ul. 28.října  - výjezd na Lukavici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 xml:space="preserve">SO 0012 - Všeobecné položky -  Nepřímé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Žamberk </v>
      </c>
      <c r="G111" s="40"/>
      <c r="H111" s="40"/>
      <c r="I111" s="32" t="s">
        <v>22</v>
      </c>
      <c r="J111" s="79" t="str">
        <f>IF(J12="","",J12)</f>
        <v>27. 3. 2024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24</v>
      </c>
      <c r="D113" s="40"/>
      <c r="E113" s="40"/>
      <c r="F113" s="27" t="str">
        <f>E15</f>
        <v>Město Žamberk</v>
      </c>
      <c r="G113" s="40"/>
      <c r="H113" s="40"/>
      <c r="I113" s="32" t="s">
        <v>30</v>
      </c>
      <c r="J113" s="36" t="str">
        <f>E21</f>
        <v>JIŘÍ STRÁNSKÝ, projekce dopravních staveb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 xml:space="preserve">Jiří Stránský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112</v>
      </c>
      <c r="D116" s="188" t="s">
        <v>61</v>
      </c>
      <c r="E116" s="188" t="s">
        <v>57</v>
      </c>
      <c r="F116" s="188" t="s">
        <v>58</v>
      </c>
      <c r="G116" s="188" t="s">
        <v>113</v>
      </c>
      <c r="H116" s="188" t="s">
        <v>114</v>
      </c>
      <c r="I116" s="188" t="s">
        <v>115</v>
      </c>
      <c r="J116" s="188" t="s">
        <v>107</v>
      </c>
      <c r="K116" s="189" t="s">
        <v>116</v>
      </c>
      <c r="L116" s="190"/>
      <c r="M116" s="100" t="s">
        <v>1</v>
      </c>
      <c r="N116" s="101" t="s">
        <v>40</v>
      </c>
      <c r="O116" s="101" t="s">
        <v>117</v>
      </c>
      <c r="P116" s="101" t="s">
        <v>118</v>
      </c>
      <c r="Q116" s="101" t="s">
        <v>119</v>
      </c>
      <c r="R116" s="101" t="s">
        <v>120</v>
      </c>
      <c r="S116" s="101" t="s">
        <v>121</v>
      </c>
      <c r="T116" s="102" t="s">
        <v>122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123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109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124</v>
      </c>
      <c r="F118" s="199" t="s">
        <v>125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SUM(P119:P123)</f>
        <v>0</v>
      </c>
      <c r="Q118" s="204"/>
      <c r="R118" s="205">
        <f>SUM(R119:R123)</f>
        <v>0</v>
      </c>
      <c r="S118" s="204"/>
      <c r="T118" s="206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126</v>
      </c>
      <c r="AT118" s="208" t="s">
        <v>75</v>
      </c>
      <c r="AU118" s="208" t="s">
        <v>76</v>
      </c>
      <c r="AY118" s="207" t="s">
        <v>127</v>
      </c>
      <c r="BK118" s="209">
        <f>SUM(BK119:BK123)</f>
        <v>0</v>
      </c>
    </row>
    <row r="119" s="2" customFormat="1" ht="16.5" customHeight="1">
      <c r="A119" s="38"/>
      <c r="B119" s="39"/>
      <c r="C119" s="210" t="s">
        <v>84</v>
      </c>
      <c r="D119" s="210" t="s">
        <v>128</v>
      </c>
      <c r="E119" s="211" t="s">
        <v>162</v>
      </c>
      <c r="F119" s="212" t="s">
        <v>163</v>
      </c>
      <c r="G119" s="213" t="s">
        <v>131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132</v>
      </c>
      <c r="AT119" s="221" t="s">
        <v>128</v>
      </c>
      <c r="AU119" s="221" t="s">
        <v>84</v>
      </c>
      <c r="AY119" s="17" t="s">
        <v>127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132</v>
      </c>
      <c r="BM119" s="221" t="s">
        <v>164</v>
      </c>
    </row>
    <row r="120" s="13" customFormat="1">
      <c r="A120" s="13"/>
      <c r="B120" s="238"/>
      <c r="C120" s="239"/>
      <c r="D120" s="225" t="s">
        <v>134</v>
      </c>
      <c r="E120" s="240" t="s">
        <v>1</v>
      </c>
      <c r="F120" s="241" t="s">
        <v>165</v>
      </c>
      <c r="G120" s="239"/>
      <c r="H120" s="240" t="s">
        <v>1</v>
      </c>
      <c r="I120" s="242"/>
      <c r="J120" s="239"/>
      <c r="K120" s="239"/>
      <c r="L120" s="243"/>
      <c r="M120" s="244"/>
      <c r="N120" s="245"/>
      <c r="O120" s="245"/>
      <c r="P120" s="245"/>
      <c r="Q120" s="245"/>
      <c r="R120" s="245"/>
      <c r="S120" s="245"/>
      <c r="T120" s="24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7" t="s">
        <v>134</v>
      </c>
      <c r="AU120" s="247" t="s">
        <v>84</v>
      </c>
      <c r="AV120" s="13" t="s">
        <v>84</v>
      </c>
      <c r="AW120" s="13" t="s">
        <v>32</v>
      </c>
      <c r="AX120" s="13" t="s">
        <v>76</v>
      </c>
      <c r="AY120" s="247" t="s">
        <v>127</v>
      </c>
    </row>
    <row r="121" s="12" customFormat="1">
      <c r="A121" s="12"/>
      <c r="B121" s="223"/>
      <c r="C121" s="224"/>
      <c r="D121" s="225" t="s">
        <v>134</v>
      </c>
      <c r="E121" s="226" t="s">
        <v>1</v>
      </c>
      <c r="F121" s="227" t="s">
        <v>166</v>
      </c>
      <c r="G121" s="224"/>
      <c r="H121" s="228">
        <v>1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4" t="s">
        <v>134</v>
      </c>
      <c r="AU121" s="234" t="s">
        <v>84</v>
      </c>
      <c r="AV121" s="12" t="s">
        <v>86</v>
      </c>
      <c r="AW121" s="12" t="s">
        <v>32</v>
      </c>
      <c r="AX121" s="12" t="s">
        <v>84</v>
      </c>
      <c r="AY121" s="234" t="s">
        <v>127</v>
      </c>
    </row>
    <row r="122" s="2" customFormat="1" ht="16.5" customHeight="1">
      <c r="A122" s="38"/>
      <c r="B122" s="39"/>
      <c r="C122" s="210" t="s">
        <v>86</v>
      </c>
      <c r="D122" s="210" t="s">
        <v>128</v>
      </c>
      <c r="E122" s="211" t="s">
        <v>167</v>
      </c>
      <c r="F122" s="212" t="s">
        <v>168</v>
      </c>
      <c r="G122" s="213" t="s">
        <v>131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132</v>
      </c>
      <c r="AT122" s="221" t="s">
        <v>128</v>
      </c>
      <c r="AU122" s="221" t="s">
        <v>84</v>
      </c>
      <c r="AY122" s="17" t="s">
        <v>127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132</v>
      </c>
      <c r="BM122" s="221" t="s">
        <v>169</v>
      </c>
    </row>
    <row r="123" s="12" customFormat="1">
      <c r="A123" s="12"/>
      <c r="B123" s="223"/>
      <c r="C123" s="224"/>
      <c r="D123" s="225" t="s">
        <v>134</v>
      </c>
      <c r="E123" s="226" t="s">
        <v>1</v>
      </c>
      <c r="F123" s="227" t="s">
        <v>170</v>
      </c>
      <c r="G123" s="224"/>
      <c r="H123" s="228">
        <v>1</v>
      </c>
      <c r="I123" s="229"/>
      <c r="J123" s="224"/>
      <c r="K123" s="224"/>
      <c r="L123" s="230"/>
      <c r="M123" s="235"/>
      <c r="N123" s="236"/>
      <c r="O123" s="236"/>
      <c r="P123" s="236"/>
      <c r="Q123" s="236"/>
      <c r="R123" s="236"/>
      <c r="S123" s="236"/>
      <c r="T123" s="237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4" t="s">
        <v>134</v>
      </c>
      <c r="AU123" s="234" t="s">
        <v>84</v>
      </c>
      <c r="AV123" s="12" t="s">
        <v>86</v>
      </c>
      <c r="AW123" s="12" t="s">
        <v>32</v>
      </c>
      <c r="AX123" s="12" t="s">
        <v>84</v>
      </c>
      <c r="AY123" s="234" t="s">
        <v>127</v>
      </c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5tkaEgzMq83zouNKNA9rkLsz4Al98dCRCPjCRcHHPbIPVASUpGY6xdn4duVdo/C3hhHbg05AUUzuW93JH57kRg==" hashValue="sSF8d4XxpatSSEc0AShIogyaKEbhmaGPgCicSxBuIZCpu3jPVOsZmIx63Wxox4m4PdwV2oN3z1+x0t9qL43Jbw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Žamberk - Rekostrukce chodníků v ul. 28.října  - výjezd na Lukavici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ROUND((SUM(BE126:BE272)),  2)</f>
        <v>0</v>
      </c>
      <c r="G33" s="38"/>
      <c r="H33" s="38"/>
      <c r="I33" s="155">
        <v>0.20999999999999999</v>
      </c>
      <c r="J33" s="154">
        <f>ROUND(((SUM(BE126:BE272))*I33),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ROUND((SUM(BF126:BF272)),  2)</f>
        <v>0</v>
      </c>
      <c r="G34" s="38"/>
      <c r="H34" s="38"/>
      <c r="I34" s="155">
        <v>0.12</v>
      </c>
      <c r="J34" s="154">
        <f>ROUND(((SUM(BF126:BF272))*I34),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ROUND((SUM(BG126:BG272)),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ROUND((SUM(BH126:BH272)),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ROUND((SUM(BI126:BI272)),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Žamberk - Rekostrukce chodníků v ul. 28.října  - výjezd na Lukavici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101 - Rekonstrukce chodníků vč. sjezdů - Přímé výdaje na hlavní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Žamberk 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Žamberk</v>
      </c>
      <c r="G91" s="40"/>
      <c r="H91" s="40"/>
      <c r="I91" s="32" t="s">
        <v>30</v>
      </c>
      <c r="J91" s="36" t="str">
        <f>E21</f>
        <v>JIŘÍ STRÁNSKÝ, projekce dopravních staveb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Jiří Stránský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172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48"/>
      <c r="C98" s="249"/>
      <c r="D98" s="250" t="s">
        <v>173</v>
      </c>
      <c r="E98" s="251"/>
      <c r="F98" s="251"/>
      <c r="G98" s="251"/>
      <c r="H98" s="251"/>
      <c r="I98" s="251"/>
      <c r="J98" s="252">
        <f>J128</f>
        <v>0</v>
      </c>
      <c r="K98" s="249"/>
      <c r="L98" s="253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48"/>
      <c r="C99" s="249"/>
      <c r="D99" s="250" t="s">
        <v>174</v>
      </c>
      <c r="E99" s="251"/>
      <c r="F99" s="251"/>
      <c r="G99" s="251"/>
      <c r="H99" s="251"/>
      <c r="I99" s="251"/>
      <c r="J99" s="252">
        <f>J175</f>
        <v>0</v>
      </c>
      <c r="K99" s="249"/>
      <c r="L99" s="25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48"/>
      <c r="C100" s="249"/>
      <c r="D100" s="250" t="s">
        <v>175</v>
      </c>
      <c r="E100" s="251"/>
      <c r="F100" s="251"/>
      <c r="G100" s="251"/>
      <c r="H100" s="251"/>
      <c r="I100" s="251"/>
      <c r="J100" s="252">
        <f>J199</f>
        <v>0</v>
      </c>
      <c r="K100" s="249"/>
      <c r="L100" s="25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48"/>
      <c r="C101" s="249"/>
      <c r="D101" s="250" t="s">
        <v>176</v>
      </c>
      <c r="E101" s="251"/>
      <c r="F101" s="251"/>
      <c r="G101" s="251"/>
      <c r="H101" s="251"/>
      <c r="I101" s="251"/>
      <c r="J101" s="252">
        <f>J204</f>
        <v>0</v>
      </c>
      <c r="K101" s="249"/>
      <c r="L101" s="253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48"/>
      <c r="C102" s="249"/>
      <c r="D102" s="250" t="s">
        <v>177</v>
      </c>
      <c r="E102" s="251"/>
      <c r="F102" s="251"/>
      <c r="G102" s="251"/>
      <c r="H102" s="251"/>
      <c r="I102" s="251"/>
      <c r="J102" s="252">
        <f>J230</f>
        <v>0</v>
      </c>
      <c r="K102" s="249"/>
      <c r="L102" s="253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48"/>
      <c r="C103" s="249"/>
      <c r="D103" s="250" t="s">
        <v>178</v>
      </c>
      <c r="E103" s="251"/>
      <c r="F103" s="251"/>
      <c r="G103" s="251"/>
      <c r="H103" s="251"/>
      <c r="I103" s="251"/>
      <c r="J103" s="252">
        <f>J259</f>
        <v>0</v>
      </c>
      <c r="K103" s="249"/>
      <c r="L103" s="253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79"/>
      <c r="C104" s="180"/>
      <c r="D104" s="181" t="s">
        <v>179</v>
      </c>
      <c r="E104" s="182"/>
      <c r="F104" s="182"/>
      <c r="G104" s="182"/>
      <c r="H104" s="182"/>
      <c r="I104" s="182"/>
      <c r="J104" s="183">
        <f>J261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48"/>
      <c r="C105" s="249"/>
      <c r="D105" s="250" t="s">
        <v>180</v>
      </c>
      <c r="E105" s="251"/>
      <c r="F105" s="251"/>
      <c r="G105" s="251"/>
      <c r="H105" s="251"/>
      <c r="I105" s="251"/>
      <c r="J105" s="252">
        <f>J262</f>
        <v>0</v>
      </c>
      <c r="K105" s="249"/>
      <c r="L105" s="253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48"/>
      <c r="C106" s="249"/>
      <c r="D106" s="250" t="s">
        <v>181</v>
      </c>
      <c r="E106" s="251"/>
      <c r="F106" s="251"/>
      <c r="G106" s="251"/>
      <c r="H106" s="251"/>
      <c r="I106" s="251"/>
      <c r="J106" s="252">
        <f>J269</f>
        <v>0</v>
      </c>
      <c r="K106" s="249"/>
      <c r="L106" s="253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40"/>
      <c r="D116" s="40"/>
      <c r="E116" s="174" t="str">
        <f>E7</f>
        <v xml:space="preserve">Žamberk - Rekostrukce chodníků v ul. 28.října  - výjezd na Lukavici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103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E9</f>
        <v>SO 101 - Rekonstrukce chodníků vč. sjezdů - Přímé výdaje na hlavní část projektu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Žamberk </v>
      </c>
      <c r="G120" s="40"/>
      <c r="H120" s="40"/>
      <c r="I120" s="32" t="s">
        <v>22</v>
      </c>
      <c r="J120" s="79" t="str">
        <f>IF(J12="","",J12)</f>
        <v>27. 3. 2024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2" t="s">
        <v>24</v>
      </c>
      <c r="D122" s="40"/>
      <c r="E122" s="40"/>
      <c r="F122" s="27" t="str">
        <f>E15</f>
        <v>Město Žamberk</v>
      </c>
      <c r="G122" s="40"/>
      <c r="H122" s="40"/>
      <c r="I122" s="32" t="s">
        <v>30</v>
      </c>
      <c r="J122" s="36" t="str">
        <f>E21</f>
        <v>JIŘÍ STRÁNSKÝ, projekce dopravních staveb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 xml:space="preserve">Jiří Stránský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185"/>
      <c r="B125" s="186"/>
      <c r="C125" s="187" t="s">
        <v>112</v>
      </c>
      <c r="D125" s="188" t="s">
        <v>61</v>
      </c>
      <c r="E125" s="188" t="s">
        <v>57</v>
      </c>
      <c r="F125" s="188" t="s">
        <v>58</v>
      </c>
      <c r="G125" s="188" t="s">
        <v>113</v>
      </c>
      <c r="H125" s="188" t="s">
        <v>114</v>
      </c>
      <c r="I125" s="188" t="s">
        <v>115</v>
      </c>
      <c r="J125" s="188" t="s">
        <v>107</v>
      </c>
      <c r="K125" s="189" t="s">
        <v>116</v>
      </c>
      <c r="L125" s="190"/>
      <c r="M125" s="100" t="s">
        <v>1</v>
      </c>
      <c r="N125" s="101" t="s">
        <v>40</v>
      </c>
      <c r="O125" s="101" t="s">
        <v>117</v>
      </c>
      <c r="P125" s="101" t="s">
        <v>118</v>
      </c>
      <c r="Q125" s="101" t="s">
        <v>119</v>
      </c>
      <c r="R125" s="101" t="s">
        <v>120</v>
      </c>
      <c r="S125" s="101" t="s">
        <v>121</v>
      </c>
      <c r="T125" s="102" t="s">
        <v>122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8"/>
      <c r="B126" s="39"/>
      <c r="C126" s="107" t="s">
        <v>123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P127+P261</f>
        <v>0</v>
      </c>
      <c r="Q126" s="104"/>
      <c r="R126" s="193">
        <f>R127+R261</f>
        <v>596.99829032000002</v>
      </c>
      <c r="S126" s="104"/>
      <c r="T126" s="194">
        <f>T127+T261</f>
        <v>1162.9550000000002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109</v>
      </c>
      <c r="BK126" s="195">
        <f>BK127+BK261</f>
        <v>0</v>
      </c>
    </row>
    <row r="127" s="11" customFormat="1" ht="25.92" customHeight="1">
      <c r="A127" s="11"/>
      <c r="B127" s="196"/>
      <c r="C127" s="197"/>
      <c r="D127" s="198" t="s">
        <v>75</v>
      </c>
      <c r="E127" s="199" t="s">
        <v>182</v>
      </c>
      <c r="F127" s="199" t="s">
        <v>183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P128+P175+P199+P204+P230+P259</f>
        <v>0</v>
      </c>
      <c r="Q127" s="204"/>
      <c r="R127" s="205">
        <f>R128+R175+R199+R204+R230+R259</f>
        <v>596.79257531999997</v>
      </c>
      <c r="S127" s="204"/>
      <c r="T127" s="206">
        <f>T128+T175+T199+T204+T230+T259</f>
        <v>1162.9550000000002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84</v>
      </c>
      <c r="AT127" s="208" t="s">
        <v>75</v>
      </c>
      <c r="AU127" s="208" t="s">
        <v>76</v>
      </c>
      <c r="AY127" s="207" t="s">
        <v>127</v>
      </c>
      <c r="BK127" s="209">
        <f>BK128+BK175+BK199+BK204+BK230+BK259</f>
        <v>0</v>
      </c>
    </row>
    <row r="128" s="11" customFormat="1" ht="22.8" customHeight="1">
      <c r="A128" s="11"/>
      <c r="B128" s="196"/>
      <c r="C128" s="197"/>
      <c r="D128" s="198" t="s">
        <v>75</v>
      </c>
      <c r="E128" s="254" t="s">
        <v>84</v>
      </c>
      <c r="F128" s="254" t="s">
        <v>184</v>
      </c>
      <c r="G128" s="197"/>
      <c r="H128" s="197"/>
      <c r="I128" s="200"/>
      <c r="J128" s="255">
        <f>BK128</f>
        <v>0</v>
      </c>
      <c r="K128" s="197"/>
      <c r="L128" s="202"/>
      <c r="M128" s="203"/>
      <c r="N128" s="204"/>
      <c r="O128" s="204"/>
      <c r="P128" s="205">
        <f>SUM(P129:P174)</f>
        <v>0</v>
      </c>
      <c r="Q128" s="204"/>
      <c r="R128" s="205">
        <f>SUM(R129:R174)</f>
        <v>0.019199999999999998</v>
      </c>
      <c r="S128" s="204"/>
      <c r="T128" s="206">
        <f>SUM(T129:T174)</f>
        <v>1145.5150000000001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84</v>
      </c>
      <c r="AT128" s="208" t="s">
        <v>75</v>
      </c>
      <c r="AU128" s="208" t="s">
        <v>84</v>
      </c>
      <c r="AY128" s="207" t="s">
        <v>127</v>
      </c>
      <c r="BK128" s="209">
        <f>SUM(BK129:BK174)</f>
        <v>0</v>
      </c>
    </row>
    <row r="129" s="2" customFormat="1" ht="33" customHeight="1">
      <c r="A129" s="38"/>
      <c r="B129" s="39"/>
      <c r="C129" s="210" t="s">
        <v>84</v>
      </c>
      <c r="D129" s="210" t="s">
        <v>128</v>
      </c>
      <c r="E129" s="211" t="s">
        <v>185</v>
      </c>
      <c r="F129" s="212" t="s">
        <v>186</v>
      </c>
      <c r="G129" s="213" t="s">
        <v>187</v>
      </c>
      <c r="H129" s="214">
        <v>10</v>
      </c>
      <c r="I129" s="215"/>
      <c r="J129" s="216">
        <f>ROUND(I129*H129,2)</f>
        <v>0</v>
      </c>
      <c r="K129" s="212" t="s">
        <v>188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0.255</v>
      </c>
      <c r="T129" s="220">
        <f>S129*H129</f>
        <v>2.5499999999999998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146</v>
      </c>
      <c r="AT129" s="221" t="s">
        <v>128</v>
      </c>
      <c r="AU129" s="221" t="s">
        <v>86</v>
      </c>
      <c r="AY129" s="17" t="s">
        <v>127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146</v>
      </c>
      <c r="BM129" s="221" t="s">
        <v>189</v>
      </c>
    </row>
    <row r="130" s="2" customFormat="1">
      <c r="A130" s="38"/>
      <c r="B130" s="39"/>
      <c r="C130" s="40"/>
      <c r="D130" s="225" t="s">
        <v>190</v>
      </c>
      <c r="E130" s="40"/>
      <c r="F130" s="256" t="s">
        <v>191</v>
      </c>
      <c r="G130" s="40"/>
      <c r="H130" s="40"/>
      <c r="I130" s="257"/>
      <c r="J130" s="40"/>
      <c r="K130" s="40"/>
      <c r="L130" s="44"/>
      <c r="M130" s="258"/>
      <c r="N130" s="259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190</v>
      </c>
      <c r="AU130" s="17" t="s">
        <v>86</v>
      </c>
    </row>
    <row r="131" s="2" customFormat="1" ht="24.15" customHeight="1">
      <c r="A131" s="38"/>
      <c r="B131" s="39"/>
      <c r="C131" s="210" t="s">
        <v>86</v>
      </c>
      <c r="D131" s="210" t="s">
        <v>128</v>
      </c>
      <c r="E131" s="211" t="s">
        <v>192</v>
      </c>
      <c r="F131" s="212" t="s">
        <v>193</v>
      </c>
      <c r="G131" s="213" t="s">
        <v>187</v>
      </c>
      <c r="H131" s="214">
        <v>535</v>
      </c>
      <c r="I131" s="215"/>
      <c r="J131" s="216">
        <f>ROUND(I131*H131,2)</f>
        <v>0</v>
      </c>
      <c r="K131" s="212" t="s">
        <v>188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0.17000000000000001</v>
      </c>
      <c r="T131" s="220">
        <f>S131*H131</f>
        <v>90.950000000000003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146</v>
      </c>
      <c r="AT131" s="221" t="s">
        <v>128</v>
      </c>
      <c r="AU131" s="221" t="s">
        <v>86</v>
      </c>
      <c r="AY131" s="17" t="s">
        <v>127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146</v>
      </c>
      <c r="BM131" s="221" t="s">
        <v>194</v>
      </c>
    </row>
    <row r="132" s="2" customFormat="1">
      <c r="A132" s="38"/>
      <c r="B132" s="39"/>
      <c r="C132" s="40"/>
      <c r="D132" s="225" t="s">
        <v>190</v>
      </c>
      <c r="E132" s="40"/>
      <c r="F132" s="256" t="s">
        <v>191</v>
      </c>
      <c r="G132" s="40"/>
      <c r="H132" s="40"/>
      <c r="I132" s="257"/>
      <c r="J132" s="40"/>
      <c r="K132" s="40"/>
      <c r="L132" s="44"/>
      <c r="M132" s="258"/>
      <c r="N132" s="259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190</v>
      </c>
      <c r="AU132" s="17" t="s">
        <v>86</v>
      </c>
    </row>
    <row r="133" s="12" customFormat="1">
      <c r="A133" s="12"/>
      <c r="B133" s="223"/>
      <c r="C133" s="224"/>
      <c r="D133" s="225" t="s">
        <v>134</v>
      </c>
      <c r="E133" s="226" t="s">
        <v>1</v>
      </c>
      <c r="F133" s="227" t="s">
        <v>195</v>
      </c>
      <c r="G133" s="224"/>
      <c r="H133" s="228">
        <v>535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4" t="s">
        <v>134</v>
      </c>
      <c r="AU133" s="234" t="s">
        <v>86</v>
      </c>
      <c r="AV133" s="12" t="s">
        <v>86</v>
      </c>
      <c r="AW133" s="12" t="s">
        <v>32</v>
      </c>
      <c r="AX133" s="12" t="s">
        <v>84</v>
      </c>
      <c r="AY133" s="234" t="s">
        <v>127</v>
      </c>
    </row>
    <row r="134" s="2" customFormat="1" ht="24.15" customHeight="1">
      <c r="A134" s="38"/>
      <c r="B134" s="39"/>
      <c r="C134" s="210" t="s">
        <v>140</v>
      </c>
      <c r="D134" s="210" t="s">
        <v>128</v>
      </c>
      <c r="E134" s="211" t="s">
        <v>196</v>
      </c>
      <c r="F134" s="212" t="s">
        <v>197</v>
      </c>
      <c r="G134" s="213" t="s">
        <v>187</v>
      </c>
      <c r="H134" s="214">
        <v>2213</v>
      </c>
      <c r="I134" s="215"/>
      <c r="J134" s="216">
        <f>ROUND(I134*H134,2)</f>
        <v>0</v>
      </c>
      <c r="K134" s="212" t="s">
        <v>188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0.23999999999999999</v>
      </c>
      <c r="T134" s="220">
        <f>S134*H134</f>
        <v>531.12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146</v>
      </c>
      <c r="AT134" s="221" t="s">
        <v>128</v>
      </c>
      <c r="AU134" s="221" t="s">
        <v>86</v>
      </c>
      <c r="AY134" s="17" t="s">
        <v>127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146</v>
      </c>
      <c r="BM134" s="221" t="s">
        <v>198</v>
      </c>
    </row>
    <row r="135" s="2" customFormat="1" ht="24.15" customHeight="1">
      <c r="A135" s="38"/>
      <c r="B135" s="39"/>
      <c r="C135" s="210" t="s">
        <v>146</v>
      </c>
      <c r="D135" s="210" t="s">
        <v>128</v>
      </c>
      <c r="E135" s="211" t="s">
        <v>199</v>
      </c>
      <c r="F135" s="212" t="s">
        <v>200</v>
      </c>
      <c r="G135" s="213" t="s">
        <v>187</v>
      </c>
      <c r="H135" s="214">
        <v>2213</v>
      </c>
      <c r="I135" s="215"/>
      <c r="J135" s="216">
        <f>ROUND(I135*H135,2)</f>
        <v>0</v>
      </c>
      <c r="K135" s="212" t="s">
        <v>188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0.22</v>
      </c>
      <c r="T135" s="220">
        <f>S135*H135</f>
        <v>486.86000000000001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146</v>
      </c>
      <c r="AT135" s="221" t="s">
        <v>128</v>
      </c>
      <c r="AU135" s="221" t="s">
        <v>86</v>
      </c>
      <c r="AY135" s="17" t="s">
        <v>127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146</v>
      </c>
      <c r="BM135" s="221" t="s">
        <v>201</v>
      </c>
    </row>
    <row r="136" s="2" customFormat="1">
      <c r="A136" s="38"/>
      <c r="B136" s="39"/>
      <c r="C136" s="40"/>
      <c r="D136" s="225" t="s">
        <v>190</v>
      </c>
      <c r="E136" s="40"/>
      <c r="F136" s="256" t="s">
        <v>191</v>
      </c>
      <c r="G136" s="40"/>
      <c r="H136" s="40"/>
      <c r="I136" s="257"/>
      <c r="J136" s="40"/>
      <c r="K136" s="40"/>
      <c r="L136" s="44"/>
      <c r="M136" s="258"/>
      <c r="N136" s="259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190</v>
      </c>
      <c r="AU136" s="17" t="s">
        <v>86</v>
      </c>
    </row>
    <row r="137" s="12" customFormat="1">
      <c r="A137" s="12"/>
      <c r="B137" s="223"/>
      <c r="C137" s="224"/>
      <c r="D137" s="225" t="s">
        <v>134</v>
      </c>
      <c r="E137" s="226" t="s">
        <v>1</v>
      </c>
      <c r="F137" s="227" t="s">
        <v>202</v>
      </c>
      <c r="G137" s="224"/>
      <c r="H137" s="228">
        <v>2213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4" t="s">
        <v>134</v>
      </c>
      <c r="AU137" s="234" t="s">
        <v>86</v>
      </c>
      <c r="AV137" s="12" t="s">
        <v>86</v>
      </c>
      <c r="AW137" s="12" t="s">
        <v>32</v>
      </c>
      <c r="AX137" s="12" t="s">
        <v>84</v>
      </c>
      <c r="AY137" s="234" t="s">
        <v>127</v>
      </c>
    </row>
    <row r="138" s="2" customFormat="1" ht="24.15" customHeight="1">
      <c r="A138" s="38"/>
      <c r="B138" s="39"/>
      <c r="C138" s="210" t="s">
        <v>126</v>
      </c>
      <c r="D138" s="210" t="s">
        <v>128</v>
      </c>
      <c r="E138" s="211" t="s">
        <v>203</v>
      </c>
      <c r="F138" s="212" t="s">
        <v>204</v>
      </c>
      <c r="G138" s="213" t="s">
        <v>187</v>
      </c>
      <c r="H138" s="214">
        <v>12</v>
      </c>
      <c r="I138" s="215"/>
      <c r="J138" s="216">
        <f>ROUND(I138*H138,2)</f>
        <v>0</v>
      </c>
      <c r="K138" s="212" t="s">
        <v>188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0.32500000000000001</v>
      </c>
      <c r="T138" s="220">
        <f>S138*H138</f>
        <v>3.9000000000000004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146</v>
      </c>
      <c r="AT138" s="221" t="s">
        <v>128</v>
      </c>
      <c r="AU138" s="221" t="s">
        <v>86</v>
      </c>
      <c r="AY138" s="17" t="s">
        <v>127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146</v>
      </c>
      <c r="BM138" s="221" t="s">
        <v>205</v>
      </c>
    </row>
    <row r="139" s="2" customFormat="1">
      <c r="A139" s="38"/>
      <c r="B139" s="39"/>
      <c r="C139" s="40"/>
      <c r="D139" s="225" t="s">
        <v>190</v>
      </c>
      <c r="E139" s="40"/>
      <c r="F139" s="256" t="s">
        <v>191</v>
      </c>
      <c r="G139" s="40"/>
      <c r="H139" s="40"/>
      <c r="I139" s="257"/>
      <c r="J139" s="40"/>
      <c r="K139" s="40"/>
      <c r="L139" s="44"/>
      <c r="M139" s="258"/>
      <c r="N139" s="259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190</v>
      </c>
      <c r="AU139" s="17" t="s">
        <v>86</v>
      </c>
    </row>
    <row r="140" s="2" customFormat="1" ht="16.5" customHeight="1">
      <c r="A140" s="38"/>
      <c r="B140" s="39"/>
      <c r="C140" s="210" t="s">
        <v>206</v>
      </c>
      <c r="D140" s="210" t="s">
        <v>128</v>
      </c>
      <c r="E140" s="211" t="s">
        <v>207</v>
      </c>
      <c r="F140" s="212" t="s">
        <v>208</v>
      </c>
      <c r="G140" s="213" t="s">
        <v>209</v>
      </c>
      <c r="H140" s="214">
        <v>147</v>
      </c>
      <c r="I140" s="215"/>
      <c r="J140" s="216">
        <f>ROUND(I140*H140,2)</f>
        <v>0</v>
      </c>
      <c r="K140" s="212" t="s">
        <v>188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0.20499999999999999</v>
      </c>
      <c r="T140" s="220">
        <f>S140*H140</f>
        <v>30.134999999999998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146</v>
      </c>
      <c r="AT140" s="221" t="s">
        <v>128</v>
      </c>
      <c r="AU140" s="221" t="s">
        <v>86</v>
      </c>
      <c r="AY140" s="17" t="s">
        <v>127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146</v>
      </c>
      <c r="BM140" s="221" t="s">
        <v>210</v>
      </c>
    </row>
    <row r="141" s="2" customFormat="1">
      <c r="A141" s="38"/>
      <c r="B141" s="39"/>
      <c r="C141" s="40"/>
      <c r="D141" s="225" t="s">
        <v>190</v>
      </c>
      <c r="E141" s="40"/>
      <c r="F141" s="256" t="s">
        <v>191</v>
      </c>
      <c r="G141" s="40"/>
      <c r="H141" s="40"/>
      <c r="I141" s="257"/>
      <c r="J141" s="40"/>
      <c r="K141" s="40"/>
      <c r="L141" s="44"/>
      <c r="M141" s="258"/>
      <c r="N141" s="259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190</v>
      </c>
      <c r="AU141" s="17" t="s">
        <v>86</v>
      </c>
    </row>
    <row r="142" s="2" customFormat="1" ht="33" customHeight="1">
      <c r="A142" s="38"/>
      <c r="B142" s="39"/>
      <c r="C142" s="210" t="s">
        <v>211</v>
      </c>
      <c r="D142" s="210" t="s">
        <v>128</v>
      </c>
      <c r="E142" s="211" t="s">
        <v>212</v>
      </c>
      <c r="F142" s="212" t="s">
        <v>213</v>
      </c>
      <c r="G142" s="213" t="s">
        <v>214</v>
      </c>
      <c r="H142" s="214">
        <v>362.85000000000002</v>
      </c>
      <c r="I142" s="215"/>
      <c r="J142" s="216">
        <f>ROUND(I142*H142,2)</f>
        <v>0</v>
      </c>
      <c r="K142" s="212" t="s">
        <v>188</v>
      </c>
      <c r="L142" s="44"/>
      <c r="M142" s="217" t="s">
        <v>1</v>
      </c>
      <c r="N142" s="218" t="s">
        <v>41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146</v>
      </c>
      <c r="AT142" s="221" t="s">
        <v>128</v>
      </c>
      <c r="AU142" s="221" t="s">
        <v>86</v>
      </c>
      <c r="AY142" s="17" t="s">
        <v>127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84</v>
      </c>
      <c r="BK142" s="222">
        <f>ROUND(I142*H142,2)</f>
        <v>0</v>
      </c>
      <c r="BL142" s="17" t="s">
        <v>146</v>
      </c>
      <c r="BM142" s="221" t="s">
        <v>215</v>
      </c>
    </row>
    <row r="143" s="2" customFormat="1">
      <c r="A143" s="38"/>
      <c r="B143" s="39"/>
      <c r="C143" s="40"/>
      <c r="D143" s="225" t="s">
        <v>190</v>
      </c>
      <c r="E143" s="40"/>
      <c r="F143" s="256" t="s">
        <v>216</v>
      </c>
      <c r="G143" s="40"/>
      <c r="H143" s="40"/>
      <c r="I143" s="257"/>
      <c r="J143" s="40"/>
      <c r="K143" s="40"/>
      <c r="L143" s="44"/>
      <c r="M143" s="258"/>
      <c r="N143" s="259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190</v>
      </c>
      <c r="AU143" s="17" t="s">
        <v>86</v>
      </c>
    </row>
    <row r="144" s="12" customFormat="1">
      <c r="A144" s="12"/>
      <c r="B144" s="223"/>
      <c r="C144" s="224"/>
      <c r="D144" s="225" t="s">
        <v>134</v>
      </c>
      <c r="E144" s="226" t="s">
        <v>1</v>
      </c>
      <c r="F144" s="227" t="s">
        <v>217</v>
      </c>
      <c r="G144" s="224"/>
      <c r="H144" s="228">
        <v>362.85000000000002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4" t="s">
        <v>134</v>
      </c>
      <c r="AU144" s="234" t="s">
        <v>86</v>
      </c>
      <c r="AV144" s="12" t="s">
        <v>86</v>
      </c>
      <c r="AW144" s="12" t="s">
        <v>32</v>
      </c>
      <c r="AX144" s="12" t="s">
        <v>84</v>
      </c>
      <c r="AY144" s="234" t="s">
        <v>127</v>
      </c>
    </row>
    <row r="145" s="2" customFormat="1" ht="33" customHeight="1">
      <c r="A145" s="38"/>
      <c r="B145" s="39"/>
      <c r="C145" s="210" t="s">
        <v>218</v>
      </c>
      <c r="D145" s="210" t="s">
        <v>128</v>
      </c>
      <c r="E145" s="211" t="s">
        <v>219</v>
      </c>
      <c r="F145" s="212" t="s">
        <v>220</v>
      </c>
      <c r="G145" s="213" t="s">
        <v>214</v>
      </c>
      <c r="H145" s="214">
        <v>200</v>
      </c>
      <c r="I145" s="215"/>
      <c r="J145" s="216">
        <f>ROUND(I145*H145,2)</f>
        <v>0</v>
      </c>
      <c r="K145" s="212" t="s">
        <v>188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146</v>
      </c>
      <c r="AT145" s="221" t="s">
        <v>128</v>
      </c>
      <c r="AU145" s="221" t="s">
        <v>86</v>
      </c>
      <c r="AY145" s="17" t="s">
        <v>127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146</v>
      </c>
      <c r="BM145" s="221" t="s">
        <v>221</v>
      </c>
    </row>
    <row r="146" s="12" customFormat="1">
      <c r="A146" s="12"/>
      <c r="B146" s="223"/>
      <c r="C146" s="224"/>
      <c r="D146" s="225" t="s">
        <v>134</v>
      </c>
      <c r="E146" s="226" t="s">
        <v>1</v>
      </c>
      <c r="F146" s="227" t="s">
        <v>222</v>
      </c>
      <c r="G146" s="224"/>
      <c r="H146" s="228">
        <v>100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4" t="s">
        <v>134</v>
      </c>
      <c r="AU146" s="234" t="s">
        <v>86</v>
      </c>
      <c r="AV146" s="12" t="s">
        <v>86</v>
      </c>
      <c r="AW146" s="12" t="s">
        <v>32</v>
      </c>
      <c r="AX146" s="12" t="s">
        <v>76</v>
      </c>
      <c r="AY146" s="234" t="s">
        <v>127</v>
      </c>
    </row>
    <row r="147" s="12" customFormat="1">
      <c r="A147" s="12"/>
      <c r="B147" s="223"/>
      <c r="C147" s="224"/>
      <c r="D147" s="225" t="s">
        <v>134</v>
      </c>
      <c r="E147" s="226" t="s">
        <v>1</v>
      </c>
      <c r="F147" s="227" t="s">
        <v>223</v>
      </c>
      <c r="G147" s="224"/>
      <c r="H147" s="228">
        <v>100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4" t="s">
        <v>134</v>
      </c>
      <c r="AU147" s="234" t="s">
        <v>86</v>
      </c>
      <c r="AV147" s="12" t="s">
        <v>86</v>
      </c>
      <c r="AW147" s="12" t="s">
        <v>32</v>
      </c>
      <c r="AX147" s="12" t="s">
        <v>76</v>
      </c>
      <c r="AY147" s="234" t="s">
        <v>127</v>
      </c>
    </row>
    <row r="148" s="15" customFormat="1">
      <c r="A148" s="15"/>
      <c r="B148" s="260"/>
      <c r="C148" s="261"/>
      <c r="D148" s="225" t="s">
        <v>134</v>
      </c>
      <c r="E148" s="262" t="s">
        <v>1</v>
      </c>
      <c r="F148" s="263" t="s">
        <v>224</v>
      </c>
      <c r="G148" s="261"/>
      <c r="H148" s="264">
        <v>200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134</v>
      </c>
      <c r="AU148" s="270" t="s">
        <v>86</v>
      </c>
      <c r="AV148" s="15" t="s">
        <v>146</v>
      </c>
      <c r="AW148" s="15" t="s">
        <v>32</v>
      </c>
      <c r="AX148" s="15" t="s">
        <v>84</v>
      </c>
      <c r="AY148" s="270" t="s">
        <v>127</v>
      </c>
    </row>
    <row r="149" s="2" customFormat="1" ht="33" customHeight="1">
      <c r="A149" s="38"/>
      <c r="B149" s="39"/>
      <c r="C149" s="210" t="s">
        <v>225</v>
      </c>
      <c r="D149" s="210" t="s">
        <v>128</v>
      </c>
      <c r="E149" s="211" t="s">
        <v>226</v>
      </c>
      <c r="F149" s="212" t="s">
        <v>227</v>
      </c>
      <c r="G149" s="213" t="s">
        <v>214</v>
      </c>
      <c r="H149" s="214">
        <v>262.85000000000002</v>
      </c>
      <c r="I149" s="215"/>
      <c r="J149" s="216">
        <f>ROUND(I149*H149,2)</f>
        <v>0</v>
      </c>
      <c r="K149" s="212" t="s">
        <v>188</v>
      </c>
      <c r="L149" s="44"/>
      <c r="M149" s="217" t="s">
        <v>1</v>
      </c>
      <c r="N149" s="218" t="s">
        <v>41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146</v>
      </c>
      <c r="AT149" s="221" t="s">
        <v>128</v>
      </c>
      <c r="AU149" s="221" t="s">
        <v>86</v>
      </c>
      <c r="AY149" s="17" t="s">
        <v>127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84</v>
      </c>
      <c r="BK149" s="222">
        <f>ROUND(I149*H149,2)</f>
        <v>0</v>
      </c>
      <c r="BL149" s="17" t="s">
        <v>146</v>
      </c>
      <c r="BM149" s="221" t="s">
        <v>228</v>
      </c>
    </row>
    <row r="150" s="12" customFormat="1">
      <c r="A150" s="12"/>
      <c r="B150" s="223"/>
      <c r="C150" s="224"/>
      <c r="D150" s="225" t="s">
        <v>134</v>
      </c>
      <c r="E150" s="226" t="s">
        <v>1</v>
      </c>
      <c r="F150" s="227" t="s">
        <v>229</v>
      </c>
      <c r="G150" s="224"/>
      <c r="H150" s="228">
        <v>262.85000000000002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4" t="s">
        <v>134</v>
      </c>
      <c r="AU150" s="234" t="s">
        <v>86</v>
      </c>
      <c r="AV150" s="12" t="s">
        <v>86</v>
      </c>
      <c r="AW150" s="12" t="s">
        <v>32</v>
      </c>
      <c r="AX150" s="12" t="s">
        <v>84</v>
      </c>
      <c r="AY150" s="234" t="s">
        <v>127</v>
      </c>
    </row>
    <row r="151" s="2" customFormat="1" ht="37.8" customHeight="1">
      <c r="A151" s="38"/>
      <c r="B151" s="39"/>
      <c r="C151" s="210" t="s">
        <v>230</v>
      </c>
      <c r="D151" s="210" t="s">
        <v>128</v>
      </c>
      <c r="E151" s="211" t="s">
        <v>231</v>
      </c>
      <c r="F151" s="212" t="s">
        <v>232</v>
      </c>
      <c r="G151" s="213" t="s">
        <v>214</v>
      </c>
      <c r="H151" s="214">
        <v>2628.5</v>
      </c>
      <c r="I151" s="215"/>
      <c r="J151" s="216">
        <f>ROUND(I151*H151,2)</f>
        <v>0</v>
      </c>
      <c r="K151" s="212" t="s">
        <v>188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146</v>
      </c>
      <c r="AT151" s="221" t="s">
        <v>128</v>
      </c>
      <c r="AU151" s="221" t="s">
        <v>86</v>
      </c>
      <c r="AY151" s="17" t="s">
        <v>127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146</v>
      </c>
      <c r="BM151" s="221" t="s">
        <v>233</v>
      </c>
    </row>
    <row r="152" s="12" customFormat="1">
      <c r="A152" s="12"/>
      <c r="B152" s="223"/>
      <c r="C152" s="224"/>
      <c r="D152" s="225" t="s">
        <v>134</v>
      </c>
      <c r="E152" s="226" t="s">
        <v>1</v>
      </c>
      <c r="F152" s="227" t="s">
        <v>234</v>
      </c>
      <c r="G152" s="224"/>
      <c r="H152" s="228">
        <v>2628.5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4" t="s">
        <v>134</v>
      </c>
      <c r="AU152" s="234" t="s">
        <v>86</v>
      </c>
      <c r="AV152" s="12" t="s">
        <v>86</v>
      </c>
      <c r="AW152" s="12" t="s">
        <v>32</v>
      </c>
      <c r="AX152" s="12" t="s">
        <v>84</v>
      </c>
      <c r="AY152" s="234" t="s">
        <v>127</v>
      </c>
    </row>
    <row r="153" s="2" customFormat="1" ht="24.15" customHeight="1">
      <c r="A153" s="38"/>
      <c r="B153" s="39"/>
      <c r="C153" s="210" t="s">
        <v>235</v>
      </c>
      <c r="D153" s="210" t="s">
        <v>128</v>
      </c>
      <c r="E153" s="211" t="s">
        <v>236</v>
      </c>
      <c r="F153" s="212" t="s">
        <v>237</v>
      </c>
      <c r="G153" s="213" t="s">
        <v>214</v>
      </c>
      <c r="H153" s="214">
        <v>100</v>
      </c>
      <c r="I153" s="215"/>
      <c r="J153" s="216">
        <f>ROUND(I153*H153,2)</f>
        <v>0</v>
      </c>
      <c r="K153" s="212" t="s">
        <v>188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146</v>
      </c>
      <c r="AT153" s="221" t="s">
        <v>128</v>
      </c>
      <c r="AU153" s="221" t="s">
        <v>86</v>
      </c>
      <c r="AY153" s="17" t="s">
        <v>127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146</v>
      </c>
      <c r="BM153" s="221" t="s">
        <v>238</v>
      </c>
    </row>
    <row r="154" s="12" customFormat="1">
      <c r="A154" s="12"/>
      <c r="B154" s="223"/>
      <c r="C154" s="224"/>
      <c r="D154" s="225" t="s">
        <v>134</v>
      </c>
      <c r="E154" s="226" t="s">
        <v>1</v>
      </c>
      <c r="F154" s="227" t="s">
        <v>239</v>
      </c>
      <c r="G154" s="224"/>
      <c r="H154" s="228">
        <v>100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4" t="s">
        <v>134</v>
      </c>
      <c r="AU154" s="234" t="s">
        <v>86</v>
      </c>
      <c r="AV154" s="12" t="s">
        <v>86</v>
      </c>
      <c r="AW154" s="12" t="s">
        <v>32</v>
      </c>
      <c r="AX154" s="12" t="s">
        <v>84</v>
      </c>
      <c r="AY154" s="234" t="s">
        <v>127</v>
      </c>
    </row>
    <row r="155" s="2" customFormat="1" ht="33" customHeight="1">
      <c r="A155" s="38"/>
      <c r="B155" s="39"/>
      <c r="C155" s="210" t="s">
        <v>8</v>
      </c>
      <c r="D155" s="210" t="s">
        <v>128</v>
      </c>
      <c r="E155" s="211" t="s">
        <v>240</v>
      </c>
      <c r="F155" s="212" t="s">
        <v>241</v>
      </c>
      <c r="G155" s="213" t="s">
        <v>242</v>
      </c>
      <c r="H155" s="214">
        <v>473.13</v>
      </c>
      <c r="I155" s="215"/>
      <c r="J155" s="216">
        <f>ROUND(I155*H155,2)</f>
        <v>0</v>
      </c>
      <c r="K155" s="212" t="s">
        <v>188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146</v>
      </c>
      <c r="AT155" s="221" t="s">
        <v>128</v>
      </c>
      <c r="AU155" s="221" t="s">
        <v>86</v>
      </c>
      <c r="AY155" s="17" t="s">
        <v>127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146</v>
      </c>
      <c r="BM155" s="221" t="s">
        <v>243</v>
      </c>
    </row>
    <row r="156" s="12" customFormat="1">
      <c r="A156" s="12"/>
      <c r="B156" s="223"/>
      <c r="C156" s="224"/>
      <c r="D156" s="225" t="s">
        <v>134</v>
      </c>
      <c r="E156" s="226" t="s">
        <v>1</v>
      </c>
      <c r="F156" s="227" t="s">
        <v>244</v>
      </c>
      <c r="G156" s="224"/>
      <c r="H156" s="228">
        <v>473.13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4" t="s">
        <v>134</v>
      </c>
      <c r="AU156" s="234" t="s">
        <v>86</v>
      </c>
      <c r="AV156" s="12" t="s">
        <v>86</v>
      </c>
      <c r="AW156" s="12" t="s">
        <v>32</v>
      </c>
      <c r="AX156" s="12" t="s">
        <v>84</v>
      </c>
      <c r="AY156" s="234" t="s">
        <v>127</v>
      </c>
    </row>
    <row r="157" s="2" customFormat="1" ht="16.5" customHeight="1">
      <c r="A157" s="38"/>
      <c r="B157" s="39"/>
      <c r="C157" s="210" t="s">
        <v>245</v>
      </c>
      <c r="D157" s="210" t="s">
        <v>128</v>
      </c>
      <c r="E157" s="211" t="s">
        <v>246</v>
      </c>
      <c r="F157" s="212" t="s">
        <v>247</v>
      </c>
      <c r="G157" s="213" t="s">
        <v>214</v>
      </c>
      <c r="H157" s="214">
        <v>362.85000000000002</v>
      </c>
      <c r="I157" s="215"/>
      <c r="J157" s="216">
        <f>ROUND(I157*H157,2)</f>
        <v>0</v>
      </c>
      <c r="K157" s="212" t="s">
        <v>188</v>
      </c>
      <c r="L157" s="44"/>
      <c r="M157" s="217" t="s">
        <v>1</v>
      </c>
      <c r="N157" s="218" t="s">
        <v>41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146</v>
      </c>
      <c r="AT157" s="221" t="s">
        <v>128</v>
      </c>
      <c r="AU157" s="221" t="s">
        <v>86</v>
      </c>
      <c r="AY157" s="17" t="s">
        <v>127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84</v>
      </c>
      <c r="BK157" s="222">
        <f>ROUND(I157*H157,2)</f>
        <v>0</v>
      </c>
      <c r="BL157" s="17" t="s">
        <v>146</v>
      </c>
      <c r="BM157" s="221" t="s">
        <v>248</v>
      </c>
    </row>
    <row r="158" s="12" customFormat="1">
      <c r="A158" s="12"/>
      <c r="B158" s="223"/>
      <c r="C158" s="224"/>
      <c r="D158" s="225" t="s">
        <v>134</v>
      </c>
      <c r="E158" s="226" t="s">
        <v>1</v>
      </c>
      <c r="F158" s="227" t="s">
        <v>229</v>
      </c>
      <c r="G158" s="224"/>
      <c r="H158" s="228">
        <v>262.85000000000002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4" t="s">
        <v>134</v>
      </c>
      <c r="AU158" s="234" t="s">
        <v>86</v>
      </c>
      <c r="AV158" s="12" t="s">
        <v>86</v>
      </c>
      <c r="AW158" s="12" t="s">
        <v>32</v>
      </c>
      <c r="AX158" s="12" t="s">
        <v>76</v>
      </c>
      <c r="AY158" s="234" t="s">
        <v>127</v>
      </c>
    </row>
    <row r="159" s="12" customFormat="1">
      <c r="A159" s="12"/>
      <c r="B159" s="223"/>
      <c r="C159" s="224"/>
      <c r="D159" s="225" t="s">
        <v>134</v>
      </c>
      <c r="E159" s="226" t="s">
        <v>1</v>
      </c>
      <c r="F159" s="227" t="s">
        <v>239</v>
      </c>
      <c r="G159" s="224"/>
      <c r="H159" s="228">
        <v>100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4" t="s">
        <v>134</v>
      </c>
      <c r="AU159" s="234" t="s">
        <v>86</v>
      </c>
      <c r="AV159" s="12" t="s">
        <v>86</v>
      </c>
      <c r="AW159" s="12" t="s">
        <v>32</v>
      </c>
      <c r="AX159" s="12" t="s">
        <v>76</v>
      </c>
      <c r="AY159" s="234" t="s">
        <v>127</v>
      </c>
    </row>
    <row r="160" s="15" customFormat="1">
      <c r="A160" s="15"/>
      <c r="B160" s="260"/>
      <c r="C160" s="261"/>
      <c r="D160" s="225" t="s">
        <v>134</v>
      </c>
      <c r="E160" s="262" t="s">
        <v>1</v>
      </c>
      <c r="F160" s="263" t="s">
        <v>224</v>
      </c>
      <c r="G160" s="261"/>
      <c r="H160" s="264">
        <v>362.85000000000002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0" t="s">
        <v>134</v>
      </c>
      <c r="AU160" s="270" t="s">
        <v>86</v>
      </c>
      <c r="AV160" s="15" t="s">
        <v>146</v>
      </c>
      <c r="AW160" s="15" t="s">
        <v>32</v>
      </c>
      <c r="AX160" s="15" t="s">
        <v>84</v>
      </c>
      <c r="AY160" s="270" t="s">
        <v>127</v>
      </c>
    </row>
    <row r="161" s="2" customFormat="1" ht="33" customHeight="1">
      <c r="A161" s="38"/>
      <c r="B161" s="39"/>
      <c r="C161" s="210" t="s">
        <v>249</v>
      </c>
      <c r="D161" s="210" t="s">
        <v>128</v>
      </c>
      <c r="E161" s="211" t="s">
        <v>250</v>
      </c>
      <c r="F161" s="212" t="s">
        <v>251</v>
      </c>
      <c r="G161" s="213" t="s">
        <v>187</v>
      </c>
      <c r="H161" s="214">
        <v>960</v>
      </c>
      <c r="I161" s="215"/>
      <c r="J161" s="216">
        <f>ROUND(I161*H161,2)</f>
        <v>0</v>
      </c>
      <c r="K161" s="212" t="s">
        <v>188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146</v>
      </c>
      <c r="AT161" s="221" t="s">
        <v>128</v>
      </c>
      <c r="AU161" s="221" t="s">
        <v>86</v>
      </c>
      <c r="AY161" s="17" t="s">
        <v>127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146</v>
      </c>
      <c r="BM161" s="221" t="s">
        <v>252</v>
      </c>
    </row>
    <row r="162" s="2" customFormat="1">
      <c r="A162" s="38"/>
      <c r="B162" s="39"/>
      <c r="C162" s="40"/>
      <c r="D162" s="225" t="s">
        <v>190</v>
      </c>
      <c r="E162" s="40"/>
      <c r="F162" s="256" t="s">
        <v>253</v>
      </c>
      <c r="G162" s="40"/>
      <c r="H162" s="40"/>
      <c r="I162" s="257"/>
      <c r="J162" s="40"/>
      <c r="K162" s="40"/>
      <c r="L162" s="44"/>
      <c r="M162" s="258"/>
      <c r="N162" s="259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190</v>
      </c>
      <c r="AU162" s="17" t="s">
        <v>86</v>
      </c>
    </row>
    <row r="163" s="2" customFormat="1" ht="24.15" customHeight="1">
      <c r="A163" s="38"/>
      <c r="B163" s="39"/>
      <c r="C163" s="210" t="s">
        <v>254</v>
      </c>
      <c r="D163" s="210" t="s">
        <v>128</v>
      </c>
      <c r="E163" s="211" t="s">
        <v>255</v>
      </c>
      <c r="F163" s="212" t="s">
        <v>256</v>
      </c>
      <c r="G163" s="213" t="s">
        <v>187</v>
      </c>
      <c r="H163" s="214">
        <v>960</v>
      </c>
      <c r="I163" s="215"/>
      <c r="J163" s="216">
        <f>ROUND(I163*H163,2)</f>
        <v>0</v>
      </c>
      <c r="K163" s="212" t="s">
        <v>188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146</v>
      </c>
      <c r="AT163" s="221" t="s">
        <v>128</v>
      </c>
      <c r="AU163" s="221" t="s">
        <v>86</v>
      </c>
      <c r="AY163" s="17" t="s">
        <v>127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146</v>
      </c>
      <c r="BM163" s="221" t="s">
        <v>257</v>
      </c>
    </row>
    <row r="164" s="2" customFormat="1">
      <c r="A164" s="38"/>
      <c r="B164" s="39"/>
      <c r="C164" s="40"/>
      <c r="D164" s="225" t="s">
        <v>190</v>
      </c>
      <c r="E164" s="40"/>
      <c r="F164" s="256" t="s">
        <v>253</v>
      </c>
      <c r="G164" s="40"/>
      <c r="H164" s="40"/>
      <c r="I164" s="257"/>
      <c r="J164" s="40"/>
      <c r="K164" s="40"/>
      <c r="L164" s="44"/>
      <c r="M164" s="258"/>
      <c r="N164" s="259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190</v>
      </c>
      <c r="AU164" s="17" t="s">
        <v>86</v>
      </c>
    </row>
    <row r="165" s="2" customFormat="1" ht="16.5" customHeight="1">
      <c r="A165" s="38"/>
      <c r="B165" s="39"/>
      <c r="C165" s="271" t="s">
        <v>258</v>
      </c>
      <c r="D165" s="271" t="s">
        <v>259</v>
      </c>
      <c r="E165" s="272" t="s">
        <v>260</v>
      </c>
      <c r="F165" s="273" t="s">
        <v>261</v>
      </c>
      <c r="G165" s="274" t="s">
        <v>262</v>
      </c>
      <c r="H165" s="275">
        <v>19.199999999999999</v>
      </c>
      <c r="I165" s="276"/>
      <c r="J165" s="277">
        <f>ROUND(I165*H165,2)</f>
        <v>0</v>
      </c>
      <c r="K165" s="273" t="s">
        <v>188</v>
      </c>
      <c r="L165" s="278"/>
      <c r="M165" s="279" t="s">
        <v>1</v>
      </c>
      <c r="N165" s="280" t="s">
        <v>41</v>
      </c>
      <c r="O165" s="91"/>
      <c r="P165" s="219">
        <f>O165*H165</f>
        <v>0</v>
      </c>
      <c r="Q165" s="219">
        <v>0.001</v>
      </c>
      <c r="R165" s="219">
        <f>Q165*H165</f>
        <v>0.019199999999999998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218</v>
      </c>
      <c r="AT165" s="221" t="s">
        <v>259</v>
      </c>
      <c r="AU165" s="221" t="s">
        <v>86</v>
      </c>
      <c r="AY165" s="17" t="s">
        <v>127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84</v>
      </c>
      <c r="BK165" s="222">
        <f>ROUND(I165*H165,2)</f>
        <v>0</v>
      </c>
      <c r="BL165" s="17" t="s">
        <v>146</v>
      </c>
      <c r="BM165" s="221" t="s">
        <v>263</v>
      </c>
    </row>
    <row r="166" s="12" customFormat="1">
      <c r="A166" s="12"/>
      <c r="B166" s="223"/>
      <c r="C166" s="224"/>
      <c r="D166" s="225" t="s">
        <v>134</v>
      </c>
      <c r="E166" s="224"/>
      <c r="F166" s="227" t="s">
        <v>264</v>
      </c>
      <c r="G166" s="224"/>
      <c r="H166" s="228">
        <v>19.199999999999999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4" t="s">
        <v>134</v>
      </c>
      <c r="AU166" s="234" t="s">
        <v>86</v>
      </c>
      <c r="AV166" s="12" t="s">
        <v>86</v>
      </c>
      <c r="AW166" s="12" t="s">
        <v>4</v>
      </c>
      <c r="AX166" s="12" t="s">
        <v>84</v>
      </c>
      <c r="AY166" s="234" t="s">
        <v>127</v>
      </c>
    </row>
    <row r="167" s="2" customFormat="1" ht="24.15" customHeight="1">
      <c r="A167" s="38"/>
      <c r="B167" s="39"/>
      <c r="C167" s="210" t="s">
        <v>265</v>
      </c>
      <c r="D167" s="210" t="s">
        <v>128</v>
      </c>
      <c r="E167" s="211" t="s">
        <v>266</v>
      </c>
      <c r="F167" s="212" t="s">
        <v>267</v>
      </c>
      <c r="G167" s="213" t="s">
        <v>187</v>
      </c>
      <c r="H167" s="214">
        <v>960</v>
      </c>
      <c r="I167" s="215"/>
      <c r="J167" s="216">
        <f>ROUND(I167*H167,2)</f>
        <v>0</v>
      </c>
      <c r="K167" s="212" t="s">
        <v>188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146</v>
      </c>
      <c r="AT167" s="221" t="s">
        <v>128</v>
      </c>
      <c r="AU167" s="221" t="s">
        <v>86</v>
      </c>
      <c r="AY167" s="17" t="s">
        <v>127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146</v>
      </c>
      <c r="BM167" s="221" t="s">
        <v>268</v>
      </c>
    </row>
    <row r="168" s="2" customFormat="1">
      <c r="A168" s="38"/>
      <c r="B168" s="39"/>
      <c r="C168" s="40"/>
      <c r="D168" s="225" t="s">
        <v>190</v>
      </c>
      <c r="E168" s="40"/>
      <c r="F168" s="256" t="s">
        <v>253</v>
      </c>
      <c r="G168" s="40"/>
      <c r="H168" s="40"/>
      <c r="I168" s="257"/>
      <c r="J168" s="40"/>
      <c r="K168" s="40"/>
      <c r="L168" s="44"/>
      <c r="M168" s="258"/>
      <c r="N168" s="259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190</v>
      </c>
      <c r="AU168" s="17" t="s">
        <v>86</v>
      </c>
    </row>
    <row r="169" s="12" customFormat="1">
      <c r="A169" s="12"/>
      <c r="B169" s="223"/>
      <c r="C169" s="224"/>
      <c r="D169" s="225" t="s">
        <v>134</v>
      </c>
      <c r="E169" s="226" t="s">
        <v>1</v>
      </c>
      <c r="F169" s="227" t="s">
        <v>269</v>
      </c>
      <c r="G169" s="224"/>
      <c r="H169" s="228">
        <v>960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4" t="s">
        <v>134</v>
      </c>
      <c r="AU169" s="234" t="s">
        <v>86</v>
      </c>
      <c r="AV169" s="12" t="s">
        <v>86</v>
      </c>
      <c r="AW169" s="12" t="s">
        <v>32</v>
      </c>
      <c r="AX169" s="12" t="s">
        <v>84</v>
      </c>
      <c r="AY169" s="234" t="s">
        <v>127</v>
      </c>
    </row>
    <row r="170" s="2" customFormat="1" ht="24.15" customHeight="1">
      <c r="A170" s="38"/>
      <c r="B170" s="39"/>
      <c r="C170" s="210" t="s">
        <v>270</v>
      </c>
      <c r="D170" s="210" t="s">
        <v>128</v>
      </c>
      <c r="E170" s="211" t="s">
        <v>271</v>
      </c>
      <c r="F170" s="212" t="s">
        <v>272</v>
      </c>
      <c r="G170" s="213" t="s">
        <v>187</v>
      </c>
      <c r="H170" s="214">
        <v>2373.3000000000002</v>
      </c>
      <c r="I170" s="215"/>
      <c r="J170" s="216">
        <f>ROUND(I170*H170,2)</f>
        <v>0</v>
      </c>
      <c r="K170" s="212" t="s">
        <v>188</v>
      </c>
      <c r="L170" s="44"/>
      <c r="M170" s="217" t="s">
        <v>1</v>
      </c>
      <c r="N170" s="218" t="s">
        <v>41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146</v>
      </c>
      <c r="AT170" s="221" t="s">
        <v>128</v>
      </c>
      <c r="AU170" s="221" t="s">
        <v>86</v>
      </c>
      <c r="AY170" s="17" t="s">
        <v>127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84</v>
      </c>
      <c r="BK170" s="222">
        <f>ROUND(I170*H170,2)</f>
        <v>0</v>
      </c>
      <c r="BL170" s="17" t="s">
        <v>146</v>
      </c>
      <c r="BM170" s="221" t="s">
        <v>273</v>
      </c>
    </row>
    <row r="171" s="2" customFormat="1">
      <c r="A171" s="38"/>
      <c r="B171" s="39"/>
      <c r="C171" s="40"/>
      <c r="D171" s="225" t="s">
        <v>190</v>
      </c>
      <c r="E171" s="40"/>
      <c r="F171" s="256" t="s">
        <v>274</v>
      </c>
      <c r="G171" s="40"/>
      <c r="H171" s="40"/>
      <c r="I171" s="257"/>
      <c r="J171" s="40"/>
      <c r="K171" s="40"/>
      <c r="L171" s="44"/>
      <c r="M171" s="258"/>
      <c r="N171" s="259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190</v>
      </c>
      <c r="AU171" s="17" t="s">
        <v>86</v>
      </c>
    </row>
    <row r="172" s="12" customFormat="1">
      <c r="A172" s="12"/>
      <c r="B172" s="223"/>
      <c r="C172" s="224"/>
      <c r="D172" s="225" t="s">
        <v>134</v>
      </c>
      <c r="E172" s="226" t="s">
        <v>1</v>
      </c>
      <c r="F172" s="227" t="s">
        <v>275</v>
      </c>
      <c r="G172" s="224"/>
      <c r="H172" s="228">
        <v>2150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4" t="s">
        <v>134</v>
      </c>
      <c r="AU172" s="234" t="s">
        <v>86</v>
      </c>
      <c r="AV172" s="12" t="s">
        <v>86</v>
      </c>
      <c r="AW172" s="12" t="s">
        <v>32</v>
      </c>
      <c r="AX172" s="12" t="s">
        <v>76</v>
      </c>
      <c r="AY172" s="234" t="s">
        <v>127</v>
      </c>
    </row>
    <row r="173" s="12" customFormat="1">
      <c r="A173" s="12"/>
      <c r="B173" s="223"/>
      <c r="C173" s="224"/>
      <c r="D173" s="225" t="s">
        <v>134</v>
      </c>
      <c r="E173" s="226" t="s">
        <v>1</v>
      </c>
      <c r="F173" s="227" t="s">
        <v>276</v>
      </c>
      <c r="G173" s="224"/>
      <c r="H173" s="228">
        <v>223.30000000000001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4" t="s">
        <v>134</v>
      </c>
      <c r="AU173" s="234" t="s">
        <v>86</v>
      </c>
      <c r="AV173" s="12" t="s">
        <v>86</v>
      </c>
      <c r="AW173" s="12" t="s">
        <v>32</v>
      </c>
      <c r="AX173" s="12" t="s">
        <v>76</v>
      </c>
      <c r="AY173" s="234" t="s">
        <v>127</v>
      </c>
    </row>
    <row r="174" s="15" customFormat="1">
      <c r="A174" s="15"/>
      <c r="B174" s="260"/>
      <c r="C174" s="261"/>
      <c r="D174" s="225" t="s">
        <v>134</v>
      </c>
      <c r="E174" s="262" t="s">
        <v>1</v>
      </c>
      <c r="F174" s="263" t="s">
        <v>224</v>
      </c>
      <c r="G174" s="261"/>
      <c r="H174" s="264">
        <v>2373.3000000000002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134</v>
      </c>
      <c r="AU174" s="270" t="s">
        <v>86</v>
      </c>
      <c r="AV174" s="15" t="s">
        <v>146</v>
      </c>
      <c r="AW174" s="15" t="s">
        <v>32</v>
      </c>
      <c r="AX174" s="15" t="s">
        <v>84</v>
      </c>
      <c r="AY174" s="270" t="s">
        <v>127</v>
      </c>
    </row>
    <row r="175" s="11" customFormat="1" ht="22.8" customHeight="1">
      <c r="A175" s="11"/>
      <c r="B175" s="196"/>
      <c r="C175" s="197"/>
      <c r="D175" s="198" t="s">
        <v>75</v>
      </c>
      <c r="E175" s="254" t="s">
        <v>126</v>
      </c>
      <c r="F175" s="254" t="s">
        <v>277</v>
      </c>
      <c r="G175" s="197"/>
      <c r="H175" s="197"/>
      <c r="I175" s="200"/>
      <c r="J175" s="255">
        <f>BK175</f>
        <v>0</v>
      </c>
      <c r="K175" s="197"/>
      <c r="L175" s="202"/>
      <c r="M175" s="203"/>
      <c r="N175" s="204"/>
      <c r="O175" s="204"/>
      <c r="P175" s="205">
        <f>SUM(P176:P198)</f>
        <v>0</v>
      </c>
      <c r="Q175" s="204"/>
      <c r="R175" s="205">
        <f>SUM(R176:R198)</f>
        <v>434.66022199999998</v>
      </c>
      <c r="S175" s="204"/>
      <c r="T175" s="206">
        <f>SUM(T176:T198)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7" t="s">
        <v>84</v>
      </c>
      <c r="AT175" s="208" t="s">
        <v>75</v>
      </c>
      <c r="AU175" s="208" t="s">
        <v>84</v>
      </c>
      <c r="AY175" s="207" t="s">
        <v>127</v>
      </c>
      <c r="BK175" s="209">
        <f>SUM(BK176:BK198)</f>
        <v>0</v>
      </c>
    </row>
    <row r="176" s="2" customFormat="1" ht="24.15" customHeight="1">
      <c r="A176" s="38"/>
      <c r="B176" s="39"/>
      <c r="C176" s="210" t="s">
        <v>278</v>
      </c>
      <c r="D176" s="210" t="s">
        <v>128</v>
      </c>
      <c r="E176" s="211" t="s">
        <v>279</v>
      </c>
      <c r="F176" s="212" t="s">
        <v>280</v>
      </c>
      <c r="G176" s="213" t="s">
        <v>187</v>
      </c>
      <c r="H176" s="214">
        <v>2150</v>
      </c>
      <c r="I176" s="215"/>
      <c r="J176" s="216">
        <f>ROUND(I176*H176,2)</f>
        <v>0</v>
      </c>
      <c r="K176" s="212" t="s">
        <v>188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146</v>
      </c>
      <c r="AT176" s="221" t="s">
        <v>128</v>
      </c>
      <c r="AU176" s="221" t="s">
        <v>86</v>
      </c>
      <c r="AY176" s="17" t="s">
        <v>127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146</v>
      </c>
      <c r="BM176" s="221" t="s">
        <v>281</v>
      </c>
    </row>
    <row r="177" s="2" customFormat="1">
      <c r="A177" s="38"/>
      <c r="B177" s="39"/>
      <c r="C177" s="40"/>
      <c r="D177" s="225" t="s">
        <v>190</v>
      </c>
      <c r="E177" s="40"/>
      <c r="F177" s="256" t="s">
        <v>282</v>
      </c>
      <c r="G177" s="40"/>
      <c r="H177" s="40"/>
      <c r="I177" s="257"/>
      <c r="J177" s="40"/>
      <c r="K177" s="40"/>
      <c r="L177" s="44"/>
      <c r="M177" s="258"/>
      <c r="N177" s="259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190</v>
      </c>
      <c r="AU177" s="17" t="s">
        <v>86</v>
      </c>
    </row>
    <row r="178" s="12" customFormat="1">
      <c r="A178" s="12"/>
      <c r="B178" s="223"/>
      <c r="C178" s="224"/>
      <c r="D178" s="225" t="s">
        <v>134</v>
      </c>
      <c r="E178" s="226" t="s">
        <v>1</v>
      </c>
      <c r="F178" s="227" t="s">
        <v>275</v>
      </c>
      <c r="G178" s="224"/>
      <c r="H178" s="228">
        <v>2150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4" t="s">
        <v>134</v>
      </c>
      <c r="AU178" s="234" t="s">
        <v>86</v>
      </c>
      <c r="AV178" s="12" t="s">
        <v>86</v>
      </c>
      <c r="AW178" s="12" t="s">
        <v>32</v>
      </c>
      <c r="AX178" s="12" t="s">
        <v>76</v>
      </c>
      <c r="AY178" s="234" t="s">
        <v>127</v>
      </c>
    </row>
    <row r="179" s="15" customFormat="1">
      <c r="A179" s="15"/>
      <c r="B179" s="260"/>
      <c r="C179" s="261"/>
      <c r="D179" s="225" t="s">
        <v>134</v>
      </c>
      <c r="E179" s="262" t="s">
        <v>1</v>
      </c>
      <c r="F179" s="263" t="s">
        <v>224</v>
      </c>
      <c r="G179" s="261"/>
      <c r="H179" s="264">
        <v>2150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0" t="s">
        <v>134</v>
      </c>
      <c r="AU179" s="270" t="s">
        <v>86</v>
      </c>
      <c r="AV179" s="15" t="s">
        <v>146</v>
      </c>
      <c r="AW179" s="15" t="s">
        <v>32</v>
      </c>
      <c r="AX179" s="15" t="s">
        <v>84</v>
      </c>
      <c r="AY179" s="270" t="s">
        <v>127</v>
      </c>
    </row>
    <row r="180" s="2" customFormat="1" ht="16.5" customHeight="1">
      <c r="A180" s="38"/>
      <c r="B180" s="39"/>
      <c r="C180" s="210" t="s">
        <v>283</v>
      </c>
      <c r="D180" s="210" t="s">
        <v>128</v>
      </c>
      <c r="E180" s="211" t="s">
        <v>284</v>
      </c>
      <c r="F180" s="212" t="s">
        <v>285</v>
      </c>
      <c r="G180" s="213" t="s">
        <v>187</v>
      </c>
      <c r="H180" s="214">
        <v>2125</v>
      </c>
      <c r="I180" s="215"/>
      <c r="J180" s="216">
        <f>ROUND(I180*H180,2)</f>
        <v>0</v>
      </c>
      <c r="K180" s="212" t="s">
        <v>188</v>
      </c>
      <c r="L180" s="44"/>
      <c r="M180" s="217" t="s">
        <v>1</v>
      </c>
      <c r="N180" s="218" t="s">
        <v>41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146</v>
      </c>
      <c r="AT180" s="221" t="s">
        <v>128</v>
      </c>
      <c r="AU180" s="221" t="s">
        <v>86</v>
      </c>
      <c r="AY180" s="17" t="s">
        <v>127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84</v>
      </c>
      <c r="BK180" s="222">
        <f>ROUND(I180*H180,2)</f>
        <v>0</v>
      </c>
      <c r="BL180" s="17" t="s">
        <v>146</v>
      </c>
      <c r="BM180" s="221" t="s">
        <v>286</v>
      </c>
    </row>
    <row r="181" s="2" customFormat="1">
      <c r="A181" s="38"/>
      <c r="B181" s="39"/>
      <c r="C181" s="40"/>
      <c r="D181" s="225" t="s">
        <v>190</v>
      </c>
      <c r="E181" s="40"/>
      <c r="F181" s="256" t="s">
        <v>282</v>
      </c>
      <c r="G181" s="40"/>
      <c r="H181" s="40"/>
      <c r="I181" s="257"/>
      <c r="J181" s="40"/>
      <c r="K181" s="40"/>
      <c r="L181" s="44"/>
      <c r="M181" s="258"/>
      <c r="N181" s="259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190</v>
      </c>
      <c r="AU181" s="17" t="s">
        <v>86</v>
      </c>
    </row>
    <row r="182" s="13" customFormat="1">
      <c r="A182" s="13"/>
      <c r="B182" s="238"/>
      <c r="C182" s="239"/>
      <c r="D182" s="225" t="s">
        <v>134</v>
      </c>
      <c r="E182" s="240" t="s">
        <v>1</v>
      </c>
      <c r="F182" s="241" t="s">
        <v>287</v>
      </c>
      <c r="G182" s="239"/>
      <c r="H182" s="240" t="s">
        <v>1</v>
      </c>
      <c r="I182" s="242"/>
      <c r="J182" s="239"/>
      <c r="K182" s="239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134</v>
      </c>
      <c r="AU182" s="247" t="s">
        <v>86</v>
      </c>
      <c r="AV182" s="13" t="s">
        <v>84</v>
      </c>
      <c r="AW182" s="13" t="s">
        <v>32</v>
      </c>
      <c r="AX182" s="13" t="s">
        <v>76</v>
      </c>
      <c r="AY182" s="247" t="s">
        <v>127</v>
      </c>
    </row>
    <row r="183" s="12" customFormat="1">
      <c r="A183" s="12"/>
      <c r="B183" s="223"/>
      <c r="C183" s="224"/>
      <c r="D183" s="225" t="s">
        <v>134</v>
      </c>
      <c r="E183" s="226" t="s">
        <v>1</v>
      </c>
      <c r="F183" s="227" t="s">
        <v>288</v>
      </c>
      <c r="G183" s="224"/>
      <c r="H183" s="228">
        <v>2125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4" t="s">
        <v>134</v>
      </c>
      <c r="AU183" s="234" t="s">
        <v>86</v>
      </c>
      <c r="AV183" s="12" t="s">
        <v>86</v>
      </c>
      <c r="AW183" s="12" t="s">
        <v>32</v>
      </c>
      <c r="AX183" s="12" t="s">
        <v>76</v>
      </c>
      <c r="AY183" s="234" t="s">
        <v>127</v>
      </c>
    </row>
    <row r="184" s="15" customFormat="1">
      <c r="A184" s="15"/>
      <c r="B184" s="260"/>
      <c r="C184" s="261"/>
      <c r="D184" s="225" t="s">
        <v>134</v>
      </c>
      <c r="E184" s="262" t="s">
        <v>1</v>
      </c>
      <c r="F184" s="263" t="s">
        <v>224</v>
      </c>
      <c r="G184" s="261"/>
      <c r="H184" s="264">
        <v>2125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0" t="s">
        <v>134</v>
      </c>
      <c r="AU184" s="270" t="s">
        <v>86</v>
      </c>
      <c r="AV184" s="15" t="s">
        <v>146</v>
      </c>
      <c r="AW184" s="15" t="s">
        <v>32</v>
      </c>
      <c r="AX184" s="15" t="s">
        <v>84</v>
      </c>
      <c r="AY184" s="270" t="s">
        <v>127</v>
      </c>
    </row>
    <row r="185" s="2" customFormat="1" ht="24.15" customHeight="1">
      <c r="A185" s="38"/>
      <c r="B185" s="39"/>
      <c r="C185" s="210" t="s">
        <v>7</v>
      </c>
      <c r="D185" s="210" t="s">
        <v>128</v>
      </c>
      <c r="E185" s="211" t="s">
        <v>289</v>
      </c>
      <c r="F185" s="212" t="s">
        <v>290</v>
      </c>
      <c r="G185" s="213" t="s">
        <v>187</v>
      </c>
      <c r="H185" s="214">
        <v>482</v>
      </c>
      <c r="I185" s="215"/>
      <c r="J185" s="216">
        <f>ROUND(I185*H185,2)</f>
        <v>0</v>
      </c>
      <c r="K185" s="212" t="s">
        <v>188</v>
      </c>
      <c r="L185" s="44"/>
      <c r="M185" s="217" t="s">
        <v>1</v>
      </c>
      <c r="N185" s="218" t="s">
        <v>41</v>
      </c>
      <c r="O185" s="91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146</v>
      </c>
      <c r="AT185" s="221" t="s">
        <v>128</v>
      </c>
      <c r="AU185" s="221" t="s">
        <v>86</v>
      </c>
      <c r="AY185" s="17" t="s">
        <v>127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84</v>
      </c>
      <c r="BK185" s="222">
        <f>ROUND(I185*H185,2)</f>
        <v>0</v>
      </c>
      <c r="BL185" s="17" t="s">
        <v>146</v>
      </c>
      <c r="BM185" s="221" t="s">
        <v>291</v>
      </c>
    </row>
    <row r="186" s="2" customFormat="1">
      <c r="A186" s="38"/>
      <c r="B186" s="39"/>
      <c r="C186" s="40"/>
      <c r="D186" s="225" t="s">
        <v>190</v>
      </c>
      <c r="E186" s="40"/>
      <c r="F186" s="256" t="s">
        <v>282</v>
      </c>
      <c r="G186" s="40"/>
      <c r="H186" s="40"/>
      <c r="I186" s="257"/>
      <c r="J186" s="40"/>
      <c r="K186" s="40"/>
      <c r="L186" s="44"/>
      <c r="M186" s="258"/>
      <c r="N186" s="259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190</v>
      </c>
      <c r="AU186" s="17" t="s">
        <v>86</v>
      </c>
    </row>
    <row r="187" s="12" customFormat="1">
      <c r="A187" s="12"/>
      <c r="B187" s="223"/>
      <c r="C187" s="224"/>
      <c r="D187" s="225" t="s">
        <v>134</v>
      </c>
      <c r="E187" s="226" t="s">
        <v>1</v>
      </c>
      <c r="F187" s="227" t="s">
        <v>292</v>
      </c>
      <c r="G187" s="224"/>
      <c r="H187" s="228">
        <v>482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4" t="s">
        <v>134</v>
      </c>
      <c r="AU187" s="234" t="s">
        <v>86</v>
      </c>
      <c r="AV187" s="12" t="s">
        <v>86</v>
      </c>
      <c r="AW187" s="12" t="s">
        <v>32</v>
      </c>
      <c r="AX187" s="12" t="s">
        <v>84</v>
      </c>
      <c r="AY187" s="234" t="s">
        <v>127</v>
      </c>
    </row>
    <row r="188" s="2" customFormat="1" ht="24.15" customHeight="1">
      <c r="A188" s="38"/>
      <c r="B188" s="39"/>
      <c r="C188" s="210" t="s">
        <v>293</v>
      </c>
      <c r="D188" s="210" t="s">
        <v>128</v>
      </c>
      <c r="E188" s="211" t="s">
        <v>294</v>
      </c>
      <c r="F188" s="212" t="s">
        <v>295</v>
      </c>
      <c r="G188" s="213" t="s">
        <v>187</v>
      </c>
      <c r="H188" s="214">
        <v>2125</v>
      </c>
      <c r="I188" s="215"/>
      <c r="J188" s="216">
        <f>ROUND(I188*H188,2)</f>
        <v>0</v>
      </c>
      <c r="K188" s="212" t="s">
        <v>188</v>
      </c>
      <c r="L188" s="44"/>
      <c r="M188" s="217" t="s">
        <v>1</v>
      </c>
      <c r="N188" s="218" t="s">
        <v>41</v>
      </c>
      <c r="O188" s="91"/>
      <c r="P188" s="219">
        <f>O188*H188</f>
        <v>0</v>
      </c>
      <c r="Q188" s="219">
        <v>0.089219999999999994</v>
      </c>
      <c r="R188" s="219">
        <f>Q188*H188</f>
        <v>189.59249999999997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146</v>
      </c>
      <c r="AT188" s="221" t="s">
        <v>128</v>
      </c>
      <c r="AU188" s="221" t="s">
        <v>86</v>
      </c>
      <c r="AY188" s="17" t="s">
        <v>127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84</v>
      </c>
      <c r="BK188" s="222">
        <f>ROUND(I188*H188,2)</f>
        <v>0</v>
      </c>
      <c r="BL188" s="17" t="s">
        <v>146</v>
      </c>
      <c r="BM188" s="221" t="s">
        <v>296</v>
      </c>
    </row>
    <row r="189" s="2" customFormat="1">
      <c r="A189" s="38"/>
      <c r="B189" s="39"/>
      <c r="C189" s="40"/>
      <c r="D189" s="225" t="s">
        <v>190</v>
      </c>
      <c r="E189" s="40"/>
      <c r="F189" s="256" t="s">
        <v>282</v>
      </c>
      <c r="G189" s="40"/>
      <c r="H189" s="40"/>
      <c r="I189" s="257"/>
      <c r="J189" s="40"/>
      <c r="K189" s="40"/>
      <c r="L189" s="44"/>
      <c r="M189" s="258"/>
      <c r="N189" s="259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190</v>
      </c>
      <c r="AU189" s="17" t="s">
        <v>86</v>
      </c>
    </row>
    <row r="190" s="12" customFormat="1">
      <c r="A190" s="12"/>
      <c r="B190" s="223"/>
      <c r="C190" s="224"/>
      <c r="D190" s="225" t="s">
        <v>134</v>
      </c>
      <c r="E190" s="226" t="s">
        <v>1</v>
      </c>
      <c r="F190" s="227" t="s">
        <v>288</v>
      </c>
      <c r="G190" s="224"/>
      <c r="H190" s="228">
        <v>2125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4" t="s">
        <v>134</v>
      </c>
      <c r="AU190" s="234" t="s">
        <v>86</v>
      </c>
      <c r="AV190" s="12" t="s">
        <v>86</v>
      </c>
      <c r="AW190" s="12" t="s">
        <v>32</v>
      </c>
      <c r="AX190" s="12" t="s">
        <v>76</v>
      </c>
      <c r="AY190" s="234" t="s">
        <v>127</v>
      </c>
    </row>
    <row r="191" s="15" customFormat="1">
      <c r="A191" s="15"/>
      <c r="B191" s="260"/>
      <c r="C191" s="261"/>
      <c r="D191" s="225" t="s">
        <v>134</v>
      </c>
      <c r="E191" s="262" t="s">
        <v>1</v>
      </c>
      <c r="F191" s="263" t="s">
        <v>224</v>
      </c>
      <c r="G191" s="261"/>
      <c r="H191" s="264">
        <v>2125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0" t="s">
        <v>134</v>
      </c>
      <c r="AU191" s="270" t="s">
        <v>86</v>
      </c>
      <c r="AV191" s="15" t="s">
        <v>146</v>
      </c>
      <c r="AW191" s="15" t="s">
        <v>32</v>
      </c>
      <c r="AX191" s="15" t="s">
        <v>84</v>
      </c>
      <c r="AY191" s="270" t="s">
        <v>127</v>
      </c>
    </row>
    <row r="192" s="2" customFormat="1" ht="16.5" customHeight="1">
      <c r="A192" s="38"/>
      <c r="B192" s="39"/>
      <c r="C192" s="271" t="s">
        <v>297</v>
      </c>
      <c r="D192" s="271" t="s">
        <v>259</v>
      </c>
      <c r="E192" s="272" t="s">
        <v>298</v>
      </c>
      <c r="F192" s="273" t="s">
        <v>299</v>
      </c>
      <c r="G192" s="274" t="s">
        <v>187</v>
      </c>
      <c r="H192" s="275">
        <v>2007.2739999999999</v>
      </c>
      <c r="I192" s="276"/>
      <c r="J192" s="277">
        <f>ROUND(I192*H192,2)</f>
        <v>0</v>
      </c>
      <c r="K192" s="273" t="s">
        <v>188</v>
      </c>
      <c r="L192" s="278"/>
      <c r="M192" s="279" t="s">
        <v>1</v>
      </c>
      <c r="N192" s="280" t="s">
        <v>41</v>
      </c>
      <c r="O192" s="91"/>
      <c r="P192" s="219">
        <f>O192*H192</f>
        <v>0</v>
      </c>
      <c r="Q192" s="219">
        <v>0.113</v>
      </c>
      <c r="R192" s="219">
        <f>Q192*H192</f>
        <v>226.82196199999999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218</v>
      </c>
      <c r="AT192" s="221" t="s">
        <v>259</v>
      </c>
      <c r="AU192" s="221" t="s">
        <v>86</v>
      </c>
      <c r="AY192" s="17" t="s">
        <v>127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84</v>
      </c>
      <c r="BK192" s="222">
        <f>ROUND(I192*H192,2)</f>
        <v>0</v>
      </c>
      <c r="BL192" s="17" t="s">
        <v>146</v>
      </c>
      <c r="BM192" s="221" t="s">
        <v>300</v>
      </c>
    </row>
    <row r="193" s="12" customFormat="1">
      <c r="A193" s="12"/>
      <c r="B193" s="223"/>
      <c r="C193" s="224"/>
      <c r="D193" s="225" t="s">
        <v>134</v>
      </c>
      <c r="E193" s="226" t="s">
        <v>1</v>
      </c>
      <c r="F193" s="227" t="s">
        <v>301</v>
      </c>
      <c r="G193" s="224"/>
      <c r="H193" s="228">
        <v>1987.4000000000001</v>
      </c>
      <c r="I193" s="229"/>
      <c r="J193" s="224"/>
      <c r="K193" s="224"/>
      <c r="L193" s="230"/>
      <c r="M193" s="231"/>
      <c r="N193" s="232"/>
      <c r="O193" s="232"/>
      <c r="P193" s="232"/>
      <c r="Q193" s="232"/>
      <c r="R193" s="232"/>
      <c r="S193" s="232"/>
      <c r="T193" s="233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4" t="s">
        <v>134</v>
      </c>
      <c r="AU193" s="234" t="s">
        <v>86</v>
      </c>
      <c r="AV193" s="12" t="s">
        <v>86</v>
      </c>
      <c r="AW193" s="12" t="s">
        <v>32</v>
      </c>
      <c r="AX193" s="12" t="s">
        <v>76</v>
      </c>
      <c r="AY193" s="234" t="s">
        <v>127</v>
      </c>
    </row>
    <row r="194" s="15" customFormat="1">
      <c r="A194" s="15"/>
      <c r="B194" s="260"/>
      <c r="C194" s="261"/>
      <c r="D194" s="225" t="s">
        <v>134</v>
      </c>
      <c r="E194" s="262" t="s">
        <v>1</v>
      </c>
      <c r="F194" s="263" t="s">
        <v>224</v>
      </c>
      <c r="G194" s="261"/>
      <c r="H194" s="264">
        <v>1987.4000000000001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0" t="s">
        <v>134</v>
      </c>
      <c r="AU194" s="270" t="s">
        <v>86</v>
      </c>
      <c r="AV194" s="15" t="s">
        <v>146</v>
      </c>
      <c r="AW194" s="15" t="s">
        <v>32</v>
      </c>
      <c r="AX194" s="15" t="s">
        <v>84</v>
      </c>
      <c r="AY194" s="270" t="s">
        <v>127</v>
      </c>
    </row>
    <row r="195" s="12" customFormat="1">
      <c r="A195" s="12"/>
      <c r="B195" s="223"/>
      <c r="C195" s="224"/>
      <c r="D195" s="225" t="s">
        <v>134</v>
      </c>
      <c r="E195" s="224"/>
      <c r="F195" s="227" t="s">
        <v>302</v>
      </c>
      <c r="G195" s="224"/>
      <c r="H195" s="228">
        <v>2007.2739999999999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4" t="s">
        <v>134</v>
      </c>
      <c r="AU195" s="234" t="s">
        <v>86</v>
      </c>
      <c r="AV195" s="12" t="s">
        <v>86</v>
      </c>
      <c r="AW195" s="12" t="s">
        <v>4</v>
      </c>
      <c r="AX195" s="12" t="s">
        <v>84</v>
      </c>
      <c r="AY195" s="234" t="s">
        <v>127</v>
      </c>
    </row>
    <row r="196" s="2" customFormat="1" ht="24.15" customHeight="1">
      <c r="A196" s="38"/>
      <c r="B196" s="39"/>
      <c r="C196" s="271" t="s">
        <v>303</v>
      </c>
      <c r="D196" s="271" t="s">
        <v>259</v>
      </c>
      <c r="E196" s="272" t="s">
        <v>304</v>
      </c>
      <c r="F196" s="273" t="s">
        <v>305</v>
      </c>
      <c r="G196" s="274" t="s">
        <v>187</v>
      </c>
      <c r="H196" s="275">
        <v>140.352</v>
      </c>
      <c r="I196" s="276"/>
      <c r="J196" s="277">
        <f>ROUND(I196*H196,2)</f>
        <v>0</v>
      </c>
      <c r="K196" s="273" t="s">
        <v>1</v>
      </c>
      <c r="L196" s="278"/>
      <c r="M196" s="279" t="s">
        <v>1</v>
      </c>
      <c r="N196" s="280" t="s">
        <v>41</v>
      </c>
      <c r="O196" s="91"/>
      <c r="P196" s="219">
        <f>O196*H196</f>
        <v>0</v>
      </c>
      <c r="Q196" s="219">
        <v>0.13</v>
      </c>
      <c r="R196" s="219">
        <f>Q196*H196</f>
        <v>18.245760000000001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218</v>
      </c>
      <c r="AT196" s="221" t="s">
        <v>259</v>
      </c>
      <c r="AU196" s="221" t="s">
        <v>86</v>
      </c>
      <c r="AY196" s="17" t="s">
        <v>127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84</v>
      </c>
      <c r="BK196" s="222">
        <f>ROUND(I196*H196,2)</f>
        <v>0</v>
      </c>
      <c r="BL196" s="17" t="s">
        <v>146</v>
      </c>
      <c r="BM196" s="221" t="s">
        <v>306</v>
      </c>
    </row>
    <row r="197" s="12" customFormat="1">
      <c r="A197" s="12"/>
      <c r="B197" s="223"/>
      <c r="C197" s="224"/>
      <c r="D197" s="225" t="s">
        <v>134</v>
      </c>
      <c r="E197" s="226" t="s">
        <v>1</v>
      </c>
      <c r="F197" s="227" t="s">
        <v>307</v>
      </c>
      <c r="G197" s="224"/>
      <c r="H197" s="228">
        <v>137.59999999999999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34" t="s">
        <v>134</v>
      </c>
      <c r="AU197" s="234" t="s">
        <v>86</v>
      </c>
      <c r="AV197" s="12" t="s">
        <v>86</v>
      </c>
      <c r="AW197" s="12" t="s">
        <v>32</v>
      </c>
      <c r="AX197" s="12" t="s">
        <v>84</v>
      </c>
      <c r="AY197" s="234" t="s">
        <v>127</v>
      </c>
    </row>
    <row r="198" s="12" customFormat="1">
      <c r="A198" s="12"/>
      <c r="B198" s="223"/>
      <c r="C198" s="224"/>
      <c r="D198" s="225" t="s">
        <v>134</v>
      </c>
      <c r="E198" s="224"/>
      <c r="F198" s="227" t="s">
        <v>308</v>
      </c>
      <c r="G198" s="224"/>
      <c r="H198" s="228">
        <v>140.352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4" t="s">
        <v>134</v>
      </c>
      <c r="AU198" s="234" t="s">
        <v>86</v>
      </c>
      <c r="AV198" s="12" t="s">
        <v>86</v>
      </c>
      <c r="AW198" s="12" t="s">
        <v>4</v>
      </c>
      <c r="AX198" s="12" t="s">
        <v>84</v>
      </c>
      <c r="AY198" s="234" t="s">
        <v>127</v>
      </c>
    </row>
    <row r="199" s="11" customFormat="1" ht="22.8" customHeight="1">
      <c r="A199" s="11"/>
      <c r="B199" s="196"/>
      <c r="C199" s="197"/>
      <c r="D199" s="198" t="s">
        <v>75</v>
      </c>
      <c r="E199" s="254" t="s">
        <v>218</v>
      </c>
      <c r="F199" s="254" t="s">
        <v>309</v>
      </c>
      <c r="G199" s="197"/>
      <c r="H199" s="197"/>
      <c r="I199" s="200"/>
      <c r="J199" s="255">
        <f>BK199</f>
        <v>0</v>
      </c>
      <c r="K199" s="197"/>
      <c r="L199" s="202"/>
      <c r="M199" s="203"/>
      <c r="N199" s="204"/>
      <c r="O199" s="204"/>
      <c r="P199" s="205">
        <f>SUM(P200:P203)</f>
        <v>0</v>
      </c>
      <c r="Q199" s="204"/>
      <c r="R199" s="205">
        <f>SUM(R200:R203)</f>
        <v>19.45025</v>
      </c>
      <c r="S199" s="204"/>
      <c r="T199" s="206">
        <f>SUM(T200:T203)</f>
        <v>17.439999999999998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207" t="s">
        <v>84</v>
      </c>
      <c r="AT199" s="208" t="s">
        <v>75</v>
      </c>
      <c r="AU199" s="208" t="s">
        <v>84</v>
      </c>
      <c r="AY199" s="207" t="s">
        <v>127</v>
      </c>
      <c r="BK199" s="209">
        <f>SUM(BK200:BK203)</f>
        <v>0</v>
      </c>
    </row>
    <row r="200" s="2" customFormat="1" ht="37.8" customHeight="1">
      <c r="A200" s="38"/>
      <c r="B200" s="39"/>
      <c r="C200" s="210" t="s">
        <v>310</v>
      </c>
      <c r="D200" s="210" t="s">
        <v>128</v>
      </c>
      <c r="E200" s="211" t="s">
        <v>311</v>
      </c>
      <c r="F200" s="212" t="s">
        <v>312</v>
      </c>
      <c r="G200" s="213" t="s">
        <v>313</v>
      </c>
      <c r="H200" s="214">
        <v>27</v>
      </c>
      <c r="I200" s="215"/>
      <c r="J200" s="216">
        <f>ROUND(I200*H200,2)</f>
        <v>0</v>
      </c>
      <c r="K200" s="212" t="s">
        <v>188</v>
      </c>
      <c r="L200" s="44"/>
      <c r="M200" s="217" t="s">
        <v>1</v>
      </c>
      <c r="N200" s="218" t="s">
        <v>41</v>
      </c>
      <c r="O200" s="91"/>
      <c r="P200" s="219">
        <f>O200*H200</f>
        <v>0</v>
      </c>
      <c r="Q200" s="219">
        <v>0.62248000000000003</v>
      </c>
      <c r="R200" s="219">
        <f>Q200*H200</f>
        <v>16.80696</v>
      </c>
      <c r="S200" s="219">
        <v>0.62</v>
      </c>
      <c r="T200" s="220">
        <f>S200*H200</f>
        <v>16.739999999999998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146</v>
      </c>
      <c r="AT200" s="221" t="s">
        <v>128</v>
      </c>
      <c r="AU200" s="221" t="s">
        <v>86</v>
      </c>
      <c r="AY200" s="17" t="s">
        <v>127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84</v>
      </c>
      <c r="BK200" s="222">
        <f>ROUND(I200*H200,2)</f>
        <v>0</v>
      </c>
      <c r="BL200" s="17" t="s">
        <v>146</v>
      </c>
      <c r="BM200" s="221" t="s">
        <v>314</v>
      </c>
    </row>
    <row r="201" s="2" customFormat="1" ht="33" customHeight="1">
      <c r="A201" s="38"/>
      <c r="B201" s="39"/>
      <c r="C201" s="271" t="s">
        <v>315</v>
      </c>
      <c r="D201" s="271" t="s">
        <v>259</v>
      </c>
      <c r="E201" s="272" t="s">
        <v>316</v>
      </c>
      <c r="F201" s="273" t="s">
        <v>317</v>
      </c>
      <c r="G201" s="274" t="s">
        <v>313</v>
      </c>
      <c r="H201" s="275">
        <v>27</v>
      </c>
      <c r="I201" s="276"/>
      <c r="J201" s="277">
        <f>ROUND(I201*H201,2)</f>
        <v>0</v>
      </c>
      <c r="K201" s="273" t="s">
        <v>188</v>
      </c>
      <c r="L201" s="278"/>
      <c r="M201" s="279" t="s">
        <v>1</v>
      </c>
      <c r="N201" s="280" t="s">
        <v>41</v>
      </c>
      <c r="O201" s="91"/>
      <c r="P201" s="219">
        <f>O201*H201</f>
        <v>0</v>
      </c>
      <c r="Q201" s="219">
        <v>0.069000000000000006</v>
      </c>
      <c r="R201" s="219">
        <f>Q201*H201</f>
        <v>1.8630000000000002</v>
      </c>
      <c r="S201" s="219">
        <v>0</v>
      </c>
      <c r="T201" s="22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1" t="s">
        <v>218</v>
      </c>
      <c r="AT201" s="221" t="s">
        <v>259</v>
      </c>
      <c r="AU201" s="221" t="s">
        <v>86</v>
      </c>
      <c r="AY201" s="17" t="s">
        <v>127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84</v>
      </c>
      <c r="BK201" s="222">
        <f>ROUND(I201*H201,2)</f>
        <v>0</v>
      </c>
      <c r="BL201" s="17" t="s">
        <v>146</v>
      </c>
      <c r="BM201" s="221" t="s">
        <v>318</v>
      </c>
    </row>
    <row r="202" s="2" customFormat="1" ht="24.15" customHeight="1">
      <c r="A202" s="38"/>
      <c r="B202" s="39"/>
      <c r="C202" s="210" t="s">
        <v>319</v>
      </c>
      <c r="D202" s="210" t="s">
        <v>128</v>
      </c>
      <c r="E202" s="211" t="s">
        <v>320</v>
      </c>
      <c r="F202" s="212" t="s">
        <v>321</v>
      </c>
      <c r="G202" s="213" t="s">
        <v>313</v>
      </c>
      <c r="H202" s="214">
        <v>7</v>
      </c>
      <c r="I202" s="215"/>
      <c r="J202" s="216">
        <f>ROUND(I202*H202,2)</f>
        <v>0</v>
      </c>
      <c r="K202" s="212" t="s">
        <v>188</v>
      </c>
      <c r="L202" s="44"/>
      <c r="M202" s="217" t="s">
        <v>1</v>
      </c>
      <c r="N202" s="218" t="s">
        <v>41</v>
      </c>
      <c r="O202" s="91"/>
      <c r="P202" s="219">
        <f>O202*H202</f>
        <v>0</v>
      </c>
      <c r="Q202" s="219">
        <v>0.10037</v>
      </c>
      <c r="R202" s="219">
        <f>Q202*H202</f>
        <v>0.70259000000000005</v>
      </c>
      <c r="S202" s="219">
        <v>0.10000000000000001</v>
      </c>
      <c r="T202" s="220">
        <f>S202*H202</f>
        <v>0.70000000000000007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146</v>
      </c>
      <c r="AT202" s="221" t="s">
        <v>128</v>
      </c>
      <c r="AU202" s="221" t="s">
        <v>86</v>
      </c>
      <c r="AY202" s="17" t="s">
        <v>127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84</v>
      </c>
      <c r="BK202" s="222">
        <f>ROUND(I202*H202,2)</f>
        <v>0</v>
      </c>
      <c r="BL202" s="17" t="s">
        <v>146</v>
      </c>
      <c r="BM202" s="221" t="s">
        <v>322</v>
      </c>
    </row>
    <row r="203" s="2" customFormat="1" ht="24.15" customHeight="1">
      <c r="A203" s="38"/>
      <c r="B203" s="39"/>
      <c r="C203" s="271" t="s">
        <v>323</v>
      </c>
      <c r="D203" s="271" t="s">
        <v>259</v>
      </c>
      <c r="E203" s="272" t="s">
        <v>324</v>
      </c>
      <c r="F203" s="273" t="s">
        <v>325</v>
      </c>
      <c r="G203" s="274" t="s">
        <v>313</v>
      </c>
      <c r="H203" s="275">
        <v>7</v>
      </c>
      <c r="I203" s="276"/>
      <c r="J203" s="277">
        <f>ROUND(I203*H203,2)</f>
        <v>0</v>
      </c>
      <c r="K203" s="273" t="s">
        <v>188</v>
      </c>
      <c r="L203" s="278"/>
      <c r="M203" s="279" t="s">
        <v>1</v>
      </c>
      <c r="N203" s="280" t="s">
        <v>41</v>
      </c>
      <c r="O203" s="91"/>
      <c r="P203" s="219">
        <f>O203*H203</f>
        <v>0</v>
      </c>
      <c r="Q203" s="219">
        <v>0.011100000000000001</v>
      </c>
      <c r="R203" s="219">
        <f>Q203*H203</f>
        <v>0.077700000000000005</v>
      </c>
      <c r="S203" s="219">
        <v>0</v>
      </c>
      <c r="T203" s="22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1" t="s">
        <v>218</v>
      </c>
      <c r="AT203" s="221" t="s">
        <v>259</v>
      </c>
      <c r="AU203" s="221" t="s">
        <v>86</v>
      </c>
      <c r="AY203" s="17" t="s">
        <v>127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7" t="s">
        <v>84</v>
      </c>
      <c r="BK203" s="222">
        <f>ROUND(I203*H203,2)</f>
        <v>0</v>
      </c>
      <c r="BL203" s="17" t="s">
        <v>146</v>
      </c>
      <c r="BM203" s="221" t="s">
        <v>326</v>
      </c>
    </row>
    <row r="204" s="11" customFormat="1" ht="22.8" customHeight="1">
      <c r="A204" s="11"/>
      <c r="B204" s="196"/>
      <c r="C204" s="197"/>
      <c r="D204" s="198" t="s">
        <v>75</v>
      </c>
      <c r="E204" s="254" t="s">
        <v>225</v>
      </c>
      <c r="F204" s="254" t="s">
        <v>327</v>
      </c>
      <c r="G204" s="197"/>
      <c r="H204" s="197"/>
      <c r="I204" s="200"/>
      <c r="J204" s="255">
        <f>BK204</f>
        <v>0</v>
      </c>
      <c r="K204" s="197"/>
      <c r="L204" s="202"/>
      <c r="M204" s="203"/>
      <c r="N204" s="204"/>
      <c r="O204" s="204"/>
      <c r="P204" s="205">
        <f>SUM(P205:P229)</f>
        <v>0</v>
      </c>
      <c r="Q204" s="204"/>
      <c r="R204" s="205">
        <f>SUM(R205:R229)</f>
        <v>142.66290331999997</v>
      </c>
      <c r="S204" s="204"/>
      <c r="T204" s="206">
        <f>SUM(T205:T229)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207" t="s">
        <v>84</v>
      </c>
      <c r="AT204" s="208" t="s">
        <v>75</v>
      </c>
      <c r="AU204" s="208" t="s">
        <v>84</v>
      </c>
      <c r="AY204" s="207" t="s">
        <v>127</v>
      </c>
      <c r="BK204" s="209">
        <f>SUM(BK205:BK229)</f>
        <v>0</v>
      </c>
    </row>
    <row r="205" s="2" customFormat="1" ht="24.15" customHeight="1">
      <c r="A205" s="38"/>
      <c r="B205" s="39"/>
      <c r="C205" s="210" t="s">
        <v>328</v>
      </c>
      <c r="D205" s="210" t="s">
        <v>128</v>
      </c>
      <c r="E205" s="211" t="s">
        <v>329</v>
      </c>
      <c r="F205" s="212" t="s">
        <v>330</v>
      </c>
      <c r="G205" s="213" t="s">
        <v>313</v>
      </c>
      <c r="H205" s="214">
        <v>2</v>
      </c>
      <c r="I205" s="215"/>
      <c r="J205" s="216">
        <f>ROUND(I205*H205,2)</f>
        <v>0</v>
      </c>
      <c r="K205" s="212" t="s">
        <v>1</v>
      </c>
      <c r="L205" s="44"/>
      <c r="M205" s="217" t="s">
        <v>1</v>
      </c>
      <c r="N205" s="218" t="s">
        <v>41</v>
      </c>
      <c r="O205" s="91"/>
      <c r="P205" s="219">
        <f>O205*H205</f>
        <v>0</v>
      </c>
      <c r="Q205" s="219">
        <v>1.0000000000000001E-05</v>
      </c>
      <c r="R205" s="219">
        <f>Q205*H205</f>
        <v>2.0000000000000002E-05</v>
      </c>
      <c r="S205" s="219">
        <v>0</v>
      </c>
      <c r="T205" s="22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1" t="s">
        <v>146</v>
      </c>
      <c r="AT205" s="221" t="s">
        <v>128</v>
      </c>
      <c r="AU205" s="221" t="s">
        <v>86</v>
      </c>
      <c r="AY205" s="17" t="s">
        <v>127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84</v>
      </c>
      <c r="BK205" s="222">
        <f>ROUND(I205*H205,2)</f>
        <v>0</v>
      </c>
      <c r="BL205" s="17" t="s">
        <v>146</v>
      </c>
      <c r="BM205" s="221" t="s">
        <v>331</v>
      </c>
    </row>
    <row r="206" s="2" customFormat="1">
      <c r="A206" s="38"/>
      <c r="B206" s="39"/>
      <c r="C206" s="40"/>
      <c r="D206" s="225" t="s">
        <v>190</v>
      </c>
      <c r="E206" s="40"/>
      <c r="F206" s="256" t="s">
        <v>332</v>
      </c>
      <c r="G206" s="40"/>
      <c r="H206" s="40"/>
      <c r="I206" s="257"/>
      <c r="J206" s="40"/>
      <c r="K206" s="40"/>
      <c r="L206" s="44"/>
      <c r="M206" s="258"/>
      <c r="N206" s="259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190</v>
      </c>
      <c r="AU206" s="17" t="s">
        <v>86</v>
      </c>
    </row>
    <row r="207" s="2" customFormat="1" ht="33" customHeight="1">
      <c r="A207" s="38"/>
      <c r="B207" s="39"/>
      <c r="C207" s="210" t="s">
        <v>333</v>
      </c>
      <c r="D207" s="210" t="s">
        <v>128</v>
      </c>
      <c r="E207" s="211" t="s">
        <v>334</v>
      </c>
      <c r="F207" s="212" t="s">
        <v>335</v>
      </c>
      <c r="G207" s="213" t="s">
        <v>209</v>
      </c>
      <c r="H207" s="214">
        <v>17</v>
      </c>
      <c r="I207" s="215"/>
      <c r="J207" s="216">
        <f>ROUND(I207*H207,2)</f>
        <v>0</v>
      </c>
      <c r="K207" s="212" t="s">
        <v>188</v>
      </c>
      <c r="L207" s="44"/>
      <c r="M207" s="217" t="s">
        <v>1</v>
      </c>
      <c r="N207" s="218" t="s">
        <v>41</v>
      </c>
      <c r="O207" s="91"/>
      <c r="P207" s="219">
        <f>O207*H207</f>
        <v>0</v>
      </c>
      <c r="Q207" s="219">
        <v>0.15540000000000001</v>
      </c>
      <c r="R207" s="219">
        <f>Q207*H207</f>
        <v>2.6418000000000004</v>
      </c>
      <c r="S207" s="219">
        <v>0</v>
      </c>
      <c r="T207" s="22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1" t="s">
        <v>146</v>
      </c>
      <c r="AT207" s="221" t="s">
        <v>128</v>
      </c>
      <c r="AU207" s="221" t="s">
        <v>86</v>
      </c>
      <c r="AY207" s="17" t="s">
        <v>127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7" t="s">
        <v>84</v>
      </c>
      <c r="BK207" s="222">
        <f>ROUND(I207*H207,2)</f>
        <v>0</v>
      </c>
      <c r="BL207" s="17" t="s">
        <v>146</v>
      </c>
      <c r="BM207" s="221" t="s">
        <v>336</v>
      </c>
    </row>
    <row r="208" s="2" customFormat="1">
      <c r="A208" s="38"/>
      <c r="B208" s="39"/>
      <c r="C208" s="40"/>
      <c r="D208" s="225" t="s">
        <v>190</v>
      </c>
      <c r="E208" s="40"/>
      <c r="F208" s="256" t="s">
        <v>282</v>
      </c>
      <c r="G208" s="40"/>
      <c r="H208" s="40"/>
      <c r="I208" s="257"/>
      <c r="J208" s="40"/>
      <c r="K208" s="40"/>
      <c r="L208" s="44"/>
      <c r="M208" s="258"/>
      <c r="N208" s="259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190</v>
      </c>
      <c r="AU208" s="17" t="s">
        <v>86</v>
      </c>
    </row>
    <row r="209" s="2" customFormat="1" ht="16.5" customHeight="1">
      <c r="A209" s="38"/>
      <c r="B209" s="39"/>
      <c r="C209" s="271" t="s">
        <v>337</v>
      </c>
      <c r="D209" s="271" t="s">
        <v>259</v>
      </c>
      <c r="E209" s="272" t="s">
        <v>338</v>
      </c>
      <c r="F209" s="273" t="s">
        <v>339</v>
      </c>
      <c r="G209" s="274" t="s">
        <v>209</v>
      </c>
      <c r="H209" s="275">
        <v>7.21</v>
      </c>
      <c r="I209" s="276"/>
      <c r="J209" s="277">
        <f>ROUND(I209*H209,2)</f>
        <v>0</v>
      </c>
      <c r="K209" s="273" t="s">
        <v>188</v>
      </c>
      <c r="L209" s="278"/>
      <c r="M209" s="279" t="s">
        <v>1</v>
      </c>
      <c r="N209" s="280" t="s">
        <v>41</v>
      </c>
      <c r="O209" s="91"/>
      <c r="P209" s="219">
        <f>O209*H209</f>
        <v>0</v>
      </c>
      <c r="Q209" s="219">
        <v>0.10199999999999999</v>
      </c>
      <c r="R209" s="219">
        <f>Q209*H209</f>
        <v>0.73541999999999996</v>
      </c>
      <c r="S209" s="219">
        <v>0</v>
      </c>
      <c r="T209" s="22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1" t="s">
        <v>218</v>
      </c>
      <c r="AT209" s="221" t="s">
        <v>259</v>
      </c>
      <c r="AU209" s="221" t="s">
        <v>86</v>
      </c>
      <c r="AY209" s="17" t="s">
        <v>127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84</v>
      </c>
      <c r="BK209" s="222">
        <f>ROUND(I209*H209,2)</f>
        <v>0</v>
      </c>
      <c r="BL209" s="17" t="s">
        <v>146</v>
      </c>
      <c r="BM209" s="221" t="s">
        <v>340</v>
      </c>
    </row>
    <row r="210" s="12" customFormat="1">
      <c r="A210" s="12"/>
      <c r="B210" s="223"/>
      <c r="C210" s="224"/>
      <c r="D210" s="225" t="s">
        <v>134</v>
      </c>
      <c r="E210" s="224"/>
      <c r="F210" s="227" t="s">
        <v>341</v>
      </c>
      <c r="G210" s="224"/>
      <c r="H210" s="228">
        <v>7.21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4" t="s">
        <v>134</v>
      </c>
      <c r="AU210" s="234" t="s">
        <v>86</v>
      </c>
      <c r="AV210" s="12" t="s">
        <v>86</v>
      </c>
      <c r="AW210" s="12" t="s">
        <v>4</v>
      </c>
      <c r="AX210" s="12" t="s">
        <v>84</v>
      </c>
      <c r="AY210" s="234" t="s">
        <v>127</v>
      </c>
    </row>
    <row r="211" s="2" customFormat="1" ht="16.5" customHeight="1">
      <c r="A211" s="38"/>
      <c r="B211" s="39"/>
      <c r="C211" s="271" t="s">
        <v>342</v>
      </c>
      <c r="D211" s="271" t="s">
        <v>259</v>
      </c>
      <c r="E211" s="272" t="s">
        <v>343</v>
      </c>
      <c r="F211" s="273" t="s">
        <v>344</v>
      </c>
      <c r="G211" s="274" t="s">
        <v>209</v>
      </c>
      <c r="H211" s="275">
        <v>6.1799999999999997</v>
      </c>
      <c r="I211" s="276"/>
      <c r="J211" s="277">
        <f>ROUND(I211*H211,2)</f>
        <v>0</v>
      </c>
      <c r="K211" s="273" t="s">
        <v>188</v>
      </c>
      <c r="L211" s="278"/>
      <c r="M211" s="279" t="s">
        <v>1</v>
      </c>
      <c r="N211" s="280" t="s">
        <v>41</v>
      </c>
      <c r="O211" s="91"/>
      <c r="P211" s="219">
        <f>O211*H211</f>
        <v>0</v>
      </c>
      <c r="Q211" s="219">
        <v>0.055</v>
      </c>
      <c r="R211" s="219">
        <f>Q211*H211</f>
        <v>0.33989999999999998</v>
      </c>
      <c r="S211" s="219">
        <v>0</v>
      </c>
      <c r="T211" s="22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1" t="s">
        <v>218</v>
      </c>
      <c r="AT211" s="221" t="s">
        <v>259</v>
      </c>
      <c r="AU211" s="221" t="s">
        <v>86</v>
      </c>
      <c r="AY211" s="17" t="s">
        <v>127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7" t="s">
        <v>84</v>
      </c>
      <c r="BK211" s="222">
        <f>ROUND(I211*H211,2)</f>
        <v>0</v>
      </c>
      <c r="BL211" s="17" t="s">
        <v>146</v>
      </c>
      <c r="BM211" s="221" t="s">
        <v>345</v>
      </c>
    </row>
    <row r="212" s="12" customFormat="1">
      <c r="A212" s="12"/>
      <c r="B212" s="223"/>
      <c r="C212" s="224"/>
      <c r="D212" s="225" t="s">
        <v>134</v>
      </c>
      <c r="E212" s="224"/>
      <c r="F212" s="227" t="s">
        <v>346</v>
      </c>
      <c r="G212" s="224"/>
      <c r="H212" s="228">
        <v>6.1799999999999997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4" t="s">
        <v>134</v>
      </c>
      <c r="AU212" s="234" t="s">
        <v>86</v>
      </c>
      <c r="AV212" s="12" t="s">
        <v>86</v>
      </c>
      <c r="AW212" s="12" t="s">
        <v>4</v>
      </c>
      <c r="AX212" s="12" t="s">
        <v>84</v>
      </c>
      <c r="AY212" s="234" t="s">
        <v>127</v>
      </c>
    </row>
    <row r="213" s="2" customFormat="1" ht="24.15" customHeight="1">
      <c r="A213" s="38"/>
      <c r="B213" s="39"/>
      <c r="C213" s="271" t="s">
        <v>347</v>
      </c>
      <c r="D213" s="271" t="s">
        <v>259</v>
      </c>
      <c r="E213" s="272" t="s">
        <v>348</v>
      </c>
      <c r="F213" s="273" t="s">
        <v>349</v>
      </c>
      <c r="G213" s="274" t="s">
        <v>209</v>
      </c>
      <c r="H213" s="275">
        <v>4</v>
      </c>
      <c r="I213" s="276"/>
      <c r="J213" s="277">
        <f>ROUND(I213*H213,2)</f>
        <v>0</v>
      </c>
      <c r="K213" s="273" t="s">
        <v>188</v>
      </c>
      <c r="L213" s="278"/>
      <c r="M213" s="279" t="s">
        <v>1</v>
      </c>
      <c r="N213" s="280" t="s">
        <v>41</v>
      </c>
      <c r="O213" s="91"/>
      <c r="P213" s="219">
        <f>O213*H213</f>
        <v>0</v>
      </c>
      <c r="Q213" s="219">
        <v>0.065670000000000006</v>
      </c>
      <c r="R213" s="219">
        <f>Q213*H213</f>
        <v>0.26268000000000002</v>
      </c>
      <c r="S213" s="219">
        <v>0</v>
      </c>
      <c r="T213" s="22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1" t="s">
        <v>218</v>
      </c>
      <c r="AT213" s="221" t="s">
        <v>259</v>
      </c>
      <c r="AU213" s="221" t="s">
        <v>86</v>
      </c>
      <c r="AY213" s="17" t="s">
        <v>127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84</v>
      </c>
      <c r="BK213" s="222">
        <f>ROUND(I213*H213,2)</f>
        <v>0</v>
      </c>
      <c r="BL213" s="17" t="s">
        <v>146</v>
      </c>
      <c r="BM213" s="221" t="s">
        <v>350</v>
      </c>
    </row>
    <row r="214" s="12" customFormat="1">
      <c r="A214" s="12"/>
      <c r="B214" s="223"/>
      <c r="C214" s="224"/>
      <c r="D214" s="225" t="s">
        <v>134</v>
      </c>
      <c r="E214" s="226" t="s">
        <v>1</v>
      </c>
      <c r="F214" s="227" t="s">
        <v>351</v>
      </c>
      <c r="G214" s="224"/>
      <c r="H214" s="228">
        <v>4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4" t="s">
        <v>134</v>
      </c>
      <c r="AU214" s="234" t="s">
        <v>86</v>
      </c>
      <c r="AV214" s="12" t="s">
        <v>86</v>
      </c>
      <c r="AW214" s="12" t="s">
        <v>32</v>
      </c>
      <c r="AX214" s="12" t="s">
        <v>84</v>
      </c>
      <c r="AY214" s="234" t="s">
        <v>127</v>
      </c>
    </row>
    <row r="215" s="2" customFormat="1" ht="24.15" customHeight="1">
      <c r="A215" s="38"/>
      <c r="B215" s="39"/>
      <c r="C215" s="210" t="s">
        <v>352</v>
      </c>
      <c r="D215" s="210" t="s">
        <v>128</v>
      </c>
      <c r="E215" s="211" t="s">
        <v>353</v>
      </c>
      <c r="F215" s="212" t="s">
        <v>354</v>
      </c>
      <c r="G215" s="213" t="s">
        <v>209</v>
      </c>
      <c r="H215" s="214">
        <v>866</v>
      </c>
      <c r="I215" s="215"/>
      <c r="J215" s="216">
        <f>ROUND(I215*H215,2)</f>
        <v>0</v>
      </c>
      <c r="K215" s="212" t="s">
        <v>188</v>
      </c>
      <c r="L215" s="44"/>
      <c r="M215" s="217" t="s">
        <v>1</v>
      </c>
      <c r="N215" s="218" t="s">
        <v>41</v>
      </c>
      <c r="O215" s="91"/>
      <c r="P215" s="219">
        <f>O215*H215</f>
        <v>0</v>
      </c>
      <c r="Q215" s="219">
        <v>0.10095</v>
      </c>
      <c r="R215" s="219">
        <f>Q215*H215</f>
        <v>87.422699999999992</v>
      </c>
      <c r="S215" s="219">
        <v>0</v>
      </c>
      <c r="T215" s="22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1" t="s">
        <v>146</v>
      </c>
      <c r="AT215" s="221" t="s">
        <v>128</v>
      </c>
      <c r="AU215" s="221" t="s">
        <v>86</v>
      </c>
      <c r="AY215" s="17" t="s">
        <v>127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7" t="s">
        <v>84</v>
      </c>
      <c r="BK215" s="222">
        <f>ROUND(I215*H215,2)</f>
        <v>0</v>
      </c>
      <c r="BL215" s="17" t="s">
        <v>146</v>
      </c>
      <c r="BM215" s="221" t="s">
        <v>355</v>
      </c>
    </row>
    <row r="216" s="2" customFormat="1">
      <c r="A216" s="38"/>
      <c r="B216" s="39"/>
      <c r="C216" s="40"/>
      <c r="D216" s="225" t="s">
        <v>190</v>
      </c>
      <c r="E216" s="40"/>
      <c r="F216" s="256" t="s">
        <v>282</v>
      </c>
      <c r="G216" s="40"/>
      <c r="H216" s="40"/>
      <c r="I216" s="257"/>
      <c r="J216" s="40"/>
      <c r="K216" s="40"/>
      <c r="L216" s="44"/>
      <c r="M216" s="258"/>
      <c r="N216" s="259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190</v>
      </c>
      <c r="AU216" s="17" t="s">
        <v>86</v>
      </c>
    </row>
    <row r="217" s="2" customFormat="1" ht="16.5" customHeight="1">
      <c r="A217" s="38"/>
      <c r="B217" s="39"/>
      <c r="C217" s="271" t="s">
        <v>356</v>
      </c>
      <c r="D217" s="271" t="s">
        <v>259</v>
      </c>
      <c r="E217" s="272" t="s">
        <v>357</v>
      </c>
      <c r="F217" s="273" t="s">
        <v>358</v>
      </c>
      <c r="G217" s="274" t="s">
        <v>209</v>
      </c>
      <c r="H217" s="275">
        <v>866.58000000000004</v>
      </c>
      <c r="I217" s="276"/>
      <c r="J217" s="277">
        <f>ROUND(I217*H217,2)</f>
        <v>0</v>
      </c>
      <c r="K217" s="273" t="s">
        <v>188</v>
      </c>
      <c r="L217" s="278"/>
      <c r="M217" s="279" t="s">
        <v>1</v>
      </c>
      <c r="N217" s="280" t="s">
        <v>41</v>
      </c>
      <c r="O217" s="91"/>
      <c r="P217" s="219">
        <f>O217*H217</f>
        <v>0</v>
      </c>
      <c r="Q217" s="219">
        <v>0.024</v>
      </c>
      <c r="R217" s="219">
        <f>Q217*H217</f>
        <v>20.797920000000001</v>
      </c>
      <c r="S217" s="219">
        <v>0</v>
      </c>
      <c r="T217" s="22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1" t="s">
        <v>218</v>
      </c>
      <c r="AT217" s="221" t="s">
        <v>259</v>
      </c>
      <c r="AU217" s="221" t="s">
        <v>86</v>
      </c>
      <c r="AY217" s="17" t="s">
        <v>127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7" t="s">
        <v>84</v>
      </c>
      <c r="BK217" s="222">
        <f>ROUND(I217*H217,2)</f>
        <v>0</v>
      </c>
      <c r="BL217" s="17" t="s">
        <v>146</v>
      </c>
      <c r="BM217" s="221" t="s">
        <v>359</v>
      </c>
    </row>
    <row r="218" s="12" customFormat="1">
      <c r="A218" s="12"/>
      <c r="B218" s="223"/>
      <c r="C218" s="224"/>
      <c r="D218" s="225" t="s">
        <v>134</v>
      </c>
      <c r="E218" s="224"/>
      <c r="F218" s="227" t="s">
        <v>360</v>
      </c>
      <c r="G218" s="224"/>
      <c r="H218" s="228">
        <v>866.58000000000004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4" t="s">
        <v>134</v>
      </c>
      <c r="AU218" s="234" t="s">
        <v>86</v>
      </c>
      <c r="AV218" s="12" t="s">
        <v>86</v>
      </c>
      <c r="AW218" s="12" t="s">
        <v>4</v>
      </c>
      <c r="AX218" s="12" t="s">
        <v>84</v>
      </c>
      <c r="AY218" s="234" t="s">
        <v>127</v>
      </c>
    </row>
    <row r="219" s="2" customFormat="1" ht="16.5" customHeight="1">
      <c r="A219" s="38"/>
      <c r="B219" s="39"/>
      <c r="C219" s="271" t="s">
        <v>361</v>
      </c>
      <c r="D219" s="271" t="s">
        <v>259</v>
      </c>
      <c r="E219" s="272" t="s">
        <v>362</v>
      </c>
      <c r="F219" s="273" t="s">
        <v>363</v>
      </c>
      <c r="G219" s="274" t="s">
        <v>209</v>
      </c>
      <c r="H219" s="275">
        <v>8.2400000000000002</v>
      </c>
      <c r="I219" s="276"/>
      <c r="J219" s="277">
        <f>ROUND(I219*H219,2)</f>
        <v>0</v>
      </c>
      <c r="K219" s="273" t="s">
        <v>188</v>
      </c>
      <c r="L219" s="278"/>
      <c r="M219" s="279" t="s">
        <v>1</v>
      </c>
      <c r="N219" s="280" t="s">
        <v>41</v>
      </c>
      <c r="O219" s="91"/>
      <c r="P219" s="219">
        <f>O219*H219</f>
        <v>0</v>
      </c>
      <c r="Q219" s="219">
        <v>0.028000000000000001</v>
      </c>
      <c r="R219" s="219">
        <f>Q219*H219</f>
        <v>0.23072000000000001</v>
      </c>
      <c r="S219" s="219">
        <v>0</v>
      </c>
      <c r="T219" s="22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1" t="s">
        <v>218</v>
      </c>
      <c r="AT219" s="221" t="s">
        <v>259</v>
      </c>
      <c r="AU219" s="221" t="s">
        <v>86</v>
      </c>
      <c r="AY219" s="17" t="s">
        <v>127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84</v>
      </c>
      <c r="BK219" s="222">
        <f>ROUND(I219*H219,2)</f>
        <v>0</v>
      </c>
      <c r="BL219" s="17" t="s">
        <v>146</v>
      </c>
      <c r="BM219" s="221" t="s">
        <v>364</v>
      </c>
    </row>
    <row r="220" s="12" customFormat="1">
      <c r="A220" s="12"/>
      <c r="B220" s="223"/>
      <c r="C220" s="224"/>
      <c r="D220" s="225" t="s">
        <v>134</v>
      </c>
      <c r="E220" s="224"/>
      <c r="F220" s="227" t="s">
        <v>365</v>
      </c>
      <c r="G220" s="224"/>
      <c r="H220" s="228">
        <v>8.2400000000000002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4" t="s">
        <v>134</v>
      </c>
      <c r="AU220" s="234" t="s">
        <v>86</v>
      </c>
      <c r="AV220" s="12" t="s">
        <v>86</v>
      </c>
      <c r="AW220" s="12" t="s">
        <v>4</v>
      </c>
      <c r="AX220" s="12" t="s">
        <v>84</v>
      </c>
      <c r="AY220" s="234" t="s">
        <v>127</v>
      </c>
    </row>
    <row r="221" s="2" customFormat="1" ht="24.15" customHeight="1">
      <c r="A221" s="38"/>
      <c r="B221" s="39"/>
      <c r="C221" s="210" t="s">
        <v>366</v>
      </c>
      <c r="D221" s="210" t="s">
        <v>128</v>
      </c>
      <c r="E221" s="211" t="s">
        <v>367</v>
      </c>
      <c r="F221" s="212" t="s">
        <v>368</v>
      </c>
      <c r="G221" s="213" t="s">
        <v>214</v>
      </c>
      <c r="H221" s="214">
        <v>13.398</v>
      </c>
      <c r="I221" s="215"/>
      <c r="J221" s="216">
        <f>ROUND(I221*H221,2)</f>
        <v>0</v>
      </c>
      <c r="K221" s="212" t="s">
        <v>188</v>
      </c>
      <c r="L221" s="44"/>
      <c r="M221" s="217" t="s">
        <v>1</v>
      </c>
      <c r="N221" s="218" t="s">
        <v>41</v>
      </c>
      <c r="O221" s="91"/>
      <c r="P221" s="219">
        <f>O221*H221</f>
        <v>0</v>
      </c>
      <c r="Q221" s="219">
        <v>2.2563399999999998</v>
      </c>
      <c r="R221" s="219">
        <f>Q221*H221</f>
        <v>30.230443319999996</v>
      </c>
      <c r="S221" s="219">
        <v>0</v>
      </c>
      <c r="T221" s="22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1" t="s">
        <v>146</v>
      </c>
      <c r="AT221" s="221" t="s">
        <v>128</v>
      </c>
      <c r="AU221" s="221" t="s">
        <v>86</v>
      </c>
      <c r="AY221" s="17" t="s">
        <v>127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84</v>
      </c>
      <c r="BK221" s="222">
        <f>ROUND(I221*H221,2)</f>
        <v>0</v>
      </c>
      <c r="BL221" s="17" t="s">
        <v>146</v>
      </c>
      <c r="BM221" s="221" t="s">
        <v>369</v>
      </c>
    </row>
    <row r="222" s="2" customFormat="1">
      <c r="A222" s="38"/>
      <c r="B222" s="39"/>
      <c r="C222" s="40"/>
      <c r="D222" s="225" t="s">
        <v>190</v>
      </c>
      <c r="E222" s="40"/>
      <c r="F222" s="256" t="s">
        <v>282</v>
      </c>
      <c r="G222" s="40"/>
      <c r="H222" s="40"/>
      <c r="I222" s="257"/>
      <c r="J222" s="40"/>
      <c r="K222" s="40"/>
      <c r="L222" s="44"/>
      <c r="M222" s="258"/>
      <c r="N222" s="259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190</v>
      </c>
      <c r="AU222" s="17" t="s">
        <v>86</v>
      </c>
    </row>
    <row r="223" s="12" customFormat="1">
      <c r="A223" s="12"/>
      <c r="B223" s="223"/>
      <c r="C223" s="224"/>
      <c r="D223" s="225" t="s">
        <v>134</v>
      </c>
      <c r="E223" s="226" t="s">
        <v>1</v>
      </c>
      <c r="F223" s="227" t="s">
        <v>370</v>
      </c>
      <c r="G223" s="224"/>
      <c r="H223" s="228">
        <v>0.40799999999999997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4" t="s">
        <v>134</v>
      </c>
      <c r="AU223" s="234" t="s">
        <v>86</v>
      </c>
      <c r="AV223" s="12" t="s">
        <v>86</v>
      </c>
      <c r="AW223" s="12" t="s">
        <v>32</v>
      </c>
      <c r="AX223" s="12" t="s">
        <v>76</v>
      </c>
      <c r="AY223" s="234" t="s">
        <v>127</v>
      </c>
    </row>
    <row r="224" s="12" customFormat="1">
      <c r="A224" s="12"/>
      <c r="B224" s="223"/>
      <c r="C224" s="224"/>
      <c r="D224" s="225" t="s">
        <v>134</v>
      </c>
      <c r="E224" s="226" t="s">
        <v>1</v>
      </c>
      <c r="F224" s="227" t="s">
        <v>371</v>
      </c>
      <c r="G224" s="224"/>
      <c r="H224" s="228">
        <v>12.99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4" t="s">
        <v>134</v>
      </c>
      <c r="AU224" s="234" t="s">
        <v>86</v>
      </c>
      <c r="AV224" s="12" t="s">
        <v>86</v>
      </c>
      <c r="AW224" s="12" t="s">
        <v>32</v>
      </c>
      <c r="AX224" s="12" t="s">
        <v>76</v>
      </c>
      <c r="AY224" s="234" t="s">
        <v>127</v>
      </c>
    </row>
    <row r="225" s="15" customFormat="1">
      <c r="A225" s="15"/>
      <c r="B225" s="260"/>
      <c r="C225" s="261"/>
      <c r="D225" s="225" t="s">
        <v>134</v>
      </c>
      <c r="E225" s="262" t="s">
        <v>1</v>
      </c>
      <c r="F225" s="263" t="s">
        <v>224</v>
      </c>
      <c r="G225" s="261"/>
      <c r="H225" s="264">
        <v>13.398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0" t="s">
        <v>134</v>
      </c>
      <c r="AU225" s="270" t="s">
        <v>86</v>
      </c>
      <c r="AV225" s="15" t="s">
        <v>146</v>
      </c>
      <c r="AW225" s="15" t="s">
        <v>32</v>
      </c>
      <c r="AX225" s="15" t="s">
        <v>84</v>
      </c>
      <c r="AY225" s="270" t="s">
        <v>127</v>
      </c>
    </row>
    <row r="226" s="2" customFormat="1" ht="16.5" customHeight="1">
      <c r="A226" s="38"/>
      <c r="B226" s="39"/>
      <c r="C226" s="210" t="s">
        <v>372</v>
      </c>
      <c r="D226" s="210" t="s">
        <v>128</v>
      </c>
      <c r="E226" s="211" t="s">
        <v>373</v>
      </c>
      <c r="F226" s="212" t="s">
        <v>374</v>
      </c>
      <c r="G226" s="213" t="s">
        <v>209</v>
      </c>
      <c r="H226" s="214">
        <v>76</v>
      </c>
      <c r="I226" s="215"/>
      <c r="J226" s="216">
        <f>ROUND(I226*H226,2)</f>
        <v>0</v>
      </c>
      <c r="K226" s="212" t="s">
        <v>188</v>
      </c>
      <c r="L226" s="44"/>
      <c r="M226" s="217" t="s">
        <v>1</v>
      </c>
      <c r="N226" s="218" t="s">
        <v>41</v>
      </c>
      <c r="O226" s="91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1" t="s">
        <v>146</v>
      </c>
      <c r="AT226" s="221" t="s">
        <v>128</v>
      </c>
      <c r="AU226" s="221" t="s">
        <v>86</v>
      </c>
      <c r="AY226" s="17" t="s">
        <v>127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84</v>
      </c>
      <c r="BK226" s="222">
        <f>ROUND(I226*H226,2)</f>
        <v>0</v>
      </c>
      <c r="BL226" s="17" t="s">
        <v>146</v>
      </c>
      <c r="BM226" s="221" t="s">
        <v>375</v>
      </c>
    </row>
    <row r="227" s="2" customFormat="1">
      <c r="A227" s="38"/>
      <c r="B227" s="39"/>
      <c r="C227" s="40"/>
      <c r="D227" s="225" t="s">
        <v>190</v>
      </c>
      <c r="E227" s="40"/>
      <c r="F227" s="256" t="s">
        <v>376</v>
      </c>
      <c r="G227" s="40"/>
      <c r="H227" s="40"/>
      <c r="I227" s="257"/>
      <c r="J227" s="40"/>
      <c r="K227" s="40"/>
      <c r="L227" s="44"/>
      <c r="M227" s="258"/>
      <c r="N227" s="259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190</v>
      </c>
      <c r="AU227" s="17" t="s">
        <v>86</v>
      </c>
    </row>
    <row r="228" s="2" customFormat="1" ht="21.75" customHeight="1">
      <c r="A228" s="38"/>
      <c r="B228" s="39"/>
      <c r="C228" s="210" t="s">
        <v>377</v>
      </c>
      <c r="D228" s="210" t="s">
        <v>128</v>
      </c>
      <c r="E228" s="211" t="s">
        <v>378</v>
      </c>
      <c r="F228" s="212" t="s">
        <v>379</v>
      </c>
      <c r="G228" s="213" t="s">
        <v>209</v>
      </c>
      <c r="H228" s="214">
        <v>65</v>
      </c>
      <c r="I228" s="215"/>
      <c r="J228" s="216">
        <f>ROUND(I228*H228,2)</f>
        <v>0</v>
      </c>
      <c r="K228" s="212" t="s">
        <v>188</v>
      </c>
      <c r="L228" s="44"/>
      <c r="M228" s="217" t="s">
        <v>1</v>
      </c>
      <c r="N228" s="218" t="s">
        <v>41</v>
      </c>
      <c r="O228" s="91"/>
      <c r="P228" s="219">
        <f>O228*H228</f>
        <v>0</v>
      </c>
      <c r="Q228" s="219">
        <v>2.0000000000000002E-05</v>
      </c>
      <c r="R228" s="219">
        <f>Q228*H228</f>
        <v>0.0013000000000000002</v>
      </c>
      <c r="S228" s="219">
        <v>0</v>
      </c>
      <c r="T228" s="22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146</v>
      </c>
      <c r="AT228" s="221" t="s">
        <v>128</v>
      </c>
      <c r="AU228" s="221" t="s">
        <v>86</v>
      </c>
      <c r="AY228" s="17" t="s">
        <v>127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84</v>
      </c>
      <c r="BK228" s="222">
        <f>ROUND(I228*H228,2)</f>
        <v>0</v>
      </c>
      <c r="BL228" s="17" t="s">
        <v>146</v>
      </c>
      <c r="BM228" s="221" t="s">
        <v>380</v>
      </c>
    </row>
    <row r="229" s="2" customFormat="1">
      <c r="A229" s="38"/>
      <c r="B229" s="39"/>
      <c r="C229" s="40"/>
      <c r="D229" s="225" t="s">
        <v>190</v>
      </c>
      <c r="E229" s="40"/>
      <c r="F229" s="256" t="s">
        <v>381</v>
      </c>
      <c r="G229" s="40"/>
      <c r="H229" s="40"/>
      <c r="I229" s="257"/>
      <c r="J229" s="40"/>
      <c r="K229" s="40"/>
      <c r="L229" s="44"/>
      <c r="M229" s="258"/>
      <c r="N229" s="259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190</v>
      </c>
      <c r="AU229" s="17" t="s">
        <v>86</v>
      </c>
    </row>
    <row r="230" s="11" customFormat="1" ht="22.8" customHeight="1">
      <c r="A230" s="11"/>
      <c r="B230" s="196"/>
      <c r="C230" s="197"/>
      <c r="D230" s="198" t="s">
        <v>75</v>
      </c>
      <c r="E230" s="254" t="s">
        <v>382</v>
      </c>
      <c r="F230" s="254" t="s">
        <v>383</v>
      </c>
      <c r="G230" s="197"/>
      <c r="H230" s="197"/>
      <c r="I230" s="200"/>
      <c r="J230" s="255">
        <f>BK230</f>
        <v>0</v>
      </c>
      <c r="K230" s="197"/>
      <c r="L230" s="202"/>
      <c r="M230" s="203"/>
      <c r="N230" s="204"/>
      <c r="O230" s="204"/>
      <c r="P230" s="205">
        <f>SUM(P231:P258)</f>
        <v>0</v>
      </c>
      <c r="Q230" s="204"/>
      <c r="R230" s="205">
        <f>SUM(R231:R258)</f>
        <v>0</v>
      </c>
      <c r="S230" s="204"/>
      <c r="T230" s="206">
        <f>SUM(T231:T258)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07" t="s">
        <v>84</v>
      </c>
      <c r="AT230" s="208" t="s">
        <v>75</v>
      </c>
      <c r="AU230" s="208" t="s">
        <v>84</v>
      </c>
      <c r="AY230" s="207" t="s">
        <v>127</v>
      </c>
      <c r="BK230" s="209">
        <f>SUM(BK231:BK258)</f>
        <v>0</v>
      </c>
    </row>
    <row r="231" s="2" customFormat="1" ht="21.75" customHeight="1">
      <c r="A231" s="38"/>
      <c r="B231" s="39"/>
      <c r="C231" s="210" t="s">
        <v>384</v>
      </c>
      <c r="D231" s="210" t="s">
        <v>128</v>
      </c>
      <c r="E231" s="211" t="s">
        <v>385</v>
      </c>
      <c r="F231" s="212" t="s">
        <v>386</v>
      </c>
      <c r="G231" s="213" t="s">
        <v>242</v>
      </c>
      <c r="H231" s="214">
        <v>1112.8299999999999</v>
      </c>
      <c r="I231" s="215"/>
      <c r="J231" s="216">
        <f>ROUND(I231*H231,2)</f>
        <v>0</v>
      </c>
      <c r="K231" s="212" t="s">
        <v>188</v>
      </c>
      <c r="L231" s="44"/>
      <c r="M231" s="217" t="s">
        <v>1</v>
      </c>
      <c r="N231" s="218" t="s">
        <v>41</v>
      </c>
      <c r="O231" s="91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1" t="s">
        <v>146</v>
      </c>
      <c r="AT231" s="221" t="s">
        <v>128</v>
      </c>
      <c r="AU231" s="221" t="s">
        <v>86</v>
      </c>
      <c r="AY231" s="17" t="s">
        <v>127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7" t="s">
        <v>84</v>
      </c>
      <c r="BK231" s="222">
        <f>ROUND(I231*H231,2)</f>
        <v>0</v>
      </c>
      <c r="BL231" s="17" t="s">
        <v>146</v>
      </c>
      <c r="BM231" s="221" t="s">
        <v>387</v>
      </c>
    </row>
    <row r="232" s="12" customFormat="1">
      <c r="A232" s="12"/>
      <c r="B232" s="223"/>
      <c r="C232" s="224"/>
      <c r="D232" s="225" t="s">
        <v>134</v>
      </c>
      <c r="E232" s="226" t="s">
        <v>1</v>
      </c>
      <c r="F232" s="227" t="s">
        <v>388</v>
      </c>
      <c r="G232" s="224"/>
      <c r="H232" s="228">
        <v>90.950000000000003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4" t="s">
        <v>134</v>
      </c>
      <c r="AU232" s="234" t="s">
        <v>86</v>
      </c>
      <c r="AV232" s="12" t="s">
        <v>86</v>
      </c>
      <c r="AW232" s="12" t="s">
        <v>32</v>
      </c>
      <c r="AX232" s="12" t="s">
        <v>76</v>
      </c>
      <c r="AY232" s="234" t="s">
        <v>127</v>
      </c>
    </row>
    <row r="233" s="12" customFormat="1">
      <c r="A233" s="12"/>
      <c r="B233" s="223"/>
      <c r="C233" s="224"/>
      <c r="D233" s="225" t="s">
        <v>134</v>
      </c>
      <c r="E233" s="226" t="s">
        <v>1</v>
      </c>
      <c r="F233" s="227" t="s">
        <v>389</v>
      </c>
      <c r="G233" s="224"/>
      <c r="H233" s="228">
        <v>535.01999999999998</v>
      </c>
      <c r="I233" s="229"/>
      <c r="J233" s="224"/>
      <c r="K233" s="224"/>
      <c r="L233" s="230"/>
      <c r="M233" s="231"/>
      <c r="N233" s="232"/>
      <c r="O233" s="232"/>
      <c r="P233" s="232"/>
      <c r="Q233" s="232"/>
      <c r="R233" s="232"/>
      <c r="S233" s="232"/>
      <c r="T233" s="233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4" t="s">
        <v>134</v>
      </c>
      <c r="AU233" s="234" t="s">
        <v>86</v>
      </c>
      <c r="AV233" s="12" t="s">
        <v>86</v>
      </c>
      <c r="AW233" s="12" t="s">
        <v>32</v>
      </c>
      <c r="AX233" s="12" t="s">
        <v>76</v>
      </c>
      <c r="AY233" s="234" t="s">
        <v>127</v>
      </c>
    </row>
    <row r="234" s="12" customFormat="1">
      <c r="A234" s="12"/>
      <c r="B234" s="223"/>
      <c r="C234" s="224"/>
      <c r="D234" s="225" t="s">
        <v>134</v>
      </c>
      <c r="E234" s="226" t="s">
        <v>1</v>
      </c>
      <c r="F234" s="227" t="s">
        <v>390</v>
      </c>
      <c r="G234" s="224"/>
      <c r="H234" s="228">
        <v>486.86000000000001</v>
      </c>
      <c r="I234" s="229"/>
      <c r="J234" s="224"/>
      <c r="K234" s="224"/>
      <c r="L234" s="230"/>
      <c r="M234" s="231"/>
      <c r="N234" s="232"/>
      <c r="O234" s="232"/>
      <c r="P234" s="232"/>
      <c r="Q234" s="232"/>
      <c r="R234" s="232"/>
      <c r="S234" s="232"/>
      <c r="T234" s="233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4" t="s">
        <v>134</v>
      </c>
      <c r="AU234" s="234" t="s">
        <v>86</v>
      </c>
      <c r="AV234" s="12" t="s">
        <v>86</v>
      </c>
      <c r="AW234" s="12" t="s">
        <v>32</v>
      </c>
      <c r="AX234" s="12" t="s">
        <v>76</v>
      </c>
      <c r="AY234" s="234" t="s">
        <v>127</v>
      </c>
    </row>
    <row r="235" s="15" customFormat="1">
      <c r="A235" s="15"/>
      <c r="B235" s="260"/>
      <c r="C235" s="261"/>
      <c r="D235" s="225" t="s">
        <v>134</v>
      </c>
      <c r="E235" s="262" t="s">
        <v>1</v>
      </c>
      <c r="F235" s="263" t="s">
        <v>224</v>
      </c>
      <c r="G235" s="261"/>
      <c r="H235" s="264">
        <v>1112.8299999999999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0" t="s">
        <v>134</v>
      </c>
      <c r="AU235" s="270" t="s">
        <v>86</v>
      </c>
      <c r="AV235" s="15" t="s">
        <v>146</v>
      </c>
      <c r="AW235" s="15" t="s">
        <v>32</v>
      </c>
      <c r="AX235" s="15" t="s">
        <v>84</v>
      </c>
      <c r="AY235" s="270" t="s">
        <v>127</v>
      </c>
    </row>
    <row r="236" s="2" customFormat="1" ht="24.15" customHeight="1">
      <c r="A236" s="38"/>
      <c r="B236" s="39"/>
      <c r="C236" s="210" t="s">
        <v>391</v>
      </c>
      <c r="D236" s="210" t="s">
        <v>128</v>
      </c>
      <c r="E236" s="211" t="s">
        <v>392</v>
      </c>
      <c r="F236" s="212" t="s">
        <v>393</v>
      </c>
      <c r="G236" s="213" t="s">
        <v>242</v>
      </c>
      <c r="H236" s="214">
        <v>32272.07</v>
      </c>
      <c r="I236" s="215"/>
      <c r="J236" s="216">
        <f>ROUND(I236*H236,2)</f>
        <v>0</v>
      </c>
      <c r="K236" s="212" t="s">
        <v>188</v>
      </c>
      <c r="L236" s="44"/>
      <c r="M236" s="217" t="s">
        <v>1</v>
      </c>
      <c r="N236" s="218" t="s">
        <v>41</v>
      </c>
      <c r="O236" s="91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1" t="s">
        <v>146</v>
      </c>
      <c r="AT236" s="221" t="s">
        <v>128</v>
      </c>
      <c r="AU236" s="221" t="s">
        <v>86</v>
      </c>
      <c r="AY236" s="17" t="s">
        <v>127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84</v>
      </c>
      <c r="BK236" s="222">
        <f>ROUND(I236*H236,2)</f>
        <v>0</v>
      </c>
      <c r="BL236" s="17" t="s">
        <v>146</v>
      </c>
      <c r="BM236" s="221" t="s">
        <v>394</v>
      </c>
    </row>
    <row r="237" s="12" customFormat="1">
      <c r="A237" s="12"/>
      <c r="B237" s="223"/>
      <c r="C237" s="224"/>
      <c r="D237" s="225" t="s">
        <v>134</v>
      </c>
      <c r="E237" s="226" t="s">
        <v>1</v>
      </c>
      <c r="F237" s="227" t="s">
        <v>395</v>
      </c>
      <c r="G237" s="224"/>
      <c r="H237" s="228">
        <v>32272.07</v>
      </c>
      <c r="I237" s="229"/>
      <c r="J237" s="224"/>
      <c r="K237" s="224"/>
      <c r="L237" s="230"/>
      <c r="M237" s="231"/>
      <c r="N237" s="232"/>
      <c r="O237" s="232"/>
      <c r="P237" s="232"/>
      <c r="Q237" s="232"/>
      <c r="R237" s="232"/>
      <c r="S237" s="232"/>
      <c r="T237" s="233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34" t="s">
        <v>134</v>
      </c>
      <c r="AU237" s="234" t="s">
        <v>86</v>
      </c>
      <c r="AV237" s="12" t="s">
        <v>86</v>
      </c>
      <c r="AW237" s="12" t="s">
        <v>32</v>
      </c>
      <c r="AX237" s="12" t="s">
        <v>84</v>
      </c>
      <c r="AY237" s="234" t="s">
        <v>127</v>
      </c>
    </row>
    <row r="238" s="2" customFormat="1" ht="21.75" customHeight="1">
      <c r="A238" s="38"/>
      <c r="B238" s="39"/>
      <c r="C238" s="210" t="s">
        <v>396</v>
      </c>
      <c r="D238" s="210" t="s">
        <v>128</v>
      </c>
      <c r="E238" s="211" t="s">
        <v>397</v>
      </c>
      <c r="F238" s="212" t="s">
        <v>398</v>
      </c>
      <c r="G238" s="213" t="s">
        <v>242</v>
      </c>
      <c r="H238" s="214">
        <v>2.5499999999999998</v>
      </c>
      <c r="I238" s="215"/>
      <c r="J238" s="216">
        <f>ROUND(I238*H238,2)</f>
        <v>0</v>
      </c>
      <c r="K238" s="212" t="s">
        <v>188</v>
      </c>
      <c r="L238" s="44"/>
      <c r="M238" s="217" t="s">
        <v>1</v>
      </c>
      <c r="N238" s="218" t="s">
        <v>41</v>
      </c>
      <c r="O238" s="91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1" t="s">
        <v>146</v>
      </c>
      <c r="AT238" s="221" t="s">
        <v>128</v>
      </c>
      <c r="AU238" s="221" t="s">
        <v>86</v>
      </c>
      <c r="AY238" s="17" t="s">
        <v>127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84</v>
      </c>
      <c r="BK238" s="222">
        <f>ROUND(I238*H238,2)</f>
        <v>0</v>
      </c>
      <c r="BL238" s="17" t="s">
        <v>146</v>
      </c>
      <c r="BM238" s="221" t="s">
        <v>399</v>
      </c>
    </row>
    <row r="239" s="12" customFormat="1">
      <c r="A239" s="12"/>
      <c r="B239" s="223"/>
      <c r="C239" s="224"/>
      <c r="D239" s="225" t="s">
        <v>134</v>
      </c>
      <c r="E239" s="226" t="s">
        <v>1</v>
      </c>
      <c r="F239" s="227" t="s">
        <v>400</v>
      </c>
      <c r="G239" s="224"/>
      <c r="H239" s="228">
        <v>2.5499999999999998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4" t="s">
        <v>134</v>
      </c>
      <c r="AU239" s="234" t="s">
        <v>86</v>
      </c>
      <c r="AV239" s="12" t="s">
        <v>86</v>
      </c>
      <c r="AW239" s="12" t="s">
        <v>32</v>
      </c>
      <c r="AX239" s="12" t="s">
        <v>84</v>
      </c>
      <c r="AY239" s="234" t="s">
        <v>127</v>
      </c>
    </row>
    <row r="240" s="2" customFormat="1" ht="24.15" customHeight="1">
      <c r="A240" s="38"/>
      <c r="B240" s="39"/>
      <c r="C240" s="210" t="s">
        <v>401</v>
      </c>
      <c r="D240" s="210" t="s">
        <v>128</v>
      </c>
      <c r="E240" s="211" t="s">
        <v>402</v>
      </c>
      <c r="F240" s="212" t="s">
        <v>403</v>
      </c>
      <c r="G240" s="213" t="s">
        <v>242</v>
      </c>
      <c r="H240" s="214">
        <v>73.950000000000003</v>
      </c>
      <c r="I240" s="215"/>
      <c r="J240" s="216">
        <f>ROUND(I240*H240,2)</f>
        <v>0</v>
      </c>
      <c r="K240" s="212" t="s">
        <v>188</v>
      </c>
      <c r="L240" s="44"/>
      <c r="M240" s="217" t="s">
        <v>1</v>
      </c>
      <c r="N240" s="218" t="s">
        <v>41</v>
      </c>
      <c r="O240" s="91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1" t="s">
        <v>146</v>
      </c>
      <c r="AT240" s="221" t="s">
        <v>128</v>
      </c>
      <c r="AU240" s="221" t="s">
        <v>86</v>
      </c>
      <c r="AY240" s="17" t="s">
        <v>127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7" t="s">
        <v>84</v>
      </c>
      <c r="BK240" s="222">
        <f>ROUND(I240*H240,2)</f>
        <v>0</v>
      </c>
      <c r="BL240" s="17" t="s">
        <v>146</v>
      </c>
      <c r="BM240" s="221" t="s">
        <v>404</v>
      </c>
    </row>
    <row r="241" s="12" customFormat="1">
      <c r="A241" s="12"/>
      <c r="B241" s="223"/>
      <c r="C241" s="224"/>
      <c r="D241" s="225" t="s">
        <v>134</v>
      </c>
      <c r="E241" s="226" t="s">
        <v>1</v>
      </c>
      <c r="F241" s="227" t="s">
        <v>405</v>
      </c>
      <c r="G241" s="224"/>
      <c r="H241" s="228">
        <v>73.950000000000003</v>
      </c>
      <c r="I241" s="229"/>
      <c r="J241" s="224"/>
      <c r="K241" s="224"/>
      <c r="L241" s="230"/>
      <c r="M241" s="231"/>
      <c r="N241" s="232"/>
      <c r="O241" s="232"/>
      <c r="P241" s="232"/>
      <c r="Q241" s="232"/>
      <c r="R241" s="232"/>
      <c r="S241" s="232"/>
      <c r="T241" s="233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4" t="s">
        <v>134</v>
      </c>
      <c r="AU241" s="234" t="s">
        <v>86</v>
      </c>
      <c r="AV241" s="12" t="s">
        <v>86</v>
      </c>
      <c r="AW241" s="12" t="s">
        <v>32</v>
      </c>
      <c r="AX241" s="12" t="s">
        <v>84</v>
      </c>
      <c r="AY241" s="234" t="s">
        <v>127</v>
      </c>
    </row>
    <row r="242" s="2" customFormat="1" ht="16.5" customHeight="1">
      <c r="A242" s="38"/>
      <c r="B242" s="39"/>
      <c r="C242" s="210" t="s">
        <v>406</v>
      </c>
      <c r="D242" s="210" t="s">
        <v>128</v>
      </c>
      <c r="E242" s="211" t="s">
        <v>407</v>
      </c>
      <c r="F242" s="212" t="s">
        <v>408</v>
      </c>
      <c r="G242" s="213" t="s">
        <v>242</v>
      </c>
      <c r="H242" s="214">
        <v>30.135000000000002</v>
      </c>
      <c r="I242" s="215"/>
      <c r="J242" s="216">
        <f>ROUND(I242*H242,2)</f>
        <v>0</v>
      </c>
      <c r="K242" s="212" t="s">
        <v>188</v>
      </c>
      <c r="L242" s="44"/>
      <c r="M242" s="217" t="s">
        <v>1</v>
      </c>
      <c r="N242" s="218" t="s">
        <v>41</v>
      </c>
      <c r="O242" s="91"/>
      <c r="P242" s="219">
        <f>O242*H242</f>
        <v>0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1" t="s">
        <v>146</v>
      </c>
      <c r="AT242" s="221" t="s">
        <v>128</v>
      </c>
      <c r="AU242" s="221" t="s">
        <v>86</v>
      </c>
      <c r="AY242" s="17" t="s">
        <v>127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84</v>
      </c>
      <c r="BK242" s="222">
        <f>ROUND(I242*H242,2)</f>
        <v>0</v>
      </c>
      <c r="BL242" s="17" t="s">
        <v>146</v>
      </c>
      <c r="BM242" s="221" t="s">
        <v>409</v>
      </c>
    </row>
    <row r="243" s="12" customFormat="1">
      <c r="A243" s="12"/>
      <c r="B243" s="223"/>
      <c r="C243" s="224"/>
      <c r="D243" s="225" t="s">
        <v>134</v>
      </c>
      <c r="E243" s="226" t="s">
        <v>1</v>
      </c>
      <c r="F243" s="227" t="s">
        <v>410</v>
      </c>
      <c r="G243" s="224"/>
      <c r="H243" s="228">
        <v>30.135000000000002</v>
      </c>
      <c r="I243" s="229"/>
      <c r="J243" s="224"/>
      <c r="K243" s="224"/>
      <c r="L243" s="230"/>
      <c r="M243" s="231"/>
      <c r="N243" s="232"/>
      <c r="O243" s="232"/>
      <c r="P243" s="232"/>
      <c r="Q243" s="232"/>
      <c r="R243" s="232"/>
      <c r="S243" s="232"/>
      <c r="T243" s="233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4" t="s">
        <v>134</v>
      </c>
      <c r="AU243" s="234" t="s">
        <v>86</v>
      </c>
      <c r="AV243" s="12" t="s">
        <v>86</v>
      </c>
      <c r="AW243" s="12" t="s">
        <v>32</v>
      </c>
      <c r="AX243" s="12" t="s">
        <v>84</v>
      </c>
      <c r="AY243" s="234" t="s">
        <v>127</v>
      </c>
    </row>
    <row r="244" s="2" customFormat="1" ht="24.15" customHeight="1">
      <c r="A244" s="38"/>
      <c r="B244" s="39"/>
      <c r="C244" s="210" t="s">
        <v>411</v>
      </c>
      <c r="D244" s="210" t="s">
        <v>128</v>
      </c>
      <c r="E244" s="211" t="s">
        <v>412</v>
      </c>
      <c r="F244" s="212" t="s">
        <v>413</v>
      </c>
      <c r="G244" s="213" t="s">
        <v>242</v>
      </c>
      <c r="H244" s="214">
        <v>873.91499999999996</v>
      </c>
      <c r="I244" s="215"/>
      <c r="J244" s="216">
        <f>ROUND(I244*H244,2)</f>
        <v>0</v>
      </c>
      <c r="K244" s="212" t="s">
        <v>188</v>
      </c>
      <c r="L244" s="44"/>
      <c r="M244" s="217" t="s">
        <v>1</v>
      </c>
      <c r="N244" s="218" t="s">
        <v>41</v>
      </c>
      <c r="O244" s="91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1" t="s">
        <v>146</v>
      </c>
      <c r="AT244" s="221" t="s">
        <v>128</v>
      </c>
      <c r="AU244" s="221" t="s">
        <v>86</v>
      </c>
      <c r="AY244" s="17" t="s">
        <v>127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7" t="s">
        <v>84</v>
      </c>
      <c r="BK244" s="222">
        <f>ROUND(I244*H244,2)</f>
        <v>0</v>
      </c>
      <c r="BL244" s="17" t="s">
        <v>146</v>
      </c>
      <c r="BM244" s="221" t="s">
        <v>414</v>
      </c>
    </row>
    <row r="245" s="12" customFormat="1">
      <c r="A245" s="12"/>
      <c r="B245" s="223"/>
      <c r="C245" s="224"/>
      <c r="D245" s="225" t="s">
        <v>134</v>
      </c>
      <c r="E245" s="226" t="s">
        <v>1</v>
      </c>
      <c r="F245" s="227" t="s">
        <v>415</v>
      </c>
      <c r="G245" s="224"/>
      <c r="H245" s="228">
        <v>873.91499999999996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34" t="s">
        <v>134</v>
      </c>
      <c r="AU245" s="234" t="s">
        <v>86</v>
      </c>
      <c r="AV245" s="12" t="s">
        <v>86</v>
      </c>
      <c r="AW245" s="12" t="s">
        <v>32</v>
      </c>
      <c r="AX245" s="12" t="s">
        <v>84</v>
      </c>
      <c r="AY245" s="234" t="s">
        <v>127</v>
      </c>
    </row>
    <row r="246" s="2" customFormat="1" ht="24.15" customHeight="1">
      <c r="A246" s="38"/>
      <c r="B246" s="39"/>
      <c r="C246" s="210" t="s">
        <v>416</v>
      </c>
      <c r="D246" s="210" t="s">
        <v>128</v>
      </c>
      <c r="E246" s="211" t="s">
        <v>417</v>
      </c>
      <c r="F246" s="212" t="s">
        <v>418</v>
      </c>
      <c r="G246" s="213" t="s">
        <v>242</v>
      </c>
      <c r="H246" s="214">
        <v>1115.3800000000001</v>
      </c>
      <c r="I246" s="215"/>
      <c r="J246" s="216">
        <f>ROUND(I246*H246,2)</f>
        <v>0</v>
      </c>
      <c r="K246" s="212" t="s">
        <v>188</v>
      </c>
      <c r="L246" s="44"/>
      <c r="M246" s="217" t="s">
        <v>1</v>
      </c>
      <c r="N246" s="218" t="s">
        <v>41</v>
      </c>
      <c r="O246" s="91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1" t="s">
        <v>146</v>
      </c>
      <c r="AT246" s="221" t="s">
        <v>128</v>
      </c>
      <c r="AU246" s="221" t="s">
        <v>86</v>
      </c>
      <c r="AY246" s="17" t="s">
        <v>127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7" t="s">
        <v>84</v>
      </c>
      <c r="BK246" s="222">
        <f>ROUND(I246*H246,2)</f>
        <v>0</v>
      </c>
      <c r="BL246" s="17" t="s">
        <v>146</v>
      </c>
      <c r="BM246" s="221" t="s">
        <v>419</v>
      </c>
    </row>
    <row r="247" s="12" customFormat="1">
      <c r="A247" s="12"/>
      <c r="B247" s="223"/>
      <c r="C247" s="224"/>
      <c r="D247" s="225" t="s">
        <v>134</v>
      </c>
      <c r="E247" s="226" t="s">
        <v>1</v>
      </c>
      <c r="F247" s="227" t="s">
        <v>420</v>
      </c>
      <c r="G247" s="224"/>
      <c r="H247" s="228">
        <v>1115.3800000000001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4" t="s">
        <v>134</v>
      </c>
      <c r="AU247" s="234" t="s">
        <v>86</v>
      </c>
      <c r="AV247" s="12" t="s">
        <v>86</v>
      </c>
      <c r="AW247" s="12" t="s">
        <v>32</v>
      </c>
      <c r="AX247" s="12" t="s">
        <v>84</v>
      </c>
      <c r="AY247" s="234" t="s">
        <v>127</v>
      </c>
    </row>
    <row r="248" s="2" customFormat="1" ht="24.15" customHeight="1">
      <c r="A248" s="38"/>
      <c r="B248" s="39"/>
      <c r="C248" s="210" t="s">
        <v>421</v>
      </c>
      <c r="D248" s="210" t="s">
        <v>128</v>
      </c>
      <c r="E248" s="211" t="s">
        <v>422</v>
      </c>
      <c r="F248" s="212" t="s">
        <v>423</v>
      </c>
      <c r="G248" s="213" t="s">
        <v>242</v>
      </c>
      <c r="H248" s="214">
        <v>30.135000000000002</v>
      </c>
      <c r="I248" s="215"/>
      <c r="J248" s="216">
        <f>ROUND(I248*H248,2)</f>
        <v>0</v>
      </c>
      <c r="K248" s="212" t="s">
        <v>188</v>
      </c>
      <c r="L248" s="44"/>
      <c r="M248" s="217" t="s">
        <v>1</v>
      </c>
      <c r="N248" s="218" t="s">
        <v>41</v>
      </c>
      <c r="O248" s="91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1" t="s">
        <v>146</v>
      </c>
      <c r="AT248" s="221" t="s">
        <v>128</v>
      </c>
      <c r="AU248" s="221" t="s">
        <v>86</v>
      </c>
      <c r="AY248" s="17" t="s">
        <v>127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84</v>
      </c>
      <c r="BK248" s="222">
        <f>ROUND(I248*H248,2)</f>
        <v>0</v>
      </c>
      <c r="BL248" s="17" t="s">
        <v>146</v>
      </c>
      <c r="BM248" s="221" t="s">
        <v>424</v>
      </c>
    </row>
    <row r="249" s="12" customFormat="1">
      <c r="A249" s="12"/>
      <c r="B249" s="223"/>
      <c r="C249" s="224"/>
      <c r="D249" s="225" t="s">
        <v>134</v>
      </c>
      <c r="E249" s="226" t="s">
        <v>1</v>
      </c>
      <c r="F249" s="227" t="s">
        <v>410</v>
      </c>
      <c r="G249" s="224"/>
      <c r="H249" s="228">
        <v>30.135000000000002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4" t="s">
        <v>134</v>
      </c>
      <c r="AU249" s="234" t="s">
        <v>86</v>
      </c>
      <c r="AV249" s="12" t="s">
        <v>86</v>
      </c>
      <c r="AW249" s="12" t="s">
        <v>32</v>
      </c>
      <c r="AX249" s="12" t="s">
        <v>84</v>
      </c>
      <c r="AY249" s="234" t="s">
        <v>127</v>
      </c>
    </row>
    <row r="250" s="2" customFormat="1" ht="37.8" customHeight="1">
      <c r="A250" s="38"/>
      <c r="B250" s="39"/>
      <c r="C250" s="210" t="s">
        <v>425</v>
      </c>
      <c r="D250" s="210" t="s">
        <v>128</v>
      </c>
      <c r="E250" s="211" t="s">
        <v>426</v>
      </c>
      <c r="F250" s="212" t="s">
        <v>427</v>
      </c>
      <c r="G250" s="213" t="s">
        <v>242</v>
      </c>
      <c r="H250" s="214">
        <v>567.70500000000004</v>
      </c>
      <c r="I250" s="215"/>
      <c r="J250" s="216">
        <f>ROUND(I250*H250,2)</f>
        <v>0</v>
      </c>
      <c r="K250" s="212" t="s">
        <v>188</v>
      </c>
      <c r="L250" s="44"/>
      <c r="M250" s="217" t="s">
        <v>1</v>
      </c>
      <c r="N250" s="218" t="s">
        <v>41</v>
      </c>
      <c r="O250" s="91"/>
      <c r="P250" s="219">
        <f>O250*H250</f>
        <v>0</v>
      </c>
      <c r="Q250" s="219">
        <v>0</v>
      </c>
      <c r="R250" s="219">
        <f>Q250*H250</f>
        <v>0</v>
      </c>
      <c r="S250" s="219">
        <v>0</v>
      </c>
      <c r="T250" s="22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1" t="s">
        <v>146</v>
      </c>
      <c r="AT250" s="221" t="s">
        <v>128</v>
      </c>
      <c r="AU250" s="221" t="s">
        <v>86</v>
      </c>
      <c r="AY250" s="17" t="s">
        <v>127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7" t="s">
        <v>84</v>
      </c>
      <c r="BK250" s="222">
        <f>ROUND(I250*H250,2)</f>
        <v>0</v>
      </c>
      <c r="BL250" s="17" t="s">
        <v>146</v>
      </c>
      <c r="BM250" s="221" t="s">
        <v>428</v>
      </c>
    </row>
    <row r="251" s="12" customFormat="1">
      <c r="A251" s="12"/>
      <c r="B251" s="223"/>
      <c r="C251" s="224"/>
      <c r="D251" s="225" t="s">
        <v>134</v>
      </c>
      <c r="E251" s="226" t="s">
        <v>1</v>
      </c>
      <c r="F251" s="227" t="s">
        <v>389</v>
      </c>
      <c r="G251" s="224"/>
      <c r="H251" s="228">
        <v>535.01999999999998</v>
      </c>
      <c r="I251" s="229"/>
      <c r="J251" s="224"/>
      <c r="K251" s="224"/>
      <c r="L251" s="230"/>
      <c r="M251" s="231"/>
      <c r="N251" s="232"/>
      <c r="O251" s="232"/>
      <c r="P251" s="232"/>
      <c r="Q251" s="232"/>
      <c r="R251" s="232"/>
      <c r="S251" s="232"/>
      <c r="T251" s="233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4" t="s">
        <v>134</v>
      </c>
      <c r="AU251" s="234" t="s">
        <v>86</v>
      </c>
      <c r="AV251" s="12" t="s">
        <v>86</v>
      </c>
      <c r="AW251" s="12" t="s">
        <v>32</v>
      </c>
      <c r="AX251" s="12" t="s">
        <v>76</v>
      </c>
      <c r="AY251" s="234" t="s">
        <v>127</v>
      </c>
    </row>
    <row r="252" s="12" customFormat="1">
      <c r="A252" s="12"/>
      <c r="B252" s="223"/>
      <c r="C252" s="224"/>
      <c r="D252" s="225" t="s">
        <v>134</v>
      </c>
      <c r="E252" s="226" t="s">
        <v>1</v>
      </c>
      <c r="F252" s="227" t="s">
        <v>400</v>
      </c>
      <c r="G252" s="224"/>
      <c r="H252" s="228">
        <v>2.5499999999999998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4" t="s">
        <v>134</v>
      </c>
      <c r="AU252" s="234" t="s">
        <v>86</v>
      </c>
      <c r="AV252" s="12" t="s">
        <v>86</v>
      </c>
      <c r="AW252" s="12" t="s">
        <v>32</v>
      </c>
      <c r="AX252" s="12" t="s">
        <v>76</v>
      </c>
      <c r="AY252" s="234" t="s">
        <v>127</v>
      </c>
    </row>
    <row r="253" s="12" customFormat="1">
      <c r="A253" s="12"/>
      <c r="B253" s="223"/>
      <c r="C253" s="224"/>
      <c r="D253" s="225" t="s">
        <v>134</v>
      </c>
      <c r="E253" s="226" t="s">
        <v>1</v>
      </c>
      <c r="F253" s="227" t="s">
        <v>410</v>
      </c>
      <c r="G253" s="224"/>
      <c r="H253" s="228">
        <v>30.135000000000002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4" t="s">
        <v>134</v>
      </c>
      <c r="AU253" s="234" t="s">
        <v>86</v>
      </c>
      <c r="AV253" s="12" t="s">
        <v>86</v>
      </c>
      <c r="AW253" s="12" t="s">
        <v>32</v>
      </c>
      <c r="AX253" s="12" t="s">
        <v>76</v>
      </c>
      <c r="AY253" s="234" t="s">
        <v>127</v>
      </c>
    </row>
    <row r="254" s="15" customFormat="1">
      <c r="A254" s="15"/>
      <c r="B254" s="260"/>
      <c r="C254" s="261"/>
      <c r="D254" s="225" t="s">
        <v>134</v>
      </c>
      <c r="E254" s="262" t="s">
        <v>1</v>
      </c>
      <c r="F254" s="263" t="s">
        <v>224</v>
      </c>
      <c r="G254" s="261"/>
      <c r="H254" s="264">
        <v>567.70500000000004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0" t="s">
        <v>134</v>
      </c>
      <c r="AU254" s="270" t="s">
        <v>86</v>
      </c>
      <c r="AV254" s="15" t="s">
        <v>146</v>
      </c>
      <c r="AW254" s="15" t="s">
        <v>32</v>
      </c>
      <c r="AX254" s="15" t="s">
        <v>84</v>
      </c>
      <c r="AY254" s="270" t="s">
        <v>127</v>
      </c>
    </row>
    <row r="255" s="2" customFormat="1" ht="44.25" customHeight="1">
      <c r="A255" s="38"/>
      <c r="B255" s="39"/>
      <c r="C255" s="210" t="s">
        <v>429</v>
      </c>
      <c r="D255" s="210" t="s">
        <v>128</v>
      </c>
      <c r="E255" s="211" t="s">
        <v>430</v>
      </c>
      <c r="F255" s="212" t="s">
        <v>431</v>
      </c>
      <c r="G255" s="213" t="s">
        <v>242</v>
      </c>
      <c r="H255" s="214">
        <v>577.80999999999995</v>
      </c>
      <c r="I255" s="215"/>
      <c r="J255" s="216">
        <f>ROUND(I255*H255,2)</f>
        <v>0</v>
      </c>
      <c r="K255" s="212" t="s">
        <v>188</v>
      </c>
      <c r="L255" s="44"/>
      <c r="M255" s="217" t="s">
        <v>1</v>
      </c>
      <c r="N255" s="218" t="s">
        <v>41</v>
      </c>
      <c r="O255" s="91"/>
      <c r="P255" s="219">
        <f>O255*H255</f>
        <v>0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1" t="s">
        <v>146</v>
      </c>
      <c r="AT255" s="221" t="s">
        <v>128</v>
      </c>
      <c r="AU255" s="221" t="s">
        <v>86</v>
      </c>
      <c r="AY255" s="17" t="s">
        <v>127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7" t="s">
        <v>84</v>
      </c>
      <c r="BK255" s="222">
        <f>ROUND(I255*H255,2)</f>
        <v>0</v>
      </c>
      <c r="BL255" s="17" t="s">
        <v>146</v>
      </c>
      <c r="BM255" s="221" t="s">
        <v>432</v>
      </c>
    </row>
    <row r="256" s="12" customFormat="1">
      <c r="A256" s="12"/>
      <c r="B256" s="223"/>
      <c r="C256" s="224"/>
      <c r="D256" s="225" t="s">
        <v>134</v>
      </c>
      <c r="E256" s="226" t="s">
        <v>1</v>
      </c>
      <c r="F256" s="227" t="s">
        <v>390</v>
      </c>
      <c r="G256" s="224"/>
      <c r="H256" s="228">
        <v>486.86000000000001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4" t="s">
        <v>134</v>
      </c>
      <c r="AU256" s="234" t="s">
        <v>86</v>
      </c>
      <c r="AV256" s="12" t="s">
        <v>86</v>
      </c>
      <c r="AW256" s="12" t="s">
        <v>32</v>
      </c>
      <c r="AX256" s="12" t="s">
        <v>76</v>
      </c>
      <c r="AY256" s="234" t="s">
        <v>127</v>
      </c>
    </row>
    <row r="257" s="12" customFormat="1">
      <c r="A257" s="12"/>
      <c r="B257" s="223"/>
      <c r="C257" s="224"/>
      <c r="D257" s="225" t="s">
        <v>134</v>
      </c>
      <c r="E257" s="226" t="s">
        <v>1</v>
      </c>
      <c r="F257" s="227" t="s">
        <v>388</v>
      </c>
      <c r="G257" s="224"/>
      <c r="H257" s="228">
        <v>90.950000000000003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4" t="s">
        <v>134</v>
      </c>
      <c r="AU257" s="234" t="s">
        <v>86</v>
      </c>
      <c r="AV257" s="12" t="s">
        <v>86</v>
      </c>
      <c r="AW257" s="12" t="s">
        <v>32</v>
      </c>
      <c r="AX257" s="12" t="s">
        <v>76</v>
      </c>
      <c r="AY257" s="234" t="s">
        <v>127</v>
      </c>
    </row>
    <row r="258" s="15" customFormat="1">
      <c r="A258" s="15"/>
      <c r="B258" s="260"/>
      <c r="C258" s="261"/>
      <c r="D258" s="225" t="s">
        <v>134</v>
      </c>
      <c r="E258" s="262" t="s">
        <v>1</v>
      </c>
      <c r="F258" s="263" t="s">
        <v>224</v>
      </c>
      <c r="G258" s="261"/>
      <c r="H258" s="264">
        <v>577.80999999999995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0" t="s">
        <v>134</v>
      </c>
      <c r="AU258" s="270" t="s">
        <v>86</v>
      </c>
      <c r="AV258" s="15" t="s">
        <v>146</v>
      </c>
      <c r="AW258" s="15" t="s">
        <v>32</v>
      </c>
      <c r="AX258" s="15" t="s">
        <v>84</v>
      </c>
      <c r="AY258" s="270" t="s">
        <v>127</v>
      </c>
    </row>
    <row r="259" s="11" customFormat="1" ht="22.8" customHeight="1">
      <c r="A259" s="11"/>
      <c r="B259" s="196"/>
      <c r="C259" s="197"/>
      <c r="D259" s="198" t="s">
        <v>75</v>
      </c>
      <c r="E259" s="254" t="s">
        <v>433</v>
      </c>
      <c r="F259" s="254" t="s">
        <v>434</v>
      </c>
      <c r="G259" s="197"/>
      <c r="H259" s="197"/>
      <c r="I259" s="200"/>
      <c r="J259" s="255">
        <f>BK259</f>
        <v>0</v>
      </c>
      <c r="K259" s="197"/>
      <c r="L259" s="202"/>
      <c r="M259" s="203"/>
      <c r="N259" s="204"/>
      <c r="O259" s="204"/>
      <c r="P259" s="205">
        <f>P260</f>
        <v>0</v>
      </c>
      <c r="Q259" s="204"/>
      <c r="R259" s="205">
        <f>R260</f>
        <v>0</v>
      </c>
      <c r="S259" s="204"/>
      <c r="T259" s="206">
        <f>T260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207" t="s">
        <v>84</v>
      </c>
      <c r="AT259" s="208" t="s">
        <v>75</v>
      </c>
      <c r="AU259" s="208" t="s">
        <v>84</v>
      </c>
      <c r="AY259" s="207" t="s">
        <v>127</v>
      </c>
      <c r="BK259" s="209">
        <f>BK260</f>
        <v>0</v>
      </c>
    </row>
    <row r="260" s="2" customFormat="1" ht="24.15" customHeight="1">
      <c r="A260" s="38"/>
      <c r="B260" s="39"/>
      <c r="C260" s="210" t="s">
        <v>435</v>
      </c>
      <c r="D260" s="210" t="s">
        <v>128</v>
      </c>
      <c r="E260" s="211" t="s">
        <v>436</v>
      </c>
      <c r="F260" s="212" t="s">
        <v>437</v>
      </c>
      <c r="G260" s="213" t="s">
        <v>242</v>
      </c>
      <c r="H260" s="214">
        <v>596.79300000000001</v>
      </c>
      <c r="I260" s="215"/>
      <c r="J260" s="216">
        <f>ROUND(I260*H260,2)</f>
        <v>0</v>
      </c>
      <c r="K260" s="212" t="s">
        <v>188</v>
      </c>
      <c r="L260" s="44"/>
      <c r="M260" s="217" t="s">
        <v>1</v>
      </c>
      <c r="N260" s="218" t="s">
        <v>41</v>
      </c>
      <c r="O260" s="91"/>
      <c r="P260" s="219">
        <f>O260*H260</f>
        <v>0</v>
      </c>
      <c r="Q260" s="219">
        <v>0</v>
      </c>
      <c r="R260" s="219">
        <f>Q260*H260</f>
        <v>0</v>
      </c>
      <c r="S260" s="219">
        <v>0</v>
      </c>
      <c r="T260" s="22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1" t="s">
        <v>146</v>
      </c>
      <c r="AT260" s="221" t="s">
        <v>128</v>
      </c>
      <c r="AU260" s="221" t="s">
        <v>86</v>
      </c>
      <c r="AY260" s="17" t="s">
        <v>127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7" t="s">
        <v>84</v>
      </c>
      <c r="BK260" s="222">
        <f>ROUND(I260*H260,2)</f>
        <v>0</v>
      </c>
      <c r="BL260" s="17" t="s">
        <v>146</v>
      </c>
      <c r="BM260" s="221" t="s">
        <v>438</v>
      </c>
    </row>
    <row r="261" s="11" customFormat="1" ht="25.92" customHeight="1">
      <c r="A261" s="11"/>
      <c r="B261" s="196"/>
      <c r="C261" s="197"/>
      <c r="D261" s="198" t="s">
        <v>75</v>
      </c>
      <c r="E261" s="199" t="s">
        <v>439</v>
      </c>
      <c r="F261" s="199" t="s">
        <v>440</v>
      </c>
      <c r="G261" s="197"/>
      <c r="H261" s="197"/>
      <c r="I261" s="200"/>
      <c r="J261" s="201">
        <f>BK261</f>
        <v>0</v>
      </c>
      <c r="K261" s="197"/>
      <c r="L261" s="202"/>
      <c r="M261" s="203"/>
      <c r="N261" s="204"/>
      <c r="O261" s="204"/>
      <c r="P261" s="205">
        <f>P262+P269</f>
        <v>0</v>
      </c>
      <c r="Q261" s="204"/>
      <c r="R261" s="205">
        <f>R262+R269</f>
        <v>0.20571500000000001</v>
      </c>
      <c r="S261" s="204"/>
      <c r="T261" s="206">
        <f>T262+T269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207" t="s">
        <v>86</v>
      </c>
      <c r="AT261" s="208" t="s">
        <v>75</v>
      </c>
      <c r="AU261" s="208" t="s">
        <v>76</v>
      </c>
      <c r="AY261" s="207" t="s">
        <v>127</v>
      </c>
      <c r="BK261" s="209">
        <f>BK262+BK269</f>
        <v>0</v>
      </c>
    </row>
    <row r="262" s="11" customFormat="1" ht="22.8" customHeight="1">
      <c r="A262" s="11"/>
      <c r="B262" s="196"/>
      <c r="C262" s="197"/>
      <c r="D262" s="198" t="s">
        <v>75</v>
      </c>
      <c r="E262" s="254" t="s">
        <v>441</v>
      </c>
      <c r="F262" s="254" t="s">
        <v>442</v>
      </c>
      <c r="G262" s="197"/>
      <c r="H262" s="197"/>
      <c r="I262" s="200"/>
      <c r="J262" s="255">
        <f>BK262</f>
        <v>0</v>
      </c>
      <c r="K262" s="197"/>
      <c r="L262" s="202"/>
      <c r="M262" s="203"/>
      <c r="N262" s="204"/>
      <c r="O262" s="204"/>
      <c r="P262" s="205">
        <f>SUM(P263:P268)</f>
        <v>0</v>
      </c>
      <c r="Q262" s="204"/>
      <c r="R262" s="205">
        <f>SUM(R263:R268)</f>
        <v>0.020315</v>
      </c>
      <c r="S262" s="204"/>
      <c r="T262" s="206">
        <f>SUM(T263:T268)</f>
        <v>0</v>
      </c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R262" s="207" t="s">
        <v>86</v>
      </c>
      <c r="AT262" s="208" t="s">
        <v>75</v>
      </c>
      <c r="AU262" s="208" t="s">
        <v>84</v>
      </c>
      <c r="AY262" s="207" t="s">
        <v>127</v>
      </c>
      <c r="BK262" s="209">
        <f>SUM(BK263:BK268)</f>
        <v>0</v>
      </c>
    </row>
    <row r="263" s="2" customFormat="1" ht="24.15" customHeight="1">
      <c r="A263" s="38"/>
      <c r="B263" s="39"/>
      <c r="C263" s="210" t="s">
        <v>443</v>
      </c>
      <c r="D263" s="210" t="s">
        <v>128</v>
      </c>
      <c r="E263" s="211" t="s">
        <v>444</v>
      </c>
      <c r="F263" s="212" t="s">
        <v>445</v>
      </c>
      <c r="G263" s="213" t="s">
        <v>187</v>
      </c>
      <c r="H263" s="214">
        <v>50</v>
      </c>
      <c r="I263" s="215"/>
      <c r="J263" s="216">
        <f>ROUND(I263*H263,2)</f>
        <v>0</v>
      </c>
      <c r="K263" s="212" t="s">
        <v>188</v>
      </c>
      <c r="L263" s="44"/>
      <c r="M263" s="217" t="s">
        <v>1</v>
      </c>
      <c r="N263" s="218" t="s">
        <v>41</v>
      </c>
      <c r="O263" s="91"/>
      <c r="P263" s="219">
        <f>O263*H263</f>
        <v>0</v>
      </c>
      <c r="Q263" s="219">
        <v>4.0000000000000003E-05</v>
      </c>
      <c r="R263" s="219">
        <f>Q263*H263</f>
        <v>0.002</v>
      </c>
      <c r="S263" s="219">
        <v>0</v>
      </c>
      <c r="T263" s="22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1" t="s">
        <v>258</v>
      </c>
      <c r="AT263" s="221" t="s">
        <v>128</v>
      </c>
      <c r="AU263" s="221" t="s">
        <v>86</v>
      </c>
      <c r="AY263" s="17" t="s">
        <v>127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7" t="s">
        <v>84</v>
      </c>
      <c r="BK263" s="222">
        <f>ROUND(I263*H263,2)</f>
        <v>0</v>
      </c>
      <c r="BL263" s="17" t="s">
        <v>258</v>
      </c>
      <c r="BM263" s="221" t="s">
        <v>446</v>
      </c>
    </row>
    <row r="264" s="2" customFormat="1">
      <c r="A264" s="38"/>
      <c r="B264" s="39"/>
      <c r="C264" s="40"/>
      <c r="D264" s="225" t="s">
        <v>190</v>
      </c>
      <c r="E264" s="40"/>
      <c r="F264" s="256" t="s">
        <v>376</v>
      </c>
      <c r="G264" s="40"/>
      <c r="H264" s="40"/>
      <c r="I264" s="257"/>
      <c r="J264" s="40"/>
      <c r="K264" s="40"/>
      <c r="L264" s="44"/>
      <c r="M264" s="258"/>
      <c r="N264" s="259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190</v>
      </c>
      <c r="AU264" s="17" t="s">
        <v>86</v>
      </c>
    </row>
    <row r="265" s="12" customFormat="1">
      <c r="A265" s="12"/>
      <c r="B265" s="223"/>
      <c r="C265" s="224"/>
      <c r="D265" s="225" t="s">
        <v>134</v>
      </c>
      <c r="E265" s="226" t="s">
        <v>1</v>
      </c>
      <c r="F265" s="227" t="s">
        <v>447</v>
      </c>
      <c r="G265" s="224"/>
      <c r="H265" s="228">
        <v>50</v>
      </c>
      <c r="I265" s="229"/>
      <c r="J265" s="224"/>
      <c r="K265" s="224"/>
      <c r="L265" s="230"/>
      <c r="M265" s="231"/>
      <c r="N265" s="232"/>
      <c r="O265" s="232"/>
      <c r="P265" s="232"/>
      <c r="Q265" s="232"/>
      <c r="R265" s="232"/>
      <c r="S265" s="232"/>
      <c r="T265" s="233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4" t="s">
        <v>134</v>
      </c>
      <c r="AU265" s="234" t="s">
        <v>86</v>
      </c>
      <c r="AV265" s="12" t="s">
        <v>86</v>
      </c>
      <c r="AW265" s="12" t="s">
        <v>32</v>
      </c>
      <c r="AX265" s="12" t="s">
        <v>84</v>
      </c>
      <c r="AY265" s="234" t="s">
        <v>127</v>
      </c>
    </row>
    <row r="266" s="2" customFormat="1" ht="24.15" customHeight="1">
      <c r="A266" s="38"/>
      <c r="B266" s="39"/>
      <c r="C266" s="271" t="s">
        <v>448</v>
      </c>
      <c r="D266" s="271" t="s">
        <v>259</v>
      </c>
      <c r="E266" s="272" t="s">
        <v>449</v>
      </c>
      <c r="F266" s="273" t="s">
        <v>450</v>
      </c>
      <c r="G266" s="274" t="s">
        <v>187</v>
      </c>
      <c r="H266" s="275">
        <v>61.049999999999997</v>
      </c>
      <c r="I266" s="276"/>
      <c r="J266" s="277">
        <f>ROUND(I266*H266,2)</f>
        <v>0</v>
      </c>
      <c r="K266" s="273" t="s">
        <v>188</v>
      </c>
      <c r="L266" s="278"/>
      <c r="M266" s="279" t="s">
        <v>1</v>
      </c>
      <c r="N266" s="280" t="s">
        <v>41</v>
      </c>
      <c r="O266" s="91"/>
      <c r="P266" s="219">
        <f>O266*H266</f>
        <v>0</v>
      </c>
      <c r="Q266" s="219">
        <v>0.00029999999999999997</v>
      </c>
      <c r="R266" s="219">
        <f>Q266*H266</f>
        <v>0.018314999999999998</v>
      </c>
      <c r="S266" s="219">
        <v>0</v>
      </c>
      <c r="T266" s="22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1" t="s">
        <v>342</v>
      </c>
      <c r="AT266" s="221" t="s">
        <v>259</v>
      </c>
      <c r="AU266" s="221" t="s">
        <v>86</v>
      </c>
      <c r="AY266" s="17" t="s">
        <v>127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7" t="s">
        <v>84</v>
      </c>
      <c r="BK266" s="222">
        <f>ROUND(I266*H266,2)</f>
        <v>0</v>
      </c>
      <c r="BL266" s="17" t="s">
        <v>258</v>
      </c>
      <c r="BM266" s="221" t="s">
        <v>451</v>
      </c>
    </row>
    <row r="267" s="12" customFormat="1">
      <c r="A267" s="12"/>
      <c r="B267" s="223"/>
      <c r="C267" s="224"/>
      <c r="D267" s="225" t="s">
        <v>134</v>
      </c>
      <c r="E267" s="224"/>
      <c r="F267" s="227" t="s">
        <v>452</v>
      </c>
      <c r="G267" s="224"/>
      <c r="H267" s="228">
        <v>61.049999999999997</v>
      </c>
      <c r="I267" s="229"/>
      <c r="J267" s="224"/>
      <c r="K267" s="224"/>
      <c r="L267" s="230"/>
      <c r="M267" s="231"/>
      <c r="N267" s="232"/>
      <c r="O267" s="232"/>
      <c r="P267" s="232"/>
      <c r="Q267" s="232"/>
      <c r="R267" s="232"/>
      <c r="S267" s="232"/>
      <c r="T267" s="233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34" t="s">
        <v>134</v>
      </c>
      <c r="AU267" s="234" t="s">
        <v>86</v>
      </c>
      <c r="AV267" s="12" t="s">
        <v>86</v>
      </c>
      <c r="AW267" s="12" t="s">
        <v>4</v>
      </c>
      <c r="AX267" s="12" t="s">
        <v>84</v>
      </c>
      <c r="AY267" s="234" t="s">
        <v>127</v>
      </c>
    </row>
    <row r="268" s="2" customFormat="1" ht="24.15" customHeight="1">
      <c r="A268" s="38"/>
      <c r="B268" s="39"/>
      <c r="C268" s="210" t="s">
        <v>453</v>
      </c>
      <c r="D268" s="210" t="s">
        <v>128</v>
      </c>
      <c r="E268" s="211" t="s">
        <v>454</v>
      </c>
      <c r="F268" s="212" t="s">
        <v>455</v>
      </c>
      <c r="G268" s="213" t="s">
        <v>456</v>
      </c>
      <c r="H268" s="281"/>
      <c r="I268" s="215"/>
      <c r="J268" s="216">
        <f>ROUND(I268*H268,2)</f>
        <v>0</v>
      </c>
      <c r="K268" s="212" t="s">
        <v>188</v>
      </c>
      <c r="L268" s="44"/>
      <c r="M268" s="217" t="s">
        <v>1</v>
      </c>
      <c r="N268" s="218" t="s">
        <v>41</v>
      </c>
      <c r="O268" s="91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1" t="s">
        <v>258</v>
      </c>
      <c r="AT268" s="221" t="s">
        <v>128</v>
      </c>
      <c r="AU268" s="221" t="s">
        <v>86</v>
      </c>
      <c r="AY268" s="17" t="s">
        <v>127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7" t="s">
        <v>84</v>
      </c>
      <c r="BK268" s="222">
        <f>ROUND(I268*H268,2)</f>
        <v>0</v>
      </c>
      <c r="BL268" s="17" t="s">
        <v>258</v>
      </c>
      <c r="BM268" s="221" t="s">
        <v>457</v>
      </c>
    </row>
    <row r="269" s="11" customFormat="1" ht="22.8" customHeight="1">
      <c r="A269" s="11"/>
      <c r="B269" s="196"/>
      <c r="C269" s="197"/>
      <c r="D269" s="198" t="s">
        <v>75</v>
      </c>
      <c r="E269" s="254" t="s">
        <v>458</v>
      </c>
      <c r="F269" s="254" t="s">
        <v>459</v>
      </c>
      <c r="G269" s="197"/>
      <c r="H269" s="197"/>
      <c r="I269" s="200"/>
      <c r="J269" s="255">
        <f>BK269</f>
        <v>0</v>
      </c>
      <c r="K269" s="197"/>
      <c r="L269" s="202"/>
      <c r="M269" s="203"/>
      <c r="N269" s="204"/>
      <c r="O269" s="204"/>
      <c r="P269" s="205">
        <f>SUM(P270:P272)</f>
        <v>0</v>
      </c>
      <c r="Q269" s="204"/>
      <c r="R269" s="205">
        <f>SUM(R270:R272)</f>
        <v>0.18540000000000001</v>
      </c>
      <c r="S269" s="204"/>
      <c r="T269" s="206">
        <f>SUM(T270:T272)</f>
        <v>0</v>
      </c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R269" s="207" t="s">
        <v>86</v>
      </c>
      <c r="AT269" s="208" t="s">
        <v>75</v>
      </c>
      <c r="AU269" s="208" t="s">
        <v>84</v>
      </c>
      <c r="AY269" s="207" t="s">
        <v>127</v>
      </c>
      <c r="BK269" s="209">
        <f>SUM(BK270:BK272)</f>
        <v>0</v>
      </c>
    </row>
    <row r="270" s="2" customFormat="1" ht="16.5" customHeight="1">
      <c r="A270" s="38"/>
      <c r="B270" s="39"/>
      <c r="C270" s="210" t="s">
        <v>460</v>
      </c>
      <c r="D270" s="210" t="s">
        <v>128</v>
      </c>
      <c r="E270" s="211" t="s">
        <v>461</v>
      </c>
      <c r="F270" s="212" t="s">
        <v>462</v>
      </c>
      <c r="G270" s="213" t="s">
        <v>313</v>
      </c>
      <c r="H270" s="214">
        <v>6</v>
      </c>
      <c r="I270" s="215"/>
      <c r="J270" s="216">
        <f>ROUND(I270*H270,2)</f>
        <v>0</v>
      </c>
      <c r="K270" s="212" t="s">
        <v>1</v>
      </c>
      <c r="L270" s="44"/>
      <c r="M270" s="217" t="s">
        <v>1</v>
      </c>
      <c r="N270" s="218" t="s">
        <v>41</v>
      </c>
      <c r="O270" s="91"/>
      <c r="P270" s="219">
        <f>O270*H270</f>
        <v>0</v>
      </c>
      <c r="Q270" s="219">
        <v>0.0309</v>
      </c>
      <c r="R270" s="219">
        <f>Q270*H270</f>
        <v>0.18540000000000001</v>
      </c>
      <c r="S270" s="219">
        <v>0</v>
      </c>
      <c r="T270" s="22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1" t="s">
        <v>258</v>
      </c>
      <c r="AT270" s="221" t="s">
        <v>128</v>
      </c>
      <c r="AU270" s="221" t="s">
        <v>86</v>
      </c>
      <c r="AY270" s="17" t="s">
        <v>127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7" t="s">
        <v>84</v>
      </c>
      <c r="BK270" s="222">
        <f>ROUND(I270*H270,2)</f>
        <v>0</v>
      </c>
      <c r="BL270" s="17" t="s">
        <v>258</v>
      </c>
      <c r="BM270" s="221" t="s">
        <v>463</v>
      </c>
    </row>
    <row r="271" s="2" customFormat="1">
      <c r="A271" s="38"/>
      <c r="B271" s="39"/>
      <c r="C271" s="40"/>
      <c r="D271" s="225" t="s">
        <v>190</v>
      </c>
      <c r="E271" s="40"/>
      <c r="F271" s="256" t="s">
        <v>332</v>
      </c>
      <c r="G271" s="40"/>
      <c r="H271" s="40"/>
      <c r="I271" s="257"/>
      <c r="J271" s="40"/>
      <c r="K271" s="40"/>
      <c r="L271" s="44"/>
      <c r="M271" s="258"/>
      <c r="N271" s="259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190</v>
      </c>
      <c r="AU271" s="17" t="s">
        <v>86</v>
      </c>
    </row>
    <row r="272" s="12" customFormat="1">
      <c r="A272" s="12"/>
      <c r="B272" s="223"/>
      <c r="C272" s="224"/>
      <c r="D272" s="225" t="s">
        <v>134</v>
      </c>
      <c r="E272" s="226" t="s">
        <v>1</v>
      </c>
      <c r="F272" s="227" t="s">
        <v>464</v>
      </c>
      <c r="G272" s="224"/>
      <c r="H272" s="228">
        <v>6</v>
      </c>
      <c r="I272" s="229"/>
      <c r="J272" s="224"/>
      <c r="K272" s="224"/>
      <c r="L272" s="230"/>
      <c r="M272" s="235"/>
      <c r="N272" s="236"/>
      <c r="O272" s="236"/>
      <c r="P272" s="236"/>
      <c r="Q272" s="236"/>
      <c r="R272" s="236"/>
      <c r="S272" s="236"/>
      <c r="T272" s="237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34" t="s">
        <v>134</v>
      </c>
      <c r="AU272" s="234" t="s">
        <v>86</v>
      </c>
      <c r="AV272" s="12" t="s">
        <v>86</v>
      </c>
      <c r="AW272" s="12" t="s">
        <v>32</v>
      </c>
      <c r="AX272" s="12" t="s">
        <v>84</v>
      </c>
      <c r="AY272" s="234" t="s">
        <v>127</v>
      </c>
    </row>
    <row r="273" s="2" customFormat="1" ht="6.96" customHeight="1">
      <c r="A273" s="38"/>
      <c r="B273" s="66"/>
      <c r="C273" s="67"/>
      <c r="D273" s="67"/>
      <c r="E273" s="67"/>
      <c r="F273" s="67"/>
      <c r="G273" s="67"/>
      <c r="H273" s="67"/>
      <c r="I273" s="67"/>
      <c r="J273" s="67"/>
      <c r="K273" s="67"/>
      <c r="L273" s="44"/>
      <c r="M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</sheetData>
  <sheetProtection sheet="1" autoFilter="0" formatColumns="0" formatRows="0" objects="1" scenarios="1" spinCount="100000" saltValue="ZchX/I7jufDRnRwQsdk/+PyLmbxUZe5Rvu+/3TiHJkvqC795qXqOqQYEMVXpq3A6G9VU+rO1sqxECIS4K9Vp1w==" hashValue="SSz8gI8U+KUvSZ+l0wFwv07E9wjoDikCzfNMAepFF7CBaL9v0B7zni/ycqriG7M7qDAmay1W063hScgc8ensIw==" algorithmName="SHA-512" password="CC35"/>
  <autoFilter ref="C125:K27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Žamberk - Rekostrukce chodníků v ul. 28.října  - výjezd na Lukavici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465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ROUND((SUM(BE120:BE182)),  2)</f>
        <v>0</v>
      </c>
      <c r="G33" s="38"/>
      <c r="H33" s="38"/>
      <c r="I33" s="155">
        <v>0.20999999999999999</v>
      </c>
      <c r="J33" s="154">
        <f>ROUND(((SUM(BE120:BE182))*I33),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ROUND((SUM(BF120:BF182)),  2)</f>
        <v>0</v>
      </c>
      <c r="G34" s="38"/>
      <c r="H34" s="38"/>
      <c r="I34" s="155">
        <v>0.12</v>
      </c>
      <c r="J34" s="154">
        <f>ROUND(((SUM(BF120:BF182))*I34),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ROUND((SUM(BG120:BG182)),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ROUND((SUM(BH120:BH182)),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ROUND((SUM(BI120:BI182)),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Žamberk - Rekostrukce chodníků v ul. 28.října  - výjezd na Lukavici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1011 - Rekonstrukce chodníků vč. sjezdů - Přímé výdaje na doprovodnou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Žamberk 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Žamberk</v>
      </c>
      <c r="G91" s="40"/>
      <c r="H91" s="40"/>
      <c r="I91" s="32" t="s">
        <v>30</v>
      </c>
      <c r="J91" s="36" t="str">
        <f>E21</f>
        <v>JIŘÍ STRÁNSKÝ, projekce dopravních staveb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Jiří Stránský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172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48"/>
      <c r="C98" s="249"/>
      <c r="D98" s="250" t="s">
        <v>173</v>
      </c>
      <c r="E98" s="251"/>
      <c r="F98" s="251"/>
      <c r="G98" s="251"/>
      <c r="H98" s="251"/>
      <c r="I98" s="251"/>
      <c r="J98" s="252">
        <f>J122</f>
        <v>0</v>
      </c>
      <c r="K98" s="249"/>
      <c r="L98" s="253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48"/>
      <c r="C99" s="249"/>
      <c r="D99" s="250" t="s">
        <v>174</v>
      </c>
      <c r="E99" s="251"/>
      <c r="F99" s="251"/>
      <c r="G99" s="251"/>
      <c r="H99" s="251"/>
      <c r="I99" s="251"/>
      <c r="J99" s="252">
        <f>J130</f>
        <v>0</v>
      </c>
      <c r="K99" s="249"/>
      <c r="L99" s="25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48"/>
      <c r="C100" s="249"/>
      <c r="D100" s="250" t="s">
        <v>178</v>
      </c>
      <c r="E100" s="251"/>
      <c r="F100" s="251"/>
      <c r="G100" s="251"/>
      <c r="H100" s="251"/>
      <c r="I100" s="251"/>
      <c r="J100" s="252">
        <f>J181</f>
        <v>0</v>
      </c>
      <c r="K100" s="249"/>
      <c r="L100" s="25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111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 xml:space="preserve">Žamberk - Rekostrukce chodníků v ul. 28.října  - výjezd na Lukavici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103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40"/>
      <c r="D112" s="40"/>
      <c r="E112" s="76" t="str">
        <f>E9</f>
        <v>SO 1011 - Rekonstrukce chodníků vč. sjezdů - Přímé výdaje na doprovodnou část projektu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Žamberk </v>
      </c>
      <c r="G114" s="40"/>
      <c r="H114" s="40"/>
      <c r="I114" s="32" t="s">
        <v>22</v>
      </c>
      <c r="J114" s="79" t="str">
        <f>IF(J12="","",J12)</f>
        <v>27. 3. 2024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Město Žamberk</v>
      </c>
      <c r="G116" s="40"/>
      <c r="H116" s="40"/>
      <c r="I116" s="32" t="s">
        <v>30</v>
      </c>
      <c r="J116" s="36" t="str">
        <f>E21</f>
        <v>JIŘÍ STRÁNSKÝ, projekce dopravních staveb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 xml:space="preserve">Jiří Stránský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185"/>
      <c r="B119" s="186"/>
      <c r="C119" s="187" t="s">
        <v>112</v>
      </c>
      <c r="D119" s="188" t="s">
        <v>61</v>
      </c>
      <c r="E119" s="188" t="s">
        <v>57</v>
      </c>
      <c r="F119" s="188" t="s">
        <v>58</v>
      </c>
      <c r="G119" s="188" t="s">
        <v>113</v>
      </c>
      <c r="H119" s="188" t="s">
        <v>114</v>
      </c>
      <c r="I119" s="188" t="s">
        <v>115</v>
      </c>
      <c r="J119" s="188" t="s">
        <v>107</v>
      </c>
      <c r="K119" s="189" t="s">
        <v>116</v>
      </c>
      <c r="L119" s="190"/>
      <c r="M119" s="100" t="s">
        <v>1</v>
      </c>
      <c r="N119" s="101" t="s">
        <v>40</v>
      </c>
      <c r="O119" s="101" t="s">
        <v>117</v>
      </c>
      <c r="P119" s="101" t="s">
        <v>118</v>
      </c>
      <c r="Q119" s="101" t="s">
        <v>119</v>
      </c>
      <c r="R119" s="101" t="s">
        <v>120</v>
      </c>
      <c r="S119" s="101" t="s">
        <v>121</v>
      </c>
      <c r="T119" s="102" t="s">
        <v>122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8"/>
      <c r="B120" s="39"/>
      <c r="C120" s="107" t="s">
        <v>123</v>
      </c>
      <c r="D120" s="40"/>
      <c r="E120" s="40"/>
      <c r="F120" s="40"/>
      <c r="G120" s="40"/>
      <c r="H120" s="40"/>
      <c r="I120" s="40"/>
      <c r="J120" s="191">
        <f>BK120</f>
        <v>0</v>
      </c>
      <c r="K120" s="40"/>
      <c r="L120" s="44"/>
      <c r="M120" s="103"/>
      <c r="N120" s="192"/>
      <c r="O120" s="104"/>
      <c r="P120" s="193">
        <f>P121</f>
        <v>0</v>
      </c>
      <c r="Q120" s="104"/>
      <c r="R120" s="193">
        <f>R121</f>
        <v>49.779600000000002</v>
      </c>
      <c r="S120" s="104"/>
      <c r="T120" s="194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109</v>
      </c>
      <c r="BK120" s="195">
        <f>BK121</f>
        <v>0</v>
      </c>
    </row>
    <row r="121" s="11" customFormat="1" ht="25.92" customHeight="1">
      <c r="A121" s="11"/>
      <c r="B121" s="196"/>
      <c r="C121" s="197"/>
      <c r="D121" s="198" t="s">
        <v>75</v>
      </c>
      <c r="E121" s="199" t="s">
        <v>182</v>
      </c>
      <c r="F121" s="199" t="s">
        <v>183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P122+P130+P181</f>
        <v>0</v>
      </c>
      <c r="Q121" s="204"/>
      <c r="R121" s="205">
        <f>R122+R130+R181</f>
        <v>49.779600000000002</v>
      </c>
      <c r="S121" s="204"/>
      <c r="T121" s="206">
        <f>T122+T130+T181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84</v>
      </c>
      <c r="AT121" s="208" t="s">
        <v>75</v>
      </c>
      <c r="AU121" s="208" t="s">
        <v>76</v>
      </c>
      <c r="AY121" s="207" t="s">
        <v>127</v>
      </c>
      <c r="BK121" s="209">
        <f>BK122+BK130+BK181</f>
        <v>0</v>
      </c>
    </row>
    <row r="122" s="11" customFormat="1" ht="22.8" customHeight="1">
      <c r="A122" s="11"/>
      <c r="B122" s="196"/>
      <c r="C122" s="197"/>
      <c r="D122" s="198" t="s">
        <v>75</v>
      </c>
      <c r="E122" s="254" t="s">
        <v>84</v>
      </c>
      <c r="F122" s="254" t="s">
        <v>184</v>
      </c>
      <c r="G122" s="197"/>
      <c r="H122" s="197"/>
      <c r="I122" s="200"/>
      <c r="J122" s="255">
        <f>BK122</f>
        <v>0</v>
      </c>
      <c r="K122" s="197"/>
      <c r="L122" s="202"/>
      <c r="M122" s="203"/>
      <c r="N122" s="204"/>
      <c r="O122" s="204"/>
      <c r="P122" s="205">
        <f>SUM(P123:P129)</f>
        <v>0</v>
      </c>
      <c r="Q122" s="204"/>
      <c r="R122" s="205">
        <f>SUM(R123:R129)</f>
        <v>0</v>
      </c>
      <c r="S122" s="204"/>
      <c r="T122" s="206">
        <f>SUM(T123:T129)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84</v>
      </c>
      <c r="AT122" s="208" t="s">
        <v>75</v>
      </c>
      <c r="AU122" s="208" t="s">
        <v>84</v>
      </c>
      <c r="AY122" s="207" t="s">
        <v>127</v>
      </c>
      <c r="BK122" s="209">
        <f>SUM(BK123:BK129)</f>
        <v>0</v>
      </c>
    </row>
    <row r="123" s="2" customFormat="1" ht="24.15" customHeight="1">
      <c r="A123" s="38"/>
      <c r="B123" s="39"/>
      <c r="C123" s="210" t="s">
        <v>84</v>
      </c>
      <c r="D123" s="210" t="s">
        <v>128</v>
      </c>
      <c r="E123" s="211" t="s">
        <v>271</v>
      </c>
      <c r="F123" s="212" t="s">
        <v>272</v>
      </c>
      <c r="G123" s="213" t="s">
        <v>187</v>
      </c>
      <c r="H123" s="214">
        <v>272</v>
      </c>
      <c r="I123" s="215"/>
      <c r="J123" s="216">
        <f>ROUND(I123*H123,2)</f>
        <v>0</v>
      </c>
      <c r="K123" s="212" t="s">
        <v>188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146</v>
      </c>
      <c r="AT123" s="221" t="s">
        <v>128</v>
      </c>
      <c r="AU123" s="221" t="s">
        <v>86</v>
      </c>
      <c r="AY123" s="17" t="s">
        <v>127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146</v>
      </c>
      <c r="BM123" s="221" t="s">
        <v>273</v>
      </c>
    </row>
    <row r="124" s="2" customFormat="1">
      <c r="A124" s="38"/>
      <c r="B124" s="39"/>
      <c r="C124" s="40"/>
      <c r="D124" s="225" t="s">
        <v>190</v>
      </c>
      <c r="E124" s="40"/>
      <c r="F124" s="256" t="s">
        <v>274</v>
      </c>
      <c r="G124" s="40"/>
      <c r="H124" s="40"/>
      <c r="I124" s="257"/>
      <c r="J124" s="40"/>
      <c r="K124" s="40"/>
      <c r="L124" s="44"/>
      <c r="M124" s="258"/>
      <c r="N124" s="259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190</v>
      </c>
      <c r="AU124" s="17" t="s">
        <v>86</v>
      </c>
    </row>
    <row r="125" s="12" customFormat="1">
      <c r="A125" s="12"/>
      <c r="B125" s="223"/>
      <c r="C125" s="224"/>
      <c r="D125" s="225" t="s">
        <v>134</v>
      </c>
      <c r="E125" s="226" t="s">
        <v>1</v>
      </c>
      <c r="F125" s="227" t="s">
        <v>466</v>
      </c>
      <c r="G125" s="224"/>
      <c r="H125" s="228">
        <v>7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4" t="s">
        <v>134</v>
      </c>
      <c r="AU125" s="234" t="s">
        <v>86</v>
      </c>
      <c r="AV125" s="12" t="s">
        <v>86</v>
      </c>
      <c r="AW125" s="12" t="s">
        <v>32</v>
      </c>
      <c r="AX125" s="12" t="s">
        <v>76</v>
      </c>
      <c r="AY125" s="234" t="s">
        <v>127</v>
      </c>
    </row>
    <row r="126" s="12" customFormat="1">
      <c r="A126" s="12"/>
      <c r="B126" s="223"/>
      <c r="C126" s="224"/>
      <c r="D126" s="225" t="s">
        <v>134</v>
      </c>
      <c r="E126" s="226" t="s">
        <v>1</v>
      </c>
      <c r="F126" s="227" t="s">
        <v>467</v>
      </c>
      <c r="G126" s="224"/>
      <c r="H126" s="228">
        <v>27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4" t="s">
        <v>134</v>
      </c>
      <c r="AU126" s="234" t="s">
        <v>86</v>
      </c>
      <c r="AV126" s="12" t="s">
        <v>86</v>
      </c>
      <c r="AW126" s="12" t="s">
        <v>32</v>
      </c>
      <c r="AX126" s="12" t="s">
        <v>76</v>
      </c>
      <c r="AY126" s="234" t="s">
        <v>127</v>
      </c>
    </row>
    <row r="127" s="12" customFormat="1">
      <c r="A127" s="12"/>
      <c r="B127" s="223"/>
      <c r="C127" s="224"/>
      <c r="D127" s="225" t="s">
        <v>134</v>
      </c>
      <c r="E127" s="226" t="s">
        <v>1</v>
      </c>
      <c r="F127" s="227" t="s">
        <v>468</v>
      </c>
      <c r="G127" s="224"/>
      <c r="H127" s="228">
        <v>205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4" t="s">
        <v>134</v>
      </c>
      <c r="AU127" s="234" t="s">
        <v>86</v>
      </c>
      <c r="AV127" s="12" t="s">
        <v>86</v>
      </c>
      <c r="AW127" s="12" t="s">
        <v>32</v>
      </c>
      <c r="AX127" s="12" t="s">
        <v>76</v>
      </c>
      <c r="AY127" s="234" t="s">
        <v>127</v>
      </c>
    </row>
    <row r="128" s="12" customFormat="1">
      <c r="A128" s="12"/>
      <c r="B128" s="223"/>
      <c r="C128" s="224"/>
      <c r="D128" s="225" t="s">
        <v>134</v>
      </c>
      <c r="E128" s="226" t="s">
        <v>1</v>
      </c>
      <c r="F128" s="227" t="s">
        <v>469</v>
      </c>
      <c r="G128" s="224"/>
      <c r="H128" s="228">
        <v>33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4" t="s">
        <v>134</v>
      </c>
      <c r="AU128" s="234" t="s">
        <v>86</v>
      </c>
      <c r="AV128" s="12" t="s">
        <v>86</v>
      </c>
      <c r="AW128" s="12" t="s">
        <v>32</v>
      </c>
      <c r="AX128" s="12" t="s">
        <v>76</v>
      </c>
      <c r="AY128" s="234" t="s">
        <v>127</v>
      </c>
    </row>
    <row r="129" s="15" customFormat="1">
      <c r="A129" s="15"/>
      <c r="B129" s="260"/>
      <c r="C129" s="261"/>
      <c r="D129" s="225" t="s">
        <v>134</v>
      </c>
      <c r="E129" s="262" t="s">
        <v>1</v>
      </c>
      <c r="F129" s="263" t="s">
        <v>224</v>
      </c>
      <c r="G129" s="261"/>
      <c r="H129" s="264">
        <v>272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0" t="s">
        <v>134</v>
      </c>
      <c r="AU129" s="270" t="s">
        <v>86</v>
      </c>
      <c r="AV129" s="15" t="s">
        <v>146</v>
      </c>
      <c r="AW129" s="15" t="s">
        <v>32</v>
      </c>
      <c r="AX129" s="15" t="s">
        <v>84</v>
      </c>
      <c r="AY129" s="270" t="s">
        <v>127</v>
      </c>
    </row>
    <row r="130" s="11" customFormat="1" ht="22.8" customHeight="1">
      <c r="A130" s="11"/>
      <c r="B130" s="196"/>
      <c r="C130" s="197"/>
      <c r="D130" s="198" t="s">
        <v>75</v>
      </c>
      <c r="E130" s="254" t="s">
        <v>126</v>
      </c>
      <c r="F130" s="254" t="s">
        <v>277</v>
      </c>
      <c r="G130" s="197"/>
      <c r="H130" s="197"/>
      <c r="I130" s="200"/>
      <c r="J130" s="255">
        <f>BK130</f>
        <v>0</v>
      </c>
      <c r="K130" s="197"/>
      <c r="L130" s="202"/>
      <c r="M130" s="203"/>
      <c r="N130" s="204"/>
      <c r="O130" s="204"/>
      <c r="P130" s="205">
        <f>SUM(P131:P180)</f>
        <v>0</v>
      </c>
      <c r="Q130" s="204"/>
      <c r="R130" s="205">
        <f>SUM(R131:R180)</f>
        <v>49.779600000000002</v>
      </c>
      <c r="S130" s="204"/>
      <c r="T130" s="206">
        <f>SUM(T131:T180)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7" t="s">
        <v>84</v>
      </c>
      <c r="AT130" s="208" t="s">
        <v>75</v>
      </c>
      <c r="AU130" s="208" t="s">
        <v>84</v>
      </c>
      <c r="AY130" s="207" t="s">
        <v>127</v>
      </c>
      <c r="BK130" s="209">
        <f>SUM(BK131:BK180)</f>
        <v>0</v>
      </c>
    </row>
    <row r="131" s="2" customFormat="1" ht="24.15" customHeight="1">
      <c r="A131" s="38"/>
      <c r="B131" s="39"/>
      <c r="C131" s="210" t="s">
        <v>86</v>
      </c>
      <c r="D131" s="210" t="s">
        <v>128</v>
      </c>
      <c r="E131" s="211" t="s">
        <v>279</v>
      </c>
      <c r="F131" s="212" t="s">
        <v>280</v>
      </c>
      <c r="G131" s="213" t="s">
        <v>187</v>
      </c>
      <c r="H131" s="214">
        <v>239</v>
      </c>
      <c r="I131" s="215"/>
      <c r="J131" s="216">
        <f>ROUND(I131*H131,2)</f>
        <v>0</v>
      </c>
      <c r="K131" s="212" t="s">
        <v>188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146</v>
      </c>
      <c r="AT131" s="221" t="s">
        <v>128</v>
      </c>
      <c r="AU131" s="221" t="s">
        <v>86</v>
      </c>
      <c r="AY131" s="17" t="s">
        <v>127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146</v>
      </c>
      <c r="BM131" s="221" t="s">
        <v>281</v>
      </c>
    </row>
    <row r="132" s="2" customFormat="1">
      <c r="A132" s="38"/>
      <c r="B132" s="39"/>
      <c r="C132" s="40"/>
      <c r="D132" s="225" t="s">
        <v>190</v>
      </c>
      <c r="E132" s="40"/>
      <c r="F132" s="256" t="s">
        <v>282</v>
      </c>
      <c r="G132" s="40"/>
      <c r="H132" s="40"/>
      <c r="I132" s="257"/>
      <c r="J132" s="40"/>
      <c r="K132" s="40"/>
      <c r="L132" s="44"/>
      <c r="M132" s="258"/>
      <c r="N132" s="259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190</v>
      </c>
      <c r="AU132" s="17" t="s">
        <v>86</v>
      </c>
    </row>
    <row r="133" s="12" customFormat="1">
      <c r="A133" s="12"/>
      <c r="B133" s="223"/>
      <c r="C133" s="224"/>
      <c r="D133" s="225" t="s">
        <v>134</v>
      </c>
      <c r="E133" s="226" t="s">
        <v>1</v>
      </c>
      <c r="F133" s="227" t="s">
        <v>466</v>
      </c>
      <c r="G133" s="224"/>
      <c r="H133" s="228">
        <v>7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4" t="s">
        <v>134</v>
      </c>
      <c r="AU133" s="234" t="s">
        <v>86</v>
      </c>
      <c r="AV133" s="12" t="s">
        <v>86</v>
      </c>
      <c r="AW133" s="12" t="s">
        <v>32</v>
      </c>
      <c r="AX133" s="12" t="s">
        <v>76</v>
      </c>
      <c r="AY133" s="234" t="s">
        <v>127</v>
      </c>
    </row>
    <row r="134" s="12" customFormat="1">
      <c r="A134" s="12"/>
      <c r="B134" s="223"/>
      <c r="C134" s="224"/>
      <c r="D134" s="225" t="s">
        <v>134</v>
      </c>
      <c r="E134" s="226" t="s">
        <v>1</v>
      </c>
      <c r="F134" s="227" t="s">
        <v>467</v>
      </c>
      <c r="G134" s="224"/>
      <c r="H134" s="228">
        <v>27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4" t="s">
        <v>134</v>
      </c>
      <c r="AU134" s="234" t="s">
        <v>86</v>
      </c>
      <c r="AV134" s="12" t="s">
        <v>86</v>
      </c>
      <c r="AW134" s="12" t="s">
        <v>32</v>
      </c>
      <c r="AX134" s="12" t="s">
        <v>76</v>
      </c>
      <c r="AY134" s="234" t="s">
        <v>127</v>
      </c>
    </row>
    <row r="135" s="12" customFormat="1">
      <c r="A135" s="12"/>
      <c r="B135" s="223"/>
      <c r="C135" s="224"/>
      <c r="D135" s="225" t="s">
        <v>134</v>
      </c>
      <c r="E135" s="226" t="s">
        <v>1</v>
      </c>
      <c r="F135" s="227" t="s">
        <v>468</v>
      </c>
      <c r="G135" s="224"/>
      <c r="H135" s="228">
        <v>205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4" t="s">
        <v>134</v>
      </c>
      <c r="AU135" s="234" t="s">
        <v>86</v>
      </c>
      <c r="AV135" s="12" t="s">
        <v>86</v>
      </c>
      <c r="AW135" s="12" t="s">
        <v>32</v>
      </c>
      <c r="AX135" s="12" t="s">
        <v>76</v>
      </c>
      <c r="AY135" s="234" t="s">
        <v>127</v>
      </c>
    </row>
    <row r="136" s="15" customFormat="1">
      <c r="A136" s="15"/>
      <c r="B136" s="260"/>
      <c r="C136" s="261"/>
      <c r="D136" s="225" t="s">
        <v>134</v>
      </c>
      <c r="E136" s="262" t="s">
        <v>1</v>
      </c>
      <c r="F136" s="263" t="s">
        <v>224</v>
      </c>
      <c r="G136" s="261"/>
      <c r="H136" s="264">
        <v>239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0" t="s">
        <v>134</v>
      </c>
      <c r="AU136" s="270" t="s">
        <v>86</v>
      </c>
      <c r="AV136" s="15" t="s">
        <v>146</v>
      </c>
      <c r="AW136" s="15" t="s">
        <v>32</v>
      </c>
      <c r="AX136" s="15" t="s">
        <v>84</v>
      </c>
      <c r="AY136" s="270" t="s">
        <v>127</v>
      </c>
    </row>
    <row r="137" s="2" customFormat="1" ht="16.5" customHeight="1">
      <c r="A137" s="38"/>
      <c r="B137" s="39"/>
      <c r="C137" s="210" t="s">
        <v>140</v>
      </c>
      <c r="D137" s="210" t="s">
        <v>128</v>
      </c>
      <c r="E137" s="211" t="s">
        <v>284</v>
      </c>
      <c r="F137" s="212" t="s">
        <v>285</v>
      </c>
      <c r="G137" s="213" t="s">
        <v>187</v>
      </c>
      <c r="H137" s="214">
        <v>30</v>
      </c>
      <c r="I137" s="215"/>
      <c r="J137" s="216">
        <f>ROUND(I137*H137,2)</f>
        <v>0</v>
      </c>
      <c r="K137" s="212" t="s">
        <v>188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146</v>
      </c>
      <c r="AT137" s="221" t="s">
        <v>128</v>
      </c>
      <c r="AU137" s="221" t="s">
        <v>86</v>
      </c>
      <c r="AY137" s="17" t="s">
        <v>127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146</v>
      </c>
      <c r="BM137" s="221" t="s">
        <v>286</v>
      </c>
    </row>
    <row r="138" s="2" customFormat="1">
      <c r="A138" s="38"/>
      <c r="B138" s="39"/>
      <c r="C138" s="40"/>
      <c r="D138" s="225" t="s">
        <v>190</v>
      </c>
      <c r="E138" s="40"/>
      <c r="F138" s="256" t="s">
        <v>282</v>
      </c>
      <c r="G138" s="40"/>
      <c r="H138" s="40"/>
      <c r="I138" s="257"/>
      <c r="J138" s="40"/>
      <c r="K138" s="40"/>
      <c r="L138" s="44"/>
      <c r="M138" s="258"/>
      <c r="N138" s="259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190</v>
      </c>
      <c r="AU138" s="17" t="s">
        <v>86</v>
      </c>
    </row>
    <row r="139" s="13" customFormat="1">
      <c r="A139" s="13"/>
      <c r="B139" s="238"/>
      <c r="C139" s="239"/>
      <c r="D139" s="225" t="s">
        <v>134</v>
      </c>
      <c r="E139" s="240" t="s">
        <v>1</v>
      </c>
      <c r="F139" s="241" t="s">
        <v>287</v>
      </c>
      <c r="G139" s="239"/>
      <c r="H139" s="240" t="s">
        <v>1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134</v>
      </c>
      <c r="AU139" s="247" t="s">
        <v>86</v>
      </c>
      <c r="AV139" s="13" t="s">
        <v>84</v>
      </c>
      <c r="AW139" s="13" t="s">
        <v>32</v>
      </c>
      <c r="AX139" s="13" t="s">
        <v>76</v>
      </c>
      <c r="AY139" s="247" t="s">
        <v>127</v>
      </c>
    </row>
    <row r="140" s="12" customFormat="1">
      <c r="A140" s="12"/>
      <c r="B140" s="223"/>
      <c r="C140" s="224"/>
      <c r="D140" s="225" t="s">
        <v>134</v>
      </c>
      <c r="E140" s="226" t="s">
        <v>1</v>
      </c>
      <c r="F140" s="227" t="s">
        <v>470</v>
      </c>
      <c r="G140" s="224"/>
      <c r="H140" s="228">
        <v>6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4" t="s">
        <v>134</v>
      </c>
      <c r="AU140" s="234" t="s">
        <v>86</v>
      </c>
      <c r="AV140" s="12" t="s">
        <v>86</v>
      </c>
      <c r="AW140" s="12" t="s">
        <v>32</v>
      </c>
      <c r="AX140" s="12" t="s">
        <v>76</v>
      </c>
      <c r="AY140" s="234" t="s">
        <v>127</v>
      </c>
    </row>
    <row r="141" s="12" customFormat="1">
      <c r="A141" s="12"/>
      <c r="B141" s="223"/>
      <c r="C141" s="224"/>
      <c r="D141" s="225" t="s">
        <v>134</v>
      </c>
      <c r="E141" s="226" t="s">
        <v>1</v>
      </c>
      <c r="F141" s="227" t="s">
        <v>471</v>
      </c>
      <c r="G141" s="224"/>
      <c r="H141" s="228">
        <v>24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4" t="s">
        <v>134</v>
      </c>
      <c r="AU141" s="234" t="s">
        <v>86</v>
      </c>
      <c r="AV141" s="12" t="s">
        <v>86</v>
      </c>
      <c r="AW141" s="12" t="s">
        <v>32</v>
      </c>
      <c r="AX141" s="12" t="s">
        <v>76</v>
      </c>
      <c r="AY141" s="234" t="s">
        <v>127</v>
      </c>
    </row>
    <row r="142" s="15" customFormat="1">
      <c r="A142" s="15"/>
      <c r="B142" s="260"/>
      <c r="C142" s="261"/>
      <c r="D142" s="225" t="s">
        <v>134</v>
      </c>
      <c r="E142" s="262" t="s">
        <v>1</v>
      </c>
      <c r="F142" s="263" t="s">
        <v>224</v>
      </c>
      <c r="G142" s="261"/>
      <c r="H142" s="264">
        <v>30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134</v>
      </c>
      <c r="AU142" s="270" t="s">
        <v>86</v>
      </c>
      <c r="AV142" s="15" t="s">
        <v>146</v>
      </c>
      <c r="AW142" s="15" t="s">
        <v>32</v>
      </c>
      <c r="AX142" s="15" t="s">
        <v>84</v>
      </c>
      <c r="AY142" s="270" t="s">
        <v>127</v>
      </c>
    </row>
    <row r="143" s="2" customFormat="1" ht="16.5" customHeight="1">
      <c r="A143" s="38"/>
      <c r="B143" s="39"/>
      <c r="C143" s="210" t="s">
        <v>146</v>
      </c>
      <c r="D143" s="210" t="s">
        <v>128</v>
      </c>
      <c r="E143" s="211" t="s">
        <v>472</v>
      </c>
      <c r="F143" s="212" t="s">
        <v>473</v>
      </c>
      <c r="G143" s="213" t="s">
        <v>187</v>
      </c>
      <c r="H143" s="214">
        <v>195</v>
      </c>
      <c r="I143" s="215"/>
      <c r="J143" s="216">
        <f>ROUND(I143*H143,2)</f>
        <v>0</v>
      </c>
      <c r="K143" s="212" t="s">
        <v>188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146</v>
      </c>
      <c r="AT143" s="221" t="s">
        <v>128</v>
      </c>
      <c r="AU143" s="221" t="s">
        <v>86</v>
      </c>
      <c r="AY143" s="17" t="s">
        <v>127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146</v>
      </c>
      <c r="BM143" s="221" t="s">
        <v>474</v>
      </c>
    </row>
    <row r="144" s="2" customFormat="1">
      <c r="A144" s="38"/>
      <c r="B144" s="39"/>
      <c r="C144" s="40"/>
      <c r="D144" s="225" t="s">
        <v>190</v>
      </c>
      <c r="E144" s="40"/>
      <c r="F144" s="256" t="s">
        <v>282</v>
      </c>
      <c r="G144" s="40"/>
      <c r="H144" s="40"/>
      <c r="I144" s="257"/>
      <c r="J144" s="40"/>
      <c r="K144" s="40"/>
      <c r="L144" s="44"/>
      <c r="M144" s="258"/>
      <c r="N144" s="259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190</v>
      </c>
      <c r="AU144" s="17" t="s">
        <v>86</v>
      </c>
    </row>
    <row r="145" s="13" customFormat="1">
      <c r="A145" s="13"/>
      <c r="B145" s="238"/>
      <c r="C145" s="239"/>
      <c r="D145" s="225" t="s">
        <v>134</v>
      </c>
      <c r="E145" s="240" t="s">
        <v>1</v>
      </c>
      <c r="F145" s="241" t="s">
        <v>287</v>
      </c>
      <c r="G145" s="239"/>
      <c r="H145" s="240" t="s">
        <v>1</v>
      </c>
      <c r="I145" s="242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134</v>
      </c>
      <c r="AU145" s="247" t="s">
        <v>86</v>
      </c>
      <c r="AV145" s="13" t="s">
        <v>84</v>
      </c>
      <c r="AW145" s="13" t="s">
        <v>32</v>
      </c>
      <c r="AX145" s="13" t="s">
        <v>76</v>
      </c>
      <c r="AY145" s="247" t="s">
        <v>127</v>
      </c>
    </row>
    <row r="146" s="12" customFormat="1">
      <c r="A146" s="12"/>
      <c r="B146" s="223"/>
      <c r="C146" s="224"/>
      <c r="D146" s="225" t="s">
        <v>134</v>
      </c>
      <c r="E146" s="226" t="s">
        <v>1</v>
      </c>
      <c r="F146" s="227" t="s">
        <v>475</v>
      </c>
      <c r="G146" s="224"/>
      <c r="H146" s="228">
        <v>195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4" t="s">
        <v>134</v>
      </c>
      <c r="AU146" s="234" t="s">
        <v>86</v>
      </c>
      <c r="AV146" s="12" t="s">
        <v>86</v>
      </c>
      <c r="AW146" s="12" t="s">
        <v>32</v>
      </c>
      <c r="AX146" s="12" t="s">
        <v>84</v>
      </c>
      <c r="AY146" s="234" t="s">
        <v>127</v>
      </c>
    </row>
    <row r="147" s="2" customFormat="1" ht="24.15" customHeight="1">
      <c r="A147" s="38"/>
      <c r="B147" s="39"/>
      <c r="C147" s="210" t="s">
        <v>126</v>
      </c>
      <c r="D147" s="210" t="s">
        <v>128</v>
      </c>
      <c r="E147" s="211" t="s">
        <v>476</v>
      </c>
      <c r="F147" s="212" t="s">
        <v>477</v>
      </c>
      <c r="G147" s="213" t="s">
        <v>187</v>
      </c>
      <c r="H147" s="214">
        <v>33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41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146</v>
      </c>
      <c r="AT147" s="221" t="s">
        <v>128</v>
      </c>
      <c r="AU147" s="221" t="s">
        <v>86</v>
      </c>
      <c r="AY147" s="17" t="s">
        <v>127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84</v>
      </c>
      <c r="BK147" s="222">
        <f>ROUND(I147*H147,2)</f>
        <v>0</v>
      </c>
      <c r="BL147" s="17" t="s">
        <v>146</v>
      </c>
      <c r="BM147" s="221" t="s">
        <v>478</v>
      </c>
    </row>
    <row r="148" s="2" customFormat="1">
      <c r="A148" s="38"/>
      <c r="B148" s="39"/>
      <c r="C148" s="40"/>
      <c r="D148" s="225" t="s">
        <v>190</v>
      </c>
      <c r="E148" s="40"/>
      <c r="F148" s="256" t="s">
        <v>282</v>
      </c>
      <c r="G148" s="40"/>
      <c r="H148" s="40"/>
      <c r="I148" s="257"/>
      <c r="J148" s="40"/>
      <c r="K148" s="40"/>
      <c r="L148" s="44"/>
      <c r="M148" s="258"/>
      <c r="N148" s="259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190</v>
      </c>
      <c r="AU148" s="17" t="s">
        <v>86</v>
      </c>
    </row>
    <row r="149" s="12" customFormat="1">
      <c r="A149" s="12"/>
      <c r="B149" s="223"/>
      <c r="C149" s="224"/>
      <c r="D149" s="225" t="s">
        <v>134</v>
      </c>
      <c r="E149" s="226" t="s">
        <v>1</v>
      </c>
      <c r="F149" s="227" t="s">
        <v>469</v>
      </c>
      <c r="G149" s="224"/>
      <c r="H149" s="228">
        <v>33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4" t="s">
        <v>134</v>
      </c>
      <c r="AU149" s="234" t="s">
        <v>86</v>
      </c>
      <c r="AV149" s="12" t="s">
        <v>86</v>
      </c>
      <c r="AW149" s="12" t="s">
        <v>32</v>
      </c>
      <c r="AX149" s="12" t="s">
        <v>84</v>
      </c>
      <c r="AY149" s="234" t="s">
        <v>127</v>
      </c>
    </row>
    <row r="150" s="2" customFormat="1" ht="24.15" customHeight="1">
      <c r="A150" s="38"/>
      <c r="B150" s="39"/>
      <c r="C150" s="210" t="s">
        <v>206</v>
      </c>
      <c r="D150" s="210" t="s">
        <v>128</v>
      </c>
      <c r="E150" s="211" t="s">
        <v>479</v>
      </c>
      <c r="F150" s="212" t="s">
        <v>480</v>
      </c>
      <c r="G150" s="213" t="s">
        <v>187</v>
      </c>
      <c r="H150" s="214">
        <v>33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0.10434</v>
      </c>
      <c r="R150" s="219">
        <f>Q150*H150</f>
        <v>3.4432200000000002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146</v>
      </c>
      <c r="AT150" s="221" t="s">
        <v>128</v>
      </c>
      <c r="AU150" s="221" t="s">
        <v>86</v>
      </c>
      <c r="AY150" s="17" t="s">
        <v>127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146</v>
      </c>
      <c r="BM150" s="221" t="s">
        <v>481</v>
      </c>
    </row>
    <row r="151" s="2" customFormat="1">
      <c r="A151" s="38"/>
      <c r="B151" s="39"/>
      <c r="C151" s="40"/>
      <c r="D151" s="225" t="s">
        <v>190</v>
      </c>
      <c r="E151" s="40"/>
      <c r="F151" s="256" t="s">
        <v>282</v>
      </c>
      <c r="G151" s="40"/>
      <c r="H151" s="40"/>
      <c r="I151" s="257"/>
      <c r="J151" s="40"/>
      <c r="K151" s="40"/>
      <c r="L151" s="44"/>
      <c r="M151" s="258"/>
      <c r="N151" s="259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190</v>
      </c>
      <c r="AU151" s="17" t="s">
        <v>86</v>
      </c>
    </row>
    <row r="152" s="12" customFormat="1">
      <c r="A152" s="12"/>
      <c r="B152" s="223"/>
      <c r="C152" s="224"/>
      <c r="D152" s="225" t="s">
        <v>134</v>
      </c>
      <c r="E152" s="226" t="s">
        <v>1</v>
      </c>
      <c r="F152" s="227" t="s">
        <v>482</v>
      </c>
      <c r="G152" s="224"/>
      <c r="H152" s="228">
        <v>33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4" t="s">
        <v>134</v>
      </c>
      <c r="AU152" s="234" t="s">
        <v>86</v>
      </c>
      <c r="AV152" s="12" t="s">
        <v>86</v>
      </c>
      <c r="AW152" s="12" t="s">
        <v>32</v>
      </c>
      <c r="AX152" s="12" t="s">
        <v>84</v>
      </c>
      <c r="AY152" s="234" t="s">
        <v>127</v>
      </c>
    </row>
    <row r="153" s="2" customFormat="1" ht="24.15" customHeight="1">
      <c r="A153" s="38"/>
      <c r="B153" s="39"/>
      <c r="C153" s="210" t="s">
        <v>211</v>
      </c>
      <c r="D153" s="210" t="s">
        <v>128</v>
      </c>
      <c r="E153" s="211" t="s">
        <v>483</v>
      </c>
      <c r="F153" s="212" t="s">
        <v>484</v>
      </c>
      <c r="G153" s="213" t="s">
        <v>187</v>
      </c>
      <c r="H153" s="214">
        <v>33</v>
      </c>
      <c r="I153" s="215"/>
      <c r="J153" s="216">
        <f>ROUND(I153*H153,2)</f>
        <v>0</v>
      </c>
      <c r="K153" s="212" t="s">
        <v>188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146</v>
      </c>
      <c r="AT153" s="221" t="s">
        <v>128</v>
      </c>
      <c r="AU153" s="221" t="s">
        <v>86</v>
      </c>
      <c r="AY153" s="17" t="s">
        <v>127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146</v>
      </c>
      <c r="BM153" s="221" t="s">
        <v>485</v>
      </c>
    </row>
    <row r="154" s="2" customFormat="1">
      <c r="A154" s="38"/>
      <c r="B154" s="39"/>
      <c r="C154" s="40"/>
      <c r="D154" s="225" t="s">
        <v>190</v>
      </c>
      <c r="E154" s="40"/>
      <c r="F154" s="256" t="s">
        <v>282</v>
      </c>
      <c r="G154" s="40"/>
      <c r="H154" s="40"/>
      <c r="I154" s="257"/>
      <c r="J154" s="40"/>
      <c r="K154" s="40"/>
      <c r="L154" s="44"/>
      <c r="M154" s="258"/>
      <c r="N154" s="259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190</v>
      </c>
      <c r="AU154" s="17" t="s">
        <v>86</v>
      </c>
    </row>
    <row r="155" s="12" customFormat="1">
      <c r="A155" s="12"/>
      <c r="B155" s="223"/>
      <c r="C155" s="224"/>
      <c r="D155" s="225" t="s">
        <v>134</v>
      </c>
      <c r="E155" s="226" t="s">
        <v>1</v>
      </c>
      <c r="F155" s="227" t="s">
        <v>482</v>
      </c>
      <c r="G155" s="224"/>
      <c r="H155" s="228">
        <v>33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4" t="s">
        <v>134</v>
      </c>
      <c r="AU155" s="234" t="s">
        <v>86</v>
      </c>
      <c r="AV155" s="12" t="s">
        <v>86</v>
      </c>
      <c r="AW155" s="12" t="s">
        <v>32</v>
      </c>
      <c r="AX155" s="12" t="s">
        <v>84</v>
      </c>
      <c r="AY155" s="234" t="s">
        <v>127</v>
      </c>
    </row>
    <row r="156" s="2" customFormat="1" ht="21.75" customHeight="1">
      <c r="A156" s="38"/>
      <c r="B156" s="39"/>
      <c r="C156" s="210" t="s">
        <v>218</v>
      </c>
      <c r="D156" s="210" t="s">
        <v>128</v>
      </c>
      <c r="E156" s="211" t="s">
        <v>486</v>
      </c>
      <c r="F156" s="212" t="s">
        <v>487</v>
      </c>
      <c r="G156" s="213" t="s">
        <v>187</v>
      </c>
      <c r="H156" s="214">
        <v>33</v>
      </c>
      <c r="I156" s="215"/>
      <c r="J156" s="216">
        <f>ROUND(I156*H156,2)</f>
        <v>0</v>
      </c>
      <c r="K156" s="212" t="s">
        <v>188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146</v>
      </c>
      <c r="AT156" s="221" t="s">
        <v>128</v>
      </c>
      <c r="AU156" s="221" t="s">
        <v>86</v>
      </c>
      <c r="AY156" s="17" t="s">
        <v>127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146</v>
      </c>
      <c r="BM156" s="221" t="s">
        <v>488</v>
      </c>
    </row>
    <row r="157" s="2" customFormat="1">
      <c r="A157" s="38"/>
      <c r="B157" s="39"/>
      <c r="C157" s="40"/>
      <c r="D157" s="225" t="s">
        <v>190</v>
      </c>
      <c r="E157" s="40"/>
      <c r="F157" s="256" t="s">
        <v>282</v>
      </c>
      <c r="G157" s="40"/>
      <c r="H157" s="40"/>
      <c r="I157" s="257"/>
      <c r="J157" s="40"/>
      <c r="K157" s="40"/>
      <c r="L157" s="44"/>
      <c r="M157" s="258"/>
      <c r="N157" s="259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190</v>
      </c>
      <c r="AU157" s="17" t="s">
        <v>86</v>
      </c>
    </row>
    <row r="158" s="12" customFormat="1">
      <c r="A158" s="12"/>
      <c r="B158" s="223"/>
      <c r="C158" s="224"/>
      <c r="D158" s="225" t="s">
        <v>134</v>
      </c>
      <c r="E158" s="226" t="s">
        <v>1</v>
      </c>
      <c r="F158" s="227" t="s">
        <v>482</v>
      </c>
      <c r="G158" s="224"/>
      <c r="H158" s="228">
        <v>33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4" t="s">
        <v>134</v>
      </c>
      <c r="AU158" s="234" t="s">
        <v>86</v>
      </c>
      <c r="AV158" s="12" t="s">
        <v>86</v>
      </c>
      <c r="AW158" s="12" t="s">
        <v>32</v>
      </c>
      <c r="AX158" s="12" t="s">
        <v>84</v>
      </c>
      <c r="AY158" s="234" t="s">
        <v>127</v>
      </c>
    </row>
    <row r="159" s="2" customFormat="1" ht="33" customHeight="1">
      <c r="A159" s="38"/>
      <c r="B159" s="39"/>
      <c r="C159" s="210" t="s">
        <v>225</v>
      </c>
      <c r="D159" s="210" t="s">
        <v>128</v>
      </c>
      <c r="E159" s="211" t="s">
        <v>489</v>
      </c>
      <c r="F159" s="212" t="s">
        <v>490</v>
      </c>
      <c r="G159" s="213" t="s">
        <v>187</v>
      </c>
      <c r="H159" s="214">
        <v>33</v>
      </c>
      <c r="I159" s="215"/>
      <c r="J159" s="216">
        <f>ROUND(I159*H159,2)</f>
        <v>0</v>
      </c>
      <c r="K159" s="212" t="s">
        <v>188</v>
      </c>
      <c r="L159" s="44"/>
      <c r="M159" s="217" t="s">
        <v>1</v>
      </c>
      <c r="N159" s="218" t="s">
        <v>41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146</v>
      </c>
      <c r="AT159" s="221" t="s">
        <v>128</v>
      </c>
      <c r="AU159" s="221" t="s">
        <v>86</v>
      </c>
      <c r="AY159" s="17" t="s">
        <v>127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84</v>
      </c>
      <c r="BK159" s="222">
        <f>ROUND(I159*H159,2)</f>
        <v>0</v>
      </c>
      <c r="BL159" s="17" t="s">
        <v>146</v>
      </c>
      <c r="BM159" s="221" t="s">
        <v>491</v>
      </c>
    </row>
    <row r="160" s="2" customFormat="1">
      <c r="A160" s="38"/>
      <c r="B160" s="39"/>
      <c r="C160" s="40"/>
      <c r="D160" s="225" t="s">
        <v>190</v>
      </c>
      <c r="E160" s="40"/>
      <c r="F160" s="256" t="s">
        <v>282</v>
      </c>
      <c r="G160" s="40"/>
      <c r="H160" s="40"/>
      <c r="I160" s="257"/>
      <c r="J160" s="40"/>
      <c r="K160" s="40"/>
      <c r="L160" s="44"/>
      <c r="M160" s="258"/>
      <c r="N160" s="259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190</v>
      </c>
      <c r="AU160" s="17" t="s">
        <v>86</v>
      </c>
    </row>
    <row r="161" s="12" customFormat="1">
      <c r="A161" s="12"/>
      <c r="B161" s="223"/>
      <c r="C161" s="224"/>
      <c r="D161" s="225" t="s">
        <v>134</v>
      </c>
      <c r="E161" s="226" t="s">
        <v>1</v>
      </c>
      <c r="F161" s="227" t="s">
        <v>469</v>
      </c>
      <c r="G161" s="224"/>
      <c r="H161" s="228">
        <v>33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4" t="s">
        <v>134</v>
      </c>
      <c r="AU161" s="234" t="s">
        <v>86</v>
      </c>
      <c r="AV161" s="12" t="s">
        <v>86</v>
      </c>
      <c r="AW161" s="12" t="s">
        <v>32</v>
      </c>
      <c r="AX161" s="12" t="s">
        <v>84</v>
      </c>
      <c r="AY161" s="234" t="s">
        <v>127</v>
      </c>
    </row>
    <row r="162" s="2" customFormat="1" ht="24.15" customHeight="1">
      <c r="A162" s="38"/>
      <c r="B162" s="39"/>
      <c r="C162" s="210" t="s">
        <v>230</v>
      </c>
      <c r="D162" s="210" t="s">
        <v>128</v>
      </c>
      <c r="E162" s="211" t="s">
        <v>294</v>
      </c>
      <c r="F162" s="212" t="s">
        <v>295</v>
      </c>
      <c r="G162" s="213" t="s">
        <v>187</v>
      </c>
      <c r="H162" s="214">
        <v>225</v>
      </c>
      <c r="I162" s="215"/>
      <c r="J162" s="216">
        <f>ROUND(I162*H162,2)</f>
        <v>0</v>
      </c>
      <c r="K162" s="212" t="s">
        <v>188</v>
      </c>
      <c r="L162" s="44"/>
      <c r="M162" s="217" t="s">
        <v>1</v>
      </c>
      <c r="N162" s="218" t="s">
        <v>41</v>
      </c>
      <c r="O162" s="91"/>
      <c r="P162" s="219">
        <f>O162*H162</f>
        <v>0</v>
      </c>
      <c r="Q162" s="219">
        <v>0.089219999999999994</v>
      </c>
      <c r="R162" s="219">
        <f>Q162*H162</f>
        <v>20.074499999999997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146</v>
      </c>
      <c r="AT162" s="221" t="s">
        <v>128</v>
      </c>
      <c r="AU162" s="221" t="s">
        <v>86</v>
      </c>
      <c r="AY162" s="17" t="s">
        <v>127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146</v>
      </c>
      <c r="BM162" s="221" t="s">
        <v>296</v>
      </c>
    </row>
    <row r="163" s="2" customFormat="1">
      <c r="A163" s="38"/>
      <c r="B163" s="39"/>
      <c r="C163" s="40"/>
      <c r="D163" s="225" t="s">
        <v>190</v>
      </c>
      <c r="E163" s="40"/>
      <c r="F163" s="256" t="s">
        <v>282</v>
      </c>
      <c r="G163" s="40"/>
      <c r="H163" s="40"/>
      <c r="I163" s="257"/>
      <c r="J163" s="40"/>
      <c r="K163" s="40"/>
      <c r="L163" s="44"/>
      <c r="M163" s="258"/>
      <c r="N163" s="259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190</v>
      </c>
      <c r="AU163" s="17" t="s">
        <v>86</v>
      </c>
    </row>
    <row r="164" s="12" customFormat="1">
      <c r="A164" s="12"/>
      <c r="B164" s="223"/>
      <c r="C164" s="224"/>
      <c r="D164" s="225" t="s">
        <v>134</v>
      </c>
      <c r="E164" s="226" t="s">
        <v>1</v>
      </c>
      <c r="F164" s="227" t="s">
        <v>470</v>
      </c>
      <c r="G164" s="224"/>
      <c r="H164" s="228">
        <v>6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4" t="s">
        <v>134</v>
      </c>
      <c r="AU164" s="234" t="s">
        <v>86</v>
      </c>
      <c r="AV164" s="12" t="s">
        <v>86</v>
      </c>
      <c r="AW164" s="12" t="s">
        <v>32</v>
      </c>
      <c r="AX164" s="12" t="s">
        <v>76</v>
      </c>
      <c r="AY164" s="234" t="s">
        <v>127</v>
      </c>
    </row>
    <row r="165" s="12" customFormat="1">
      <c r="A165" s="12"/>
      <c r="B165" s="223"/>
      <c r="C165" s="224"/>
      <c r="D165" s="225" t="s">
        <v>134</v>
      </c>
      <c r="E165" s="226" t="s">
        <v>1</v>
      </c>
      <c r="F165" s="227" t="s">
        <v>471</v>
      </c>
      <c r="G165" s="224"/>
      <c r="H165" s="228">
        <v>24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4" t="s">
        <v>134</v>
      </c>
      <c r="AU165" s="234" t="s">
        <v>86</v>
      </c>
      <c r="AV165" s="12" t="s">
        <v>86</v>
      </c>
      <c r="AW165" s="12" t="s">
        <v>32</v>
      </c>
      <c r="AX165" s="12" t="s">
        <v>76</v>
      </c>
      <c r="AY165" s="234" t="s">
        <v>127</v>
      </c>
    </row>
    <row r="166" s="12" customFormat="1">
      <c r="A166" s="12"/>
      <c r="B166" s="223"/>
      <c r="C166" s="224"/>
      <c r="D166" s="225" t="s">
        <v>134</v>
      </c>
      <c r="E166" s="226" t="s">
        <v>1</v>
      </c>
      <c r="F166" s="227" t="s">
        <v>475</v>
      </c>
      <c r="G166" s="224"/>
      <c r="H166" s="228">
        <v>195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4" t="s">
        <v>134</v>
      </c>
      <c r="AU166" s="234" t="s">
        <v>86</v>
      </c>
      <c r="AV166" s="12" t="s">
        <v>86</v>
      </c>
      <c r="AW166" s="12" t="s">
        <v>32</v>
      </c>
      <c r="AX166" s="12" t="s">
        <v>76</v>
      </c>
      <c r="AY166" s="234" t="s">
        <v>127</v>
      </c>
    </row>
    <row r="167" s="15" customFormat="1">
      <c r="A167" s="15"/>
      <c r="B167" s="260"/>
      <c r="C167" s="261"/>
      <c r="D167" s="225" t="s">
        <v>134</v>
      </c>
      <c r="E167" s="262" t="s">
        <v>1</v>
      </c>
      <c r="F167" s="263" t="s">
        <v>224</v>
      </c>
      <c r="G167" s="261"/>
      <c r="H167" s="264">
        <v>225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0" t="s">
        <v>134</v>
      </c>
      <c r="AU167" s="270" t="s">
        <v>86</v>
      </c>
      <c r="AV167" s="15" t="s">
        <v>146</v>
      </c>
      <c r="AW167" s="15" t="s">
        <v>32</v>
      </c>
      <c r="AX167" s="15" t="s">
        <v>84</v>
      </c>
      <c r="AY167" s="270" t="s">
        <v>127</v>
      </c>
    </row>
    <row r="168" s="2" customFormat="1" ht="16.5" customHeight="1">
      <c r="A168" s="38"/>
      <c r="B168" s="39"/>
      <c r="C168" s="271" t="s">
        <v>235</v>
      </c>
      <c r="D168" s="271" t="s">
        <v>259</v>
      </c>
      <c r="E168" s="272" t="s">
        <v>298</v>
      </c>
      <c r="F168" s="273" t="s">
        <v>299</v>
      </c>
      <c r="G168" s="274" t="s">
        <v>187</v>
      </c>
      <c r="H168" s="275">
        <v>200.99000000000001</v>
      </c>
      <c r="I168" s="276"/>
      <c r="J168" s="277">
        <f>ROUND(I168*H168,2)</f>
        <v>0</v>
      </c>
      <c r="K168" s="273" t="s">
        <v>188</v>
      </c>
      <c r="L168" s="278"/>
      <c r="M168" s="279" t="s">
        <v>1</v>
      </c>
      <c r="N168" s="280" t="s">
        <v>41</v>
      </c>
      <c r="O168" s="91"/>
      <c r="P168" s="219">
        <f>O168*H168</f>
        <v>0</v>
      </c>
      <c r="Q168" s="219">
        <v>0.113</v>
      </c>
      <c r="R168" s="219">
        <f>Q168*H168</f>
        <v>22.711870000000001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218</v>
      </c>
      <c r="AT168" s="221" t="s">
        <v>259</v>
      </c>
      <c r="AU168" s="221" t="s">
        <v>86</v>
      </c>
      <c r="AY168" s="17" t="s">
        <v>127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84</v>
      </c>
      <c r="BK168" s="222">
        <f>ROUND(I168*H168,2)</f>
        <v>0</v>
      </c>
      <c r="BL168" s="17" t="s">
        <v>146</v>
      </c>
      <c r="BM168" s="221" t="s">
        <v>300</v>
      </c>
    </row>
    <row r="169" s="12" customFormat="1">
      <c r="A169" s="12"/>
      <c r="B169" s="223"/>
      <c r="C169" s="224"/>
      <c r="D169" s="225" t="s">
        <v>134</v>
      </c>
      <c r="E169" s="226" t="s">
        <v>1</v>
      </c>
      <c r="F169" s="227" t="s">
        <v>470</v>
      </c>
      <c r="G169" s="224"/>
      <c r="H169" s="228">
        <v>6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4" t="s">
        <v>134</v>
      </c>
      <c r="AU169" s="234" t="s">
        <v>86</v>
      </c>
      <c r="AV169" s="12" t="s">
        <v>86</v>
      </c>
      <c r="AW169" s="12" t="s">
        <v>32</v>
      </c>
      <c r="AX169" s="12" t="s">
        <v>76</v>
      </c>
      <c r="AY169" s="234" t="s">
        <v>127</v>
      </c>
    </row>
    <row r="170" s="12" customFormat="1">
      <c r="A170" s="12"/>
      <c r="B170" s="223"/>
      <c r="C170" s="224"/>
      <c r="D170" s="225" t="s">
        <v>134</v>
      </c>
      <c r="E170" s="226" t="s">
        <v>1</v>
      </c>
      <c r="F170" s="227" t="s">
        <v>471</v>
      </c>
      <c r="G170" s="224"/>
      <c r="H170" s="228">
        <v>24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4" t="s">
        <v>134</v>
      </c>
      <c r="AU170" s="234" t="s">
        <v>86</v>
      </c>
      <c r="AV170" s="12" t="s">
        <v>86</v>
      </c>
      <c r="AW170" s="12" t="s">
        <v>32</v>
      </c>
      <c r="AX170" s="12" t="s">
        <v>76</v>
      </c>
      <c r="AY170" s="234" t="s">
        <v>127</v>
      </c>
    </row>
    <row r="171" s="12" customFormat="1">
      <c r="A171" s="12"/>
      <c r="B171" s="223"/>
      <c r="C171" s="224"/>
      <c r="D171" s="225" t="s">
        <v>134</v>
      </c>
      <c r="E171" s="226" t="s">
        <v>1</v>
      </c>
      <c r="F171" s="227" t="s">
        <v>492</v>
      </c>
      <c r="G171" s="224"/>
      <c r="H171" s="228">
        <v>169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4" t="s">
        <v>134</v>
      </c>
      <c r="AU171" s="234" t="s">
        <v>86</v>
      </c>
      <c r="AV171" s="12" t="s">
        <v>86</v>
      </c>
      <c r="AW171" s="12" t="s">
        <v>32</v>
      </c>
      <c r="AX171" s="12" t="s">
        <v>76</v>
      </c>
      <c r="AY171" s="234" t="s">
        <v>127</v>
      </c>
    </row>
    <row r="172" s="15" customFormat="1">
      <c r="A172" s="15"/>
      <c r="B172" s="260"/>
      <c r="C172" s="261"/>
      <c r="D172" s="225" t="s">
        <v>134</v>
      </c>
      <c r="E172" s="262" t="s">
        <v>1</v>
      </c>
      <c r="F172" s="263" t="s">
        <v>224</v>
      </c>
      <c r="G172" s="261"/>
      <c r="H172" s="264">
        <v>199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0" t="s">
        <v>134</v>
      </c>
      <c r="AU172" s="270" t="s">
        <v>86</v>
      </c>
      <c r="AV172" s="15" t="s">
        <v>146</v>
      </c>
      <c r="AW172" s="15" t="s">
        <v>32</v>
      </c>
      <c r="AX172" s="15" t="s">
        <v>84</v>
      </c>
      <c r="AY172" s="270" t="s">
        <v>127</v>
      </c>
    </row>
    <row r="173" s="12" customFormat="1">
      <c r="A173" s="12"/>
      <c r="B173" s="223"/>
      <c r="C173" s="224"/>
      <c r="D173" s="225" t="s">
        <v>134</v>
      </c>
      <c r="E173" s="224"/>
      <c r="F173" s="227" t="s">
        <v>493</v>
      </c>
      <c r="G173" s="224"/>
      <c r="H173" s="228">
        <v>200.99000000000001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4" t="s">
        <v>134</v>
      </c>
      <c r="AU173" s="234" t="s">
        <v>86</v>
      </c>
      <c r="AV173" s="12" t="s">
        <v>86</v>
      </c>
      <c r="AW173" s="12" t="s">
        <v>4</v>
      </c>
      <c r="AX173" s="12" t="s">
        <v>84</v>
      </c>
      <c r="AY173" s="234" t="s">
        <v>127</v>
      </c>
    </row>
    <row r="174" s="2" customFormat="1" ht="33" customHeight="1">
      <c r="A174" s="38"/>
      <c r="B174" s="39"/>
      <c r="C174" s="271" t="s">
        <v>8</v>
      </c>
      <c r="D174" s="271" t="s">
        <v>259</v>
      </c>
      <c r="E174" s="272" t="s">
        <v>494</v>
      </c>
      <c r="F174" s="273" t="s">
        <v>495</v>
      </c>
      <c r="G174" s="274" t="s">
        <v>187</v>
      </c>
      <c r="H174" s="275">
        <v>26.780000000000001</v>
      </c>
      <c r="I174" s="276"/>
      <c r="J174" s="277">
        <f>ROUND(I174*H174,2)</f>
        <v>0</v>
      </c>
      <c r="K174" s="273" t="s">
        <v>1</v>
      </c>
      <c r="L174" s="278"/>
      <c r="M174" s="279" t="s">
        <v>1</v>
      </c>
      <c r="N174" s="280" t="s">
        <v>41</v>
      </c>
      <c r="O174" s="91"/>
      <c r="P174" s="219">
        <f>O174*H174</f>
        <v>0</v>
      </c>
      <c r="Q174" s="219">
        <v>0.13100000000000001</v>
      </c>
      <c r="R174" s="219">
        <f>Q174*H174</f>
        <v>3.5081800000000003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218</v>
      </c>
      <c r="AT174" s="221" t="s">
        <v>259</v>
      </c>
      <c r="AU174" s="221" t="s">
        <v>86</v>
      </c>
      <c r="AY174" s="17" t="s">
        <v>127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146</v>
      </c>
      <c r="BM174" s="221" t="s">
        <v>496</v>
      </c>
    </row>
    <row r="175" s="12" customFormat="1">
      <c r="A175" s="12"/>
      <c r="B175" s="223"/>
      <c r="C175" s="224"/>
      <c r="D175" s="225" t="s">
        <v>134</v>
      </c>
      <c r="E175" s="226" t="s">
        <v>1</v>
      </c>
      <c r="F175" s="227" t="s">
        <v>497</v>
      </c>
      <c r="G175" s="224"/>
      <c r="H175" s="228">
        <v>26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4" t="s">
        <v>134</v>
      </c>
      <c r="AU175" s="234" t="s">
        <v>86</v>
      </c>
      <c r="AV175" s="12" t="s">
        <v>86</v>
      </c>
      <c r="AW175" s="12" t="s">
        <v>32</v>
      </c>
      <c r="AX175" s="12" t="s">
        <v>84</v>
      </c>
      <c r="AY175" s="234" t="s">
        <v>127</v>
      </c>
    </row>
    <row r="176" s="12" customFormat="1">
      <c r="A176" s="12"/>
      <c r="B176" s="223"/>
      <c r="C176" s="224"/>
      <c r="D176" s="225" t="s">
        <v>134</v>
      </c>
      <c r="E176" s="224"/>
      <c r="F176" s="227" t="s">
        <v>498</v>
      </c>
      <c r="G176" s="224"/>
      <c r="H176" s="228">
        <v>26.780000000000001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4" t="s">
        <v>134</v>
      </c>
      <c r="AU176" s="234" t="s">
        <v>86</v>
      </c>
      <c r="AV176" s="12" t="s">
        <v>86</v>
      </c>
      <c r="AW176" s="12" t="s">
        <v>4</v>
      </c>
      <c r="AX176" s="12" t="s">
        <v>84</v>
      </c>
      <c r="AY176" s="234" t="s">
        <v>127</v>
      </c>
    </row>
    <row r="177" s="2" customFormat="1" ht="24.15" customHeight="1">
      <c r="A177" s="38"/>
      <c r="B177" s="39"/>
      <c r="C177" s="210" t="s">
        <v>245</v>
      </c>
      <c r="D177" s="210" t="s">
        <v>128</v>
      </c>
      <c r="E177" s="211" t="s">
        <v>499</v>
      </c>
      <c r="F177" s="212" t="s">
        <v>500</v>
      </c>
      <c r="G177" s="213" t="s">
        <v>209</v>
      </c>
      <c r="H177" s="214">
        <v>47</v>
      </c>
      <c r="I177" s="215"/>
      <c r="J177" s="216">
        <f>ROUND(I177*H177,2)</f>
        <v>0</v>
      </c>
      <c r="K177" s="212" t="s">
        <v>188</v>
      </c>
      <c r="L177" s="44"/>
      <c r="M177" s="217" t="s">
        <v>1</v>
      </c>
      <c r="N177" s="218" t="s">
        <v>41</v>
      </c>
      <c r="O177" s="91"/>
      <c r="P177" s="219">
        <f>O177*H177</f>
        <v>0</v>
      </c>
      <c r="Q177" s="219">
        <v>1.0000000000000001E-05</v>
      </c>
      <c r="R177" s="219">
        <f>Q177*H177</f>
        <v>0.00047000000000000004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146</v>
      </c>
      <c r="AT177" s="221" t="s">
        <v>128</v>
      </c>
      <c r="AU177" s="221" t="s">
        <v>86</v>
      </c>
      <c r="AY177" s="17" t="s">
        <v>127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146</v>
      </c>
      <c r="BM177" s="221" t="s">
        <v>501</v>
      </c>
    </row>
    <row r="178" s="2" customFormat="1">
      <c r="A178" s="38"/>
      <c r="B178" s="39"/>
      <c r="C178" s="40"/>
      <c r="D178" s="225" t="s">
        <v>190</v>
      </c>
      <c r="E178" s="40"/>
      <c r="F178" s="256" t="s">
        <v>502</v>
      </c>
      <c r="G178" s="40"/>
      <c r="H178" s="40"/>
      <c r="I178" s="257"/>
      <c r="J178" s="40"/>
      <c r="K178" s="40"/>
      <c r="L178" s="44"/>
      <c r="M178" s="258"/>
      <c r="N178" s="259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190</v>
      </c>
      <c r="AU178" s="17" t="s">
        <v>86</v>
      </c>
    </row>
    <row r="179" s="2" customFormat="1" ht="24.15" customHeight="1">
      <c r="A179" s="38"/>
      <c r="B179" s="39"/>
      <c r="C179" s="210" t="s">
        <v>249</v>
      </c>
      <c r="D179" s="210" t="s">
        <v>128</v>
      </c>
      <c r="E179" s="211" t="s">
        <v>503</v>
      </c>
      <c r="F179" s="212" t="s">
        <v>504</v>
      </c>
      <c r="G179" s="213" t="s">
        <v>209</v>
      </c>
      <c r="H179" s="214">
        <v>47</v>
      </c>
      <c r="I179" s="215"/>
      <c r="J179" s="216">
        <f>ROUND(I179*H179,2)</f>
        <v>0</v>
      </c>
      <c r="K179" s="212" t="s">
        <v>188</v>
      </c>
      <c r="L179" s="44"/>
      <c r="M179" s="217" t="s">
        <v>1</v>
      </c>
      <c r="N179" s="218" t="s">
        <v>41</v>
      </c>
      <c r="O179" s="91"/>
      <c r="P179" s="219">
        <f>O179*H179</f>
        <v>0</v>
      </c>
      <c r="Q179" s="219">
        <v>0.00088000000000000003</v>
      </c>
      <c r="R179" s="219">
        <f>Q179*H179</f>
        <v>0.041360000000000001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146</v>
      </c>
      <c r="AT179" s="221" t="s">
        <v>128</v>
      </c>
      <c r="AU179" s="221" t="s">
        <v>86</v>
      </c>
      <c r="AY179" s="17" t="s">
        <v>127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84</v>
      </c>
      <c r="BK179" s="222">
        <f>ROUND(I179*H179,2)</f>
        <v>0</v>
      </c>
      <c r="BL179" s="17" t="s">
        <v>146</v>
      </c>
      <c r="BM179" s="221" t="s">
        <v>505</v>
      </c>
    </row>
    <row r="180" s="2" customFormat="1">
      <c r="A180" s="38"/>
      <c r="B180" s="39"/>
      <c r="C180" s="40"/>
      <c r="D180" s="225" t="s">
        <v>190</v>
      </c>
      <c r="E180" s="40"/>
      <c r="F180" s="256" t="s">
        <v>376</v>
      </c>
      <c r="G180" s="40"/>
      <c r="H180" s="40"/>
      <c r="I180" s="257"/>
      <c r="J180" s="40"/>
      <c r="K180" s="40"/>
      <c r="L180" s="44"/>
      <c r="M180" s="258"/>
      <c r="N180" s="259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190</v>
      </c>
      <c r="AU180" s="17" t="s">
        <v>86</v>
      </c>
    </row>
    <row r="181" s="11" customFormat="1" ht="22.8" customHeight="1">
      <c r="A181" s="11"/>
      <c r="B181" s="196"/>
      <c r="C181" s="197"/>
      <c r="D181" s="198" t="s">
        <v>75</v>
      </c>
      <c r="E181" s="254" t="s">
        <v>433</v>
      </c>
      <c r="F181" s="254" t="s">
        <v>434</v>
      </c>
      <c r="G181" s="197"/>
      <c r="H181" s="197"/>
      <c r="I181" s="200"/>
      <c r="J181" s="255">
        <f>BK181</f>
        <v>0</v>
      </c>
      <c r="K181" s="197"/>
      <c r="L181" s="202"/>
      <c r="M181" s="203"/>
      <c r="N181" s="204"/>
      <c r="O181" s="204"/>
      <c r="P181" s="205">
        <f>P182</f>
        <v>0</v>
      </c>
      <c r="Q181" s="204"/>
      <c r="R181" s="205">
        <f>R182</f>
        <v>0</v>
      </c>
      <c r="S181" s="204"/>
      <c r="T181" s="206">
        <f>T182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07" t="s">
        <v>84</v>
      </c>
      <c r="AT181" s="208" t="s">
        <v>75</v>
      </c>
      <c r="AU181" s="208" t="s">
        <v>84</v>
      </c>
      <c r="AY181" s="207" t="s">
        <v>127</v>
      </c>
      <c r="BK181" s="209">
        <f>BK182</f>
        <v>0</v>
      </c>
    </row>
    <row r="182" s="2" customFormat="1" ht="24.15" customHeight="1">
      <c r="A182" s="38"/>
      <c r="B182" s="39"/>
      <c r="C182" s="210" t="s">
        <v>254</v>
      </c>
      <c r="D182" s="210" t="s">
        <v>128</v>
      </c>
      <c r="E182" s="211" t="s">
        <v>436</v>
      </c>
      <c r="F182" s="212" t="s">
        <v>437</v>
      </c>
      <c r="G182" s="213" t="s">
        <v>242</v>
      </c>
      <c r="H182" s="214">
        <v>49.780000000000001</v>
      </c>
      <c r="I182" s="215"/>
      <c r="J182" s="216">
        <f>ROUND(I182*H182,2)</f>
        <v>0</v>
      </c>
      <c r="K182" s="212" t="s">
        <v>188</v>
      </c>
      <c r="L182" s="44"/>
      <c r="M182" s="282" t="s">
        <v>1</v>
      </c>
      <c r="N182" s="283" t="s">
        <v>41</v>
      </c>
      <c r="O182" s="284"/>
      <c r="P182" s="285">
        <f>O182*H182</f>
        <v>0</v>
      </c>
      <c r="Q182" s="285">
        <v>0</v>
      </c>
      <c r="R182" s="285">
        <f>Q182*H182</f>
        <v>0</v>
      </c>
      <c r="S182" s="285">
        <v>0</v>
      </c>
      <c r="T182" s="28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146</v>
      </c>
      <c r="AT182" s="221" t="s">
        <v>128</v>
      </c>
      <c r="AU182" s="221" t="s">
        <v>86</v>
      </c>
      <c r="AY182" s="17" t="s">
        <v>127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84</v>
      </c>
      <c r="BK182" s="222">
        <f>ROUND(I182*H182,2)</f>
        <v>0</v>
      </c>
      <c r="BL182" s="17" t="s">
        <v>146</v>
      </c>
      <c r="BM182" s="221" t="s">
        <v>438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67"/>
      <c r="J183" s="67"/>
      <c r="K183" s="67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gjKMNBbc/z41OOFu7Z/F0C1cvHB8dDviRtm4HkCGHdppksHRRdjBOmx3dlrIwd3gin001M80X8QVXiuxuKxvLA==" hashValue="zyMZPzWIVeqxQrxB+ys2R1fLld9gq/x8CLu+7ErO+hpxMWXoTadLgQSnY0hG9BZi/91tChzT8ElyWo1vLnwzjQ==" algorithmName="SHA-512" password="CC35"/>
  <autoFilter ref="C119:K18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Žamberk - Rekostrukce chodníků v ul. 28.října  - výjezd na Lukavici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506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507</v>
      </c>
      <c r="G12" s="38"/>
      <c r="H12" s="38"/>
      <c r="I12" s="140" t="s">
        <v>22</v>
      </c>
      <c r="J12" s="144" t="str">
        <f>'Rekapitulace stavby'!AN8</f>
        <v>27. 3. 2024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Žamberk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JIŘÍ STRÁNSKÝ, projekce dopravních staveb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508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ROUND((SUM(BE122:BE203)),  2)</f>
        <v>0</v>
      </c>
      <c r="G33" s="38"/>
      <c r="H33" s="38"/>
      <c r="I33" s="155">
        <v>0.20999999999999999</v>
      </c>
      <c r="J33" s="154">
        <f>ROUND(((SUM(BE122:BE203))*I33),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ROUND((SUM(BF122:BF203)),  2)</f>
        <v>0</v>
      </c>
      <c r="G34" s="38"/>
      <c r="H34" s="38"/>
      <c r="I34" s="155">
        <v>0.12</v>
      </c>
      <c r="J34" s="154">
        <f>ROUND(((SUM(BF122:BF203))*I34),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ROUND((SUM(BG122:BG203)),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ROUND((SUM(BH122:BH203)),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ROUND((SUM(BI122:BI203)),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Žamberk - Rekostrukce chodníků v ul. 28.října  - výjezd na Lukavici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401 - Veřejné osvětlení - Přímé výdaje na hlavní část projektu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Žamberk</v>
      </c>
      <c r="G91" s="40"/>
      <c r="H91" s="40"/>
      <c r="I91" s="32" t="s">
        <v>30</v>
      </c>
      <c r="J91" s="36" t="str">
        <f>E21</f>
        <v>JIŘÍ STRÁNSKÝ, projekce dopravních staveb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Vladimír Bezperát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509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48"/>
      <c r="C98" s="249"/>
      <c r="D98" s="250" t="s">
        <v>510</v>
      </c>
      <c r="E98" s="251"/>
      <c r="F98" s="251"/>
      <c r="G98" s="251"/>
      <c r="H98" s="251"/>
      <c r="I98" s="251"/>
      <c r="J98" s="252">
        <f>J124</f>
        <v>0</v>
      </c>
      <c r="K98" s="249"/>
      <c r="L98" s="253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48"/>
      <c r="C99" s="249"/>
      <c r="D99" s="250" t="s">
        <v>511</v>
      </c>
      <c r="E99" s="251"/>
      <c r="F99" s="251"/>
      <c r="G99" s="251"/>
      <c r="H99" s="251"/>
      <c r="I99" s="251"/>
      <c r="J99" s="252">
        <f>J158</f>
        <v>0</v>
      </c>
      <c r="K99" s="249"/>
      <c r="L99" s="25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48"/>
      <c r="C100" s="249"/>
      <c r="D100" s="250" t="s">
        <v>512</v>
      </c>
      <c r="E100" s="251"/>
      <c r="F100" s="251"/>
      <c r="G100" s="251"/>
      <c r="H100" s="251"/>
      <c r="I100" s="251"/>
      <c r="J100" s="252">
        <f>J181</f>
        <v>0</v>
      </c>
      <c r="K100" s="249"/>
      <c r="L100" s="25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48"/>
      <c r="C101" s="249"/>
      <c r="D101" s="250" t="s">
        <v>513</v>
      </c>
      <c r="E101" s="251"/>
      <c r="F101" s="251"/>
      <c r="G101" s="251"/>
      <c r="H101" s="251"/>
      <c r="I101" s="251"/>
      <c r="J101" s="252">
        <f>J186</f>
        <v>0</v>
      </c>
      <c r="K101" s="249"/>
      <c r="L101" s="253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48"/>
      <c r="C102" s="249"/>
      <c r="D102" s="250" t="s">
        <v>514</v>
      </c>
      <c r="E102" s="251"/>
      <c r="F102" s="251"/>
      <c r="G102" s="251"/>
      <c r="H102" s="251"/>
      <c r="I102" s="251"/>
      <c r="J102" s="252">
        <f>J199</f>
        <v>0</v>
      </c>
      <c r="K102" s="249"/>
      <c r="L102" s="253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 xml:space="preserve">Žamberk - Rekostrukce chodníků v ul. 28.října  - výjezd na Lukavici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30" customHeight="1">
      <c r="A114" s="38"/>
      <c r="B114" s="39"/>
      <c r="C114" s="40"/>
      <c r="D114" s="40"/>
      <c r="E114" s="76" t="str">
        <f>E9</f>
        <v>SO 401 - Veřejné osvětlení - Přímé výdaje na hlavní část projektu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27. 3. 2024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E15</f>
        <v>Město Žamberk</v>
      </c>
      <c r="G118" s="40"/>
      <c r="H118" s="40"/>
      <c r="I118" s="32" t="s">
        <v>30</v>
      </c>
      <c r="J118" s="36" t="str">
        <f>E21</f>
        <v>JIŘÍ STRÁNSKÝ, projekce dopravních staveb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Vladimír Bezperát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112</v>
      </c>
      <c r="D121" s="188" t="s">
        <v>61</v>
      </c>
      <c r="E121" s="188" t="s">
        <v>57</v>
      </c>
      <c r="F121" s="188" t="s">
        <v>58</v>
      </c>
      <c r="G121" s="188" t="s">
        <v>113</v>
      </c>
      <c r="H121" s="188" t="s">
        <v>114</v>
      </c>
      <c r="I121" s="188" t="s">
        <v>115</v>
      </c>
      <c r="J121" s="188" t="s">
        <v>107</v>
      </c>
      <c r="K121" s="189" t="s">
        <v>116</v>
      </c>
      <c r="L121" s="190"/>
      <c r="M121" s="100" t="s">
        <v>1</v>
      </c>
      <c r="N121" s="101" t="s">
        <v>40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</f>
        <v>0</v>
      </c>
      <c r="Q122" s="104"/>
      <c r="R122" s="193">
        <f>R123</f>
        <v>0</v>
      </c>
      <c r="S122" s="104"/>
      <c r="T122" s="194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109</v>
      </c>
      <c r="BK122" s="195">
        <f>BK123</f>
        <v>0</v>
      </c>
    </row>
    <row r="123" s="11" customFormat="1" ht="25.92" customHeight="1">
      <c r="A123" s="11"/>
      <c r="B123" s="196"/>
      <c r="C123" s="197"/>
      <c r="D123" s="198" t="s">
        <v>75</v>
      </c>
      <c r="E123" s="199" t="s">
        <v>515</v>
      </c>
      <c r="F123" s="199" t="s">
        <v>516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P124+P158+P181+P186+P199</f>
        <v>0</v>
      </c>
      <c r="Q123" s="204"/>
      <c r="R123" s="205">
        <f>R124+R158+R181+R186+R199</f>
        <v>0</v>
      </c>
      <c r="S123" s="204"/>
      <c r="T123" s="206">
        <f>T124+T158+T181+T186+T199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84</v>
      </c>
      <c r="AT123" s="208" t="s">
        <v>75</v>
      </c>
      <c r="AU123" s="208" t="s">
        <v>76</v>
      </c>
      <c r="AY123" s="207" t="s">
        <v>127</v>
      </c>
      <c r="BK123" s="209">
        <f>BK124+BK158+BK181+BK186+BK199</f>
        <v>0</v>
      </c>
    </row>
    <row r="124" s="11" customFormat="1" ht="22.8" customHeight="1">
      <c r="A124" s="11"/>
      <c r="B124" s="196"/>
      <c r="C124" s="197"/>
      <c r="D124" s="198" t="s">
        <v>75</v>
      </c>
      <c r="E124" s="254" t="s">
        <v>517</v>
      </c>
      <c r="F124" s="254" t="s">
        <v>518</v>
      </c>
      <c r="G124" s="197"/>
      <c r="H124" s="197"/>
      <c r="I124" s="200"/>
      <c r="J124" s="255">
        <f>BK124</f>
        <v>0</v>
      </c>
      <c r="K124" s="197"/>
      <c r="L124" s="202"/>
      <c r="M124" s="203"/>
      <c r="N124" s="204"/>
      <c r="O124" s="204"/>
      <c r="P124" s="205">
        <f>SUM(P125:P157)</f>
        <v>0</v>
      </c>
      <c r="Q124" s="204"/>
      <c r="R124" s="205">
        <f>SUM(R125:R157)</f>
        <v>0</v>
      </c>
      <c r="S124" s="204"/>
      <c r="T124" s="206">
        <f>SUM(T125:T157)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84</v>
      </c>
      <c r="AT124" s="208" t="s">
        <v>75</v>
      </c>
      <c r="AU124" s="208" t="s">
        <v>84</v>
      </c>
      <c r="AY124" s="207" t="s">
        <v>127</v>
      </c>
      <c r="BK124" s="209">
        <f>SUM(BK125:BK157)</f>
        <v>0</v>
      </c>
    </row>
    <row r="125" s="2" customFormat="1" ht="16.5" customHeight="1">
      <c r="A125" s="38"/>
      <c r="B125" s="39"/>
      <c r="C125" s="210" t="s">
        <v>84</v>
      </c>
      <c r="D125" s="210" t="s">
        <v>128</v>
      </c>
      <c r="E125" s="211" t="s">
        <v>519</v>
      </c>
      <c r="F125" s="212" t="s">
        <v>520</v>
      </c>
      <c r="G125" s="213" t="s">
        <v>521</v>
      </c>
      <c r="H125" s="214">
        <v>30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146</v>
      </c>
      <c r="AT125" s="221" t="s">
        <v>128</v>
      </c>
      <c r="AU125" s="221" t="s">
        <v>86</v>
      </c>
      <c r="AY125" s="17" t="s">
        <v>127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146</v>
      </c>
      <c r="BM125" s="221" t="s">
        <v>146</v>
      </c>
    </row>
    <row r="126" s="2" customFormat="1" ht="16.5" customHeight="1">
      <c r="A126" s="38"/>
      <c r="B126" s="39"/>
      <c r="C126" s="210" t="s">
        <v>86</v>
      </c>
      <c r="D126" s="210" t="s">
        <v>128</v>
      </c>
      <c r="E126" s="211" t="s">
        <v>522</v>
      </c>
      <c r="F126" s="212" t="s">
        <v>523</v>
      </c>
      <c r="G126" s="213" t="s">
        <v>259</v>
      </c>
      <c r="H126" s="214">
        <v>370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146</v>
      </c>
      <c r="AT126" s="221" t="s">
        <v>128</v>
      </c>
      <c r="AU126" s="221" t="s">
        <v>86</v>
      </c>
      <c r="AY126" s="17" t="s">
        <v>127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146</v>
      </c>
      <c r="BM126" s="221" t="s">
        <v>206</v>
      </c>
    </row>
    <row r="127" s="2" customFormat="1" ht="16.5" customHeight="1">
      <c r="A127" s="38"/>
      <c r="B127" s="39"/>
      <c r="C127" s="210" t="s">
        <v>140</v>
      </c>
      <c r="D127" s="210" t="s">
        <v>128</v>
      </c>
      <c r="E127" s="211" t="s">
        <v>524</v>
      </c>
      <c r="F127" s="212" t="s">
        <v>525</v>
      </c>
      <c r="G127" s="213" t="s">
        <v>259</v>
      </c>
      <c r="H127" s="214">
        <v>380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146</v>
      </c>
      <c r="AT127" s="221" t="s">
        <v>128</v>
      </c>
      <c r="AU127" s="221" t="s">
        <v>86</v>
      </c>
      <c r="AY127" s="17" t="s">
        <v>127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146</v>
      </c>
      <c r="BM127" s="221" t="s">
        <v>218</v>
      </c>
    </row>
    <row r="128" s="2" customFormat="1" ht="16.5" customHeight="1">
      <c r="A128" s="38"/>
      <c r="B128" s="39"/>
      <c r="C128" s="210" t="s">
        <v>146</v>
      </c>
      <c r="D128" s="210" t="s">
        <v>128</v>
      </c>
      <c r="E128" s="211" t="s">
        <v>526</v>
      </c>
      <c r="F128" s="212" t="s">
        <v>527</v>
      </c>
      <c r="G128" s="213" t="s">
        <v>259</v>
      </c>
      <c r="H128" s="214">
        <v>150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146</v>
      </c>
      <c r="AT128" s="221" t="s">
        <v>128</v>
      </c>
      <c r="AU128" s="221" t="s">
        <v>86</v>
      </c>
      <c r="AY128" s="17" t="s">
        <v>127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146</v>
      </c>
      <c r="BM128" s="221" t="s">
        <v>230</v>
      </c>
    </row>
    <row r="129" s="2" customFormat="1" ht="16.5" customHeight="1">
      <c r="A129" s="38"/>
      <c r="B129" s="39"/>
      <c r="C129" s="210" t="s">
        <v>126</v>
      </c>
      <c r="D129" s="210" t="s">
        <v>128</v>
      </c>
      <c r="E129" s="211" t="s">
        <v>528</v>
      </c>
      <c r="F129" s="212" t="s">
        <v>529</v>
      </c>
      <c r="G129" s="213" t="s">
        <v>259</v>
      </c>
      <c r="H129" s="214">
        <v>860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146</v>
      </c>
      <c r="AT129" s="221" t="s">
        <v>128</v>
      </c>
      <c r="AU129" s="221" t="s">
        <v>86</v>
      </c>
      <c r="AY129" s="17" t="s">
        <v>127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146</v>
      </c>
      <c r="BM129" s="221" t="s">
        <v>8</v>
      </c>
    </row>
    <row r="130" s="2" customFormat="1" ht="16.5" customHeight="1">
      <c r="A130" s="38"/>
      <c r="B130" s="39"/>
      <c r="C130" s="210" t="s">
        <v>206</v>
      </c>
      <c r="D130" s="210" t="s">
        <v>128</v>
      </c>
      <c r="E130" s="211" t="s">
        <v>530</v>
      </c>
      <c r="F130" s="212" t="s">
        <v>531</v>
      </c>
      <c r="G130" s="213" t="s">
        <v>532</v>
      </c>
      <c r="H130" s="214">
        <v>31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146</v>
      </c>
      <c r="AT130" s="221" t="s">
        <v>128</v>
      </c>
      <c r="AU130" s="221" t="s">
        <v>86</v>
      </c>
      <c r="AY130" s="17" t="s">
        <v>127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146</v>
      </c>
      <c r="BM130" s="221" t="s">
        <v>249</v>
      </c>
    </row>
    <row r="131" s="2" customFormat="1" ht="16.5" customHeight="1">
      <c r="A131" s="38"/>
      <c r="B131" s="39"/>
      <c r="C131" s="210" t="s">
        <v>211</v>
      </c>
      <c r="D131" s="210" t="s">
        <v>128</v>
      </c>
      <c r="E131" s="211" t="s">
        <v>533</v>
      </c>
      <c r="F131" s="212" t="s">
        <v>534</v>
      </c>
      <c r="G131" s="213" t="s">
        <v>532</v>
      </c>
      <c r="H131" s="214">
        <v>31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146</v>
      </c>
      <c r="AT131" s="221" t="s">
        <v>128</v>
      </c>
      <c r="AU131" s="221" t="s">
        <v>86</v>
      </c>
      <c r="AY131" s="17" t="s">
        <v>127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146</v>
      </c>
      <c r="BM131" s="221" t="s">
        <v>258</v>
      </c>
    </row>
    <row r="132" s="2" customFormat="1" ht="24.15" customHeight="1">
      <c r="A132" s="38"/>
      <c r="B132" s="39"/>
      <c r="C132" s="210" t="s">
        <v>218</v>
      </c>
      <c r="D132" s="210" t="s">
        <v>128</v>
      </c>
      <c r="E132" s="211" t="s">
        <v>535</v>
      </c>
      <c r="F132" s="212" t="s">
        <v>536</v>
      </c>
      <c r="G132" s="213" t="s">
        <v>259</v>
      </c>
      <c r="H132" s="214">
        <v>1020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146</v>
      </c>
      <c r="AT132" s="221" t="s">
        <v>128</v>
      </c>
      <c r="AU132" s="221" t="s">
        <v>86</v>
      </c>
      <c r="AY132" s="17" t="s">
        <v>127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146</v>
      </c>
      <c r="BM132" s="221" t="s">
        <v>270</v>
      </c>
    </row>
    <row r="133" s="2" customFormat="1" ht="21.75" customHeight="1">
      <c r="A133" s="38"/>
      <c r="B133" s="39"/>
      <c r="C133" s="210" t="s">
        <v>225</v>
      </c>
      <c r="D133" s="210" t="s">
        <v>128</v>
      </c>
      <c r="E133" s="211" t="s">
        <v>537</v>
      </c>
      <c r="F133" s="212" t="s">
        <v>538</v>
      </c>
      <c r="G133" s="213" t="s">
        <v>532</v>
      </c>
      <c r="H133" s="214">
        <v>1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146</v>
      </c>
      <c r="AT133" s="221" t="s">
        <v>128</v>
      </c>
      <c r="AU133" s="221" t="s">
        <v>86</v>
      </c>
      <c r="AY133" s="17" t="s">
        <v>127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146</v>
      </c>
      <c r="BM133" s="221" t="s">
        <v>283</v>
      </c>
    </row>
    <row r="134" s="2" customFormat="1" ht="21.75" customHeight="1">
      <c r="A134" s="38"/>
      <c r="B134" s="39"/>
      <c r="C134" s="210" t="s">
        <v>230</v>
      </c>
      <c r="D134" s="210" t="s">
        <v>128</v>
      </c>
      <c r="E134" s="211" t="s">
        <v>539</v>
      </c>
      <c r="F134" s="212" t="s">
        <v>540</v>
      </c>
      <c r="G134" s="213" t="s">
        <v>532</v>
      </c>
      <c r="H134" s="214">
        <v>5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146</v>
      </c>
      <c r="AT134" s="221" t="s">
        <v>128</v>
      </c>
      <c r="AU134" s="221" t="s">
        <v>86</v>
      </c>
      <c r="AY134" s="17" t="s">
        <v>127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146</v>
      </c>
      <c r="BM134" s="221" t="s">
        <v>293</v>
      </c>
    </row>
    <row r="135" s="2" customFormat="1" ht="21.75" customHeight="1">
      <c r="A135" s="38"/>
      <c r="B135" s="39"/>
      <c r="C135" s="210" t="s">
        <v>235</v>
      </c>
      <c r="D135" s="210" t="s">
        <v>128</v>
      </c>
      <c r="E135" s="211" t="s">
        <v>541</v>
      </c>
      <c r="F135" s="212" t="s">
        <v>542</v>
      </c>
      <c r="G135" s="213" t="s">
        <v>532</v>
      </c>
      <c r="H135" s="214">
        <v>24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146</v>
      </c>
      <c r="AT135" s="221" t="s">
        <v>128</v>
      </c>
      <c r="AU135" s="221" t="s">
        <v>86</v>
      </c>
      <c r="AY135" s="17" t="s">
        <v>127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146</v>
      </c>
      <c r="BM135" s="221" t="s">
        <v>303</v>
      </c>
    </row>
    <row r="136" s="2" customFormat="1" ht="21.75" customHeight="1">
      <c r="A136" s="38"/>
      <c r="B136" s="39"/>
      <c r="C136" s="210" t="s">
        <v>8</v>
      </c>
      <c r="D136" s="210" t="s">
        <v>128</v>
      </c>
      <c r="E136" s="211" t="s">
        <v>543</v>
      </c>
      <c r="F136" s="212" t="s">
        <v>544</v>
      </c>
      <c r="G136" s="213" t="s">
        <v>532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146</v>
      </c>
      <c r="AT136" s="221" t="s">
        <v>128</v>
      </c>
      <c r="AU136" s="221" t="s">
        <v>86</v>
      </c>
      <c r="AY136" s="17" t="s">
        <v>127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146</v>
      </c>
      <c r="BM136" s="221" t="s">
        <v>315</v>
      </c>
    </row>
    <row r="137" s="2" customFormat="1" ht="24.15" customHeight="1">
      <c r="A137" s="38"/>
      <c r="B137" s="39"/>
      <c r="C137" s="210" t="s">
        <v>245</v>
      </c>
      <c r="D137" s="210" t="s">
        <v>128</v>
      </c>
      <c r="E137" s="211" t="s">
        <v>545</v>
      </c>
      <c r="F137" s="212" t="s">
        <v>546</v>
      </c>
      <c r="G137" s="213" t="s">
        <v>532</v>
      </c>
      <c r="H137" s="214">
        <v>1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146</v>
      </c>
      <c r="AT137" s="221" t="s">
        <v>128</v>
      </c>
      <c r="AU137" s="221" t="s">
        <v>86</v>
      </c>
      <c r="AY137" s="17" t="s">
        <v>127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146</v>
      </c>
      <c r="BM137" s="221" t="s">
        <v>323</v>
      </c>
    </row>
    <row r="138" s="2" customFormat="1" ht="24.15" customHeight="1">
      <c r="A138" s="38"/>
      <c r="B138" s="39"/>
      <c r="C138" s="210" t="s">
        <v>249</v>
      </c>
      <c r="D138" s="210" t="s">
        <v>128</v>
      </c>
      <c r="E138" s="211" t="s">
        <v>547</v>
      </c>
      <c r="F138" s="212" t="s">
        <v>548</v>
      </c>
      <c r="G138" s="213" t="s">
        <v>532</v>
      </c>
      <c r="H138" s="214">
        <v>26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146</v>
      </c>
      <c r="AT138" s="221" t="s">
        <v>128</v>
      </c>
      <c r="AU138" s="221" t="s">
        <v>86</v>
      </c>
      <c r="AY138" s="17" t="s">
        <v>127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146</v>
      </c>
      <c r="BM138" s="221" t="s">
        <v>333</v>
      </c>
    </row>
    <row r="139" s="2" customFormat="1" ht="24.15" customHeight="1">
      <c r="A139" s="38"/>
      <c r="B139" s="39"/>
      <c r="C139" s="210" t="s">
        <v>254</v>
      </c>
      <c r="D139" s="210" t="s">
        <v>128</v>
      </c>
      <c r="E139" s="211" t="s">
        <v>549</v>
      </c>
      <c r="F139" s="212" t="s">
        <v>550</v>
      </c>
      <c r="G139" s="213" t="s">
        <v>532</v>
      </c>
      <c r="H139" s="214">
        <v>3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146</v>
      </c>
      <c r="AT139" s="221" t="s">
        <v>128</v>
      </c>
      <c r="AU139" s="221" t="s">
        <v>86</v>
      </c>
      <c r="AY139" s="17" t="s">
        <v>127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146</v>
      </c>
      <c r="BM139" s="221" t="s">
        <v>342</v>
      </c>
    </row>
    <row r="140" s="2" customFormat="1" ht="24.15" customHeight="1">
      <c r="A140" s="38"/>
      <c r="B140" s="39"/>
      <c r="C140" s="210" t="s">
        <v>258</v>
      </c>
      <c r="D140" s="210" t="s">
        <v>128</v>
      </c>
      <c r="E140" s="211" t="s">
        <v>551</v>
      </c>
      <c r="F140" s="212" t="s">
        <v>552</v>
      </c>
      <c r="G140" s="213" t="s">
        <v>532</v>
      </c>
      <c r="H140" s="214">
        <v>29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146</v>
      </c>
      <c r="AT140" s="221" t="s">
        <v>128</v>
      </c>
      <c r="AU140" s="221" t="s">
        <v>86</v>
      </c>
      <c r="AY140" s="17" t="s">
        <v>127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146</v>
      </c>
      <c r="BM140" s="221" t="s">
        <v>352</v>
      </c>
    </row>
    <row r="141" s="2" customFormat="1" ht="24.15" customHeight="1">
      <c r="A141" s="38"/>
      <c r="B141" s="39"/>
      <c r="C141" s="210" t="s">
        <v>265</v>
      </c>
      <c r="D141" s="210" t="s">
        <v>128</v>
      </c>
      <c r="E141" s="211" t="s">
        <v>553</v>
      </c>
      <c r="F141" s="212" t="s">
        <v>554</v>
      </c>
      <c r="G141" s="213" t="s">
        <v>532</v>
      </c>
      <c r="H141" s="214">
        <v>29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146</v>
      </c>
      <c r="AT141" s="221" t="s">
        <v>128</v>
      </c>
      <c r="AU141" s="221" t="s">
        <v>86</v>
      </c>
      <c r="AY141" s="17" t="s">
        <v>127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146</v>
      </c>
      <c r="BM141" s="221" t="s">
        <v>361</v>
      </c>
    </row>
    <row r="142" s="2" customFormat="1" ht="16.5" customHeight="1">
      <c r="A142" s="38"/>
      <c r="B142" s="39"/>
      <c r="C142" s="210" t="s">
        <v>270</v>
      </c>
      <c r="D142" s="210" t="s">
        <v>128</v>
      </c>
      <c r="E142" s="211" t="s">
        <v>555</v>
      </c>
      <c r="F142" s="212" t="s">
        <v>556</v>
      </c>
      <c r="G142" s="213" t="s">
        <v>532</v>
      </c>
      <c r="H142" s="214">
        <v>29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41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146</v>
      </c>
      <c r="AT142" s="221" t="s">
        <v>128</v>
      </c>
      <c r="AU142" s="221" t="s">
        <v>86</v>
      </c>
      <c r="AY142" s="17" t="s">
        <v>127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84</v>
      </c>
      <c r="BK142" s="222">
        <f>ROUND(I142*H142,2)</f>
        <v>0</v>
      </c>
      <c r="BL142" s="17" t="s">
        <v>146</v>
      </c>
      <c r="BM142" s="221" t="s">
        <v>372</v>
      </c>
    </row>
    <row r="143" s="2" customFormat="1" ht="37.8" customHeight="1">
      <c r="A143" s="38"/>
      <c r="B143" s="39"/>
      <c r="C143" s="210" t="s">
        <v>278</v>
      </c>
      <c r="D143" s="210" t="s">
        <v>128</v>
      </c>
      <c r="E143" s="211" t="s">
        <v>557</v>
      </c>
      <c r="F143" s="212" t="s">
        <v>558</v>
      </c>
      <c r="G143" s="213" t="s">
        <v>532</v>
      </c>
      <c r="H143" s="214">
        <v>1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146</v>
      </c>
      <c r="AT143" s="221" t="s">
        <v>128</v>
      </c>
      <c r="AU143" s="221" t="s">
        <v>86</v>
      </c>
      <c r="AY143" s="17" t="s">
        <v>127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146</v>
      </c>
      <c r="BM143" s="221" t="s">
        <v>384</v>
      </c>
    </row>
    <row r="144" s="2" customFormat="1" ht="37.8" customHeight="1">
      <c r="A144" s="38"/>
      <c r="B144" s="39"/>
      <c r="C144" s="210" t="s">
        <v>283</v>
      </c>
      <c r="D144" s="210" t="s">
        <v>128</v>
      </c>
      <c r="E144" s="211" t="s">
        <v>559</v>
      </c>
      <c r="F144" s="212" t="s">
        <v>560</v>
      </c>
      <c r="G144" s="213" t="s">
        <v>532</v>
      </c>
      <c r="H144" s="214">
        <v>1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146</v>
      </c>
      <c r="AT144" s="221" t="s">
        <v>128</v>
      </c>
      <c r="AU144" s="221" t="s">
        <v>86</v>
      </c>
      <c r="AY144" s="17" t="s">
        <v>127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146</v>
      </c>
      <c r="BM144" s="221" t="s">
        <v>396</v>
      </c>
    </row>
    <row r="145" s="2" customFormat="1" ht="24.15" customHeight="1">
      <c r="A145" s="38"/>
      <c r="B145" s="39"/>
      <c r="C145" s="210" t="s">
        <v>7</v>
      </c>
      <c r="D145" s="210" t="s">
        <v>128</v>
      </c>
      <c r="E145" s="211" t="s">
        <v>561</v>
      </c>
      <c r="F145" s="212" t="s">
        <v>562</v>
      </c>
      <c r="G145" s="213" t="s">
        <v>532</v>
      </c>
      <c r="H145" s="214">
        <v>28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146</v>
      </c>
      <c r="AT145" s="221" t="s">
        <v>128</v>
      </c>
      <c r="AU145" s="221" t="s">
        <v>86</v>
      </c>
      <c r="AY145" s="17" t="s">
        <v>127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146</v>
      </c>
      <c r="BM145" s="221" t="s">
        <v>406</v>
      </c>
    </row>
    <row r="146" s="2" customFormat="1" ht="24.15" customHeight="1">
      <c r="A146" s="38"/>
      <c r="B146" s="39"/>
      <c r="C146" s="210" t="s">
        <v>293</v>
      </c>
      <c r="D146" s="210" t="s">
        <v>128</v>
      </c>
      <c r="E146" s="211" t="s">
        <v>563</v>
      </c>
      <c r="F146" s="212" t="s">
        <v>564</v>
      </c>
      <c r="G146" s="213" t="s">
        <v>532</v>
      </c>
      <c r="H146" s="214">
        <v>1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41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146</v>
      </c>
      <c r="AT146" s="221" t="s">
        <v>128</v>
      </c>
      <c r="AU146" s="221" t="s">
        <v>86</v>
      </c>
      <c r="AY146" s="17" t="s">
        <v>127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84</v>
      </c>
      <c r="BK146" s="222">
        <f>ROUND(I146*H146,2)</f>
        <v>0</v>
      </c>
      <c r="BL146" s="17" t="s">
        <v>146</v>
      </c>
      <c r="BM146" s="221" t="s">
        <v>416</v>
      </c>
    </row>
    <row r="147" s="2" customFormat="1" ht="24.15" customHeight="1">
      <c r="A147" s="38"/>
      <c r="B147" s="39"/>
      <c r="C147" s="210" t="s">
        <v>297</v>
      </c>
      <c r="D147" s="210" t="s">
        <v>128</v>
      </c>
      <c r="E147" s="211" t="s">
        <v>565</v>
      </c>
      <c r="F147" s="212" t="s">
        <v>566</v>
      </c>
      <c r="G147" s="213" t="s">
        <v>532</v>
      </c>
      <c r="H147" s="214">
        <v>1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41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146</v>
      </c>
      <c r="AT147" s="221" t="s">
        <v>128</v>
      </c>
      <c r="AU147" s="221" t="s">
        <v>86</v>
      </c>
      <c r="AY147" s="17" t="s">
        <v>127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84</v>
      </c>
      <c r="BK147" s="222">
        <f>ROUND(I147*H147,2)</f>
        <v>0</v>
      </c>
      <c r="BL147" s="17" t="s">
        <v>146</v>
      </c>
      <c r="BM147" s="221" t="s">
        <v>425</v>
      </c>
    </row>
    <row r="148" s="2" customFormat="1" ht="16.5" customHeight="1">
      <c r="A148" s="38"/>
      <c r="B148" s="39"/>
      <c r="C148" s="210" t="s">
        <v>303</v>
      </c>
      <c r="D148" s="210" t="s">
        <v>128</v>
      </c>
      <c r="E148" s="211" t="s">
        <v>567</v>
      </c>
      <c r="F148" s="212" t="s">
        <v>568</v>
      </c>
      <c r="G148" s="213" t="s">
        <v>532</v>
      </c>
      <c r="H148" s="214">
        <v>31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146</v>
      </c>
      <c r="AT148" s="221" t="s">
        <v>128</v>
      </c>
      <c r="AU148" s="221" t="s">
        <v>86</v>
      </c>
      <c r="AY148" s="17" t="s">
        <v>127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146</v>
      </c>
      <c r="BM148" s="221" t="s">
        <v>435</v>
      </c>
    </row>
    <row r="149" s="2" customFormat="1" ht="16.5" customHeight="1">
      <c r="A149" s="38"/>
      <c r="B149" s="39"/>
      <c r="C149" s="210" t="s">
        <v>310</v>
      </c>
      <c r="D149" s="210" t="s">
        <v>128</v>
      </c>
      <c r="E149" s="211" t="s">
        <v>569</v>
      </c>
      <c r="F149" s="212" t="s">
        <v>570</v>
      </c>
      <c r="G149" s="213" t="s">
        <v>532</v>
      </c>
      <c r="H149" s="214">
        <v>1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41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146</v>
      </c>
      <c r="AT149" s="221" t="s">
        <v>128</v>
      </c>
      <c r="AU149" s="221" t="s">
        <v>86</v>
      </c>
      <c r="AY149" s="17" t="s">
        <v>127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84</v>
      </c>
      <c r="BK149" s="222">
        <f>ROUND(I149*H149,2)</f>
        <v>0</v>
      </c>
      <c r="BL149" s="17" t="s">
        <v>146</v>
      </c>
      <c r="BM149" s="221" t="s">
        <v>448</v>
      </c>
    </row>
    <row r="150" s="2" customFormat="1" ht="16.5" customHeight="1">
      <c r="A150" s="38"/>
      <c r="B150" s="39"/>
      <c r="C150" s="210" t="s">
        <v>315</v>
      </c>
      <c r="D150" s="210" t="s">
        <v>128</v>
      </c>
      <c r="E150" s="211" t="s">
        <v>571</v>
      </c>
      <c r="F150" s="212" t="s">
        <v>572</v>
      </c>
      <c r="G150" s="213" t="s">
        <v>532</v>
      </c>
      <c r="H150" s="214">
        <v>29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146</v>
      </c>
      <c r="AT150" s="221" t="s">
        <v>128</v>
      </c>
      <c r="AU150" s="221" t="s">
        <v>86</v>
      </c>
      <c r="AY150" s="17" t="s">
        <v>127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146</v>
      </c>
      <c r="BM150" s="221" t="s">
        <v>460</v>
      </c>
    </row>
    <row r="151" s="2" customFormat="1" ht="24.15" customHeight="1">
      <c r="A151" s="38"/>
      <c r="B151" s="39"/>
      <c r="C151" s="210" t="s">
        <v>319</v>
      </c>
      <c r="D151" s="210" t="s">
        <v>128</v>
      </c>
      <c r="E151" s="211" t="s">
        <v>573</v>
      </c>
      <c r="F151" s="212" t="s">
        <v>574</v>
      </c>
      <c r="G151" s="213" t="s">
        <v>532</v>
      </c>
      <c r="H151" s="214">
        <v>29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146</v>
      </c>
      <c r="AT151" s="221" t="s">
        <v>128</v>
      </c>
      <c r="AU151" s="221" t="s">
        <v>86</v>
      </c>
      <c r="AY151" s="17" t="s">
        <v>127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146</v>
      </c>
      <c r="BM151" s="221" t="s">
        <v>575</v>
      </c>
    </row>
    <row r="152" s="2" customFormat="1" ht="16.5" customHeight="1">
      <c r="A152" s="38"/>
      <c r="B152" s="39"/>
      <c r="C152" s="210" t="s">
        <v>323</v>
      </c>
      <c r="D152" s="210" t="s">
        <v>128</v>
      </c>
      <c r="E152" s="211" t="s">
        <v>576</v>
      </c>
      <c r="F152" s="212" t="s">
        <v>577</v>
      </c>
      <c r="G152" s="213" t="s">
        <v>532</v>
      </c>
      <c r="H152" s="214">
        <v>44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41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146</v>
      </c>
      <c r="AT152" s="221" t="s">
        <v>128</v>
      </c>
      <c r="AU152" s="221" t="s">
        <v>86</v>
      </c>
      <c r="AY152" s="17" t="s">
        <v>127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84</v>
      </c>
      <c r="BK152" s="222">
        <f>ROUND(I152*H152,2)</f>
        <v>0</v>
      </c>
      <c r="BL152" s="17" t="s">
        <v>146</v>
      </c>
      <c r="BM152" s="221" t="s">
        <v>578</v>
      </c>
    </row>
    <row r="153" s="2" customFormat="1" ht="16.5" customHeight="1">
      <c r="A153" s="38"/>
      <c r="B153" s="39"/>
      <c r="C153" s="210" t="s">
        <v>328</v>
      </c>
      <c r="D153" s="210" t="s">
        <v>128</v>
      </c>
      <c r="E153" s="211" t="s">
        <v>579</v>
      </c>
      <c r="F153" s="212" t="s">
        <v>580</v>
      </c>
      <c r="G153" s="213" t="s">
        <v>581</v>
      </c>
      <c r="H153" s="214">
        <v>595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146</v>
      </c>
      <c r="AT153" s="221" t="s">
        <v>128</v>
      </c>
      <c r="AU153" s="221" t="s">
        <v>86</v>
      </c>
      <c r="AY153" s="17" t="s">
        <v>127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146</v>
      </c>
      <c r="BM153" s="221" t="s">
        <v>582</v>
      </c>
    </row>
    <row r="154" s="2" customFormat="1" ht="16.5" customHeight="1">
      <c r="A154" s="38"/>
      <c r="B154" s="39"/>
      <c r="C154" s="210" t="s">
        <v>333</v>
      </c>
      <c r="D154" s="210" t="s">
        <v>128</v>
      </c>
      <c r="E154" s="211" t="s">
        <v>583</v>
      </c>
      <c r="F154" s="212" t="s">
        <v>584</v>
      </c>
      <c r="G154" s="213" t="s">
        <v>532</v>
      </c>
      <c r="H154" s="214">
        <v>30</v>
      </c>
      <c r="I154" s="215"/>
      <c r="J154" s="216">
        <f>ROUND(I154*H154,2)</f>
        <v>0</v>
      </c>
      <c r="K154" s="212" t="s">
        <v>1</v>
      </c>
      <c r="L154" s="44"/>
      <c r="M154" s="217" t="s">
        <v>1</v>
      </c>
      <c r="N154" s="218" t="s">
        <v>41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146</v>
      </c>
      <c r="AT154" s="221" t="s">
        <v>128</v>
      </c>
      <c r="AU154" s="221" t="s">
        <v>86</v>
      </c>
      <c r="AY154" s="17" t="s">
        <v>127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146</v>
      </c>
      <c r="BM154" s="221" t="s">
        <v>585</v>
      </c>
    </row>
    <row r="155" s="2" customFormat="1" ht="16.5" customHeight="1">
      <c r="A155" s="38"/>
      <c r="B155" s="39"/>
      <c r="C155" s="210" t="s">
        <v>337</v>
      </c>
      <c r="D155" s="210" t="s">
        <v>128</v>
      </c>
      <c r="E155" s="211" t="s">
        <v>586</v>
      </c>
      <c r="F155" s="212" t="s">
        <v>587</v>
      </c>
      <c r="G155" s="213" t="s">
        <v>259</v>
      </c>
      <c r="H155" s="214">
        <v>910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146</v>
      </c>
      <c r="AT155" s="221" t="s">
        <v>128</v>
      </c>
      <c r="AU155" s="221" t="s">
        <v>86</v>
      </c>
      <c r="AY155" s="17" t="s">
        <v>127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146</v>
      </c>
      <c r="BM155" s="221" t="s">
        <v>588</v>
      </c>
    </row>
    <row r="156" s="2" customFormat="1" ht="24.15" customHeight="1">
      <c r="A156" s="38"/>
      <c r="B156" s="39"/>
      <c r="C156" s="210" t="s">
        <v>342</v>
      </c>
      <c r="D156" s="210" t="s">
        <v>128</v>
      </c>
      <c r="E156" s="211" t="s">
        <v>589</v>
      </c>
      <c r="F156" s="212" t="s">
        <v>590</v>
      </c>
      <c r="G156" s="213" t="s">
        <v>532</v>
      </c>
      <c r="H156" s="214">
        <v>2</v>
      </c>
      <c r="I156" s="215"/>
      <c r="J156" s="216">
        <f>ROUND(I156*H156,2)</f>
        <v>0</v>
      </c>
      <c r="K156" s="212" t="s">
        <v>1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146</v>
      </c>
      <c r="AT156" s="221" t="s">
        <v>128</v>
      </c>
      <c r="AU156" s="221" t="s">
        <v>86</v>
      </c>
      <c r="AY156" s="17" t="s">
        <v>127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146</v>
      </c>
      <c r="BM156" s="221" t="s">
        <v>591</v>
      </c>
    </row>
    <row r="157" s="2" customFormat="1" ht="16.5" customHeight="1">
      <c r="A157" s="38"/>
      <c r="B157" s="39"/>
      <c r="C157" s="210" t="s">
        <v>347</v>
      </c>
      <c r="D157" s="210" t="s">
        <v>128</v>
      </c>
      <c r="E157" s="211" t="s">
        <v>592</v>
      </c>
      <c r="F157" s="212" t="s">
        <v>593</v>
      </c>
      <c r="G157" s="213" t="s">
        <v>259</v>
      </c>
      <c r="H157" s="214">
        <v>58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41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146</v>
      </c>
      <c r="AT157" s="221" t="s">
        <v>128</v>
      </c>
      <c r="AU157" s="221" t="s">
        <v>86</v>
      </c>
      <c r="AY157" s="17" t="s">
        <v>127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84</v>
      </c>
      <c r="BK157" s="222">
        <f>ROUND(I157*H157,2)</f>
        <v>0</v>
      </c>
      <c r="BL157" s="17" t="s">
        <v>146</v>
      </c>
      <c r="BM157" s="221" t="s">
        <v>594</v>
      </c>
    </row>
    <row r="158" s="11" customFormat="1" ht="22.8" customHeight="1">
      <c r="A158" s="11"/>
      <c r="B158" s="196"/>
      <c r="C158" s="197"/>
      <c r="D158" s="198" t="s">
        <v>75</v>
      </c>
      <c r="E158" s="254" t="s">
        <v>595</v>
      </c>
      <c r="F158" s="254" t="s">
        <v>596</v>
      </c>
      <c r="G158" s="197"/>
      <c r="H158" s="197"/>
      <c r="I158" s="200"/>
      <c r="J158" s="255">
        <f>BK158</f>
        <v>0</v>
      </c>
      <c r="K158" s="197"/>
      <c r="L158" s="202"/>
      <c r="M158" s="203"/>
      <c r="N158" s="204"/>
      <c r="O158" s="204"/>
      <c r="P158" s="205">
        <f>SUM(P159:P180)</f>
        <v>0</v>
      </c>
      <c r="Q158" s="204"/>
      <c r="R158" s="205">
        <f>SUM(R159:R180)</f>
        <v>0</v>
      </c>
      <c r="S158" s="204"/>
      <c r="T158" s="206">
        <f>SUM(T159:T180)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07" t="s">
        <v>84</v>
      </c>
      <c r="AT158" s="208" t="s">
        <v>75</v>
      </c>
      <c r="AU158" s="208" t="s">
        <v>84</v>
      </c>
      <c r="AY158" s="207" t="s">
        <v>127</v>
      </c>
      <c r="BK158" s="209">
        <f>SUM(BK159:BK180)</f>
        <v>0</v>
      </c>
    </row>
    <row r="159" s="2" customFormat="1" ht="16.5" customHeight="1">
      <c r="A159" s="38"/>
      <c r="B159" s="39"/>
      <c r="C159" s="210" t="s">
        <v>352</v>
      </c>
      <c r="D159" s="210" t="s">
        <v>128</v>
      </c>
      <c r="E159" s="211" t="s">
        <v>597</v>
      </c>
      <c r="F159" s="212" t="s">
        <v>598</v>
      </c>
      <c r="G159" s="213" t="s">
        <v>599</v>
      </c>
      <c r="H159" s="214">
        <v>30</v>
      </c>
      <c r="I159" s="215"/>
      <c r="J159" s="216">
        <f>ROUND(I159*H159,2)</f>
        <v>0</v>
      </c>
      <c r="K159" s="212" t="s">
        <v>1</v>
      </c>
      <c r="L159" s="44"/>
      <c r="M159" s="217" t="s">
        <v>1</v>
      </c>
      <c r="N159" s="218" t="s">
        <v>41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146</v>
      </c>
      <c r="AT159" s="221" t="s">
        <v>128</v>
      </c>
      <c r="AU159" s="221" t="s">
        <v>86</v>
      </c>
      <c r="AY159" s="17" t="s">
        <v>127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84</v>
      </c>
      <c r="BK159" s="222">
        <f>ROUND(I159*H159,2)</f>
        <v>0</v>
      </c>
      <c r="BL159" s="17" t="s">
        <v>146</v>
      </c>
      <c r="BM159" s="221" t="s">
        <v>600</v>
      </c>
    </row>
    <row r="160" s="2" customFormat="1" ht="16.5" customHeight="1">
      <c r="A160" s="38"/>
      <c r="B160" s="39"/>
      <c r="C160" s="210" t="s">
        <v>356</v>
      </c>
      <c r="D160" s="210" t="s">
        <v>128</v>
      </c>
      <c r="E160" s="211" t="s">
        <v>601</v>
      </c>
      <c r="F160" s="212" t="s">
        <v>602</v>
      </c>
      <c r="G160" s="213" t="s">
        <v>259</v>
      </c>
      <c r="H160" s="214">
        <v>910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146</v>
      </c>
      <c r="AT160" s="221" t="s">
        <v>128</v>
      </c>
      <c r="AU160" s="221" t="s">
        <v>86</v>
      </c>
      <c r="AY160" s="17" t="s">
        <v>127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146</v>
      </c>
      <c r="BM160" s="221" t="s">
        <v>603</v>
      </c>
    </row>
    <row r="161" s="2" customFormat="1" ht="21.75" customHeight="1">
      <c r="A161" s="38"/>
      <c r="B161" s="39"/>
      <c r="C161" s="210" t="s">
        <v>361</v>
      </c>
      <c r="D161" s="210" t="s">
        <v>128</v>
      </c>
      <c r="E161" s="211" t="s">
        <v>604</v>
      </c>
      <c r="F161" s="212" t="s">
        <v>605</v>
      </c>
      <c r="G161" s="213" t="s">
        <v>259</v>
      </c>
      <c r="H161" s="214">
        <v>1020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146</v>
      </c>
      <c r="AT161" s="221" t="s">
        <v>128</v>
      </c>
      <c r="AU161" s="221" t="s">
        <v>86</v>
      </c>
      <c r="AY161" s="17" t="s">
        <v>127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146</v>
      </c>
      <c r="BM161" s="221" t="s">
        <v>606</v>
      </c>
    </row>
    <row r="162" s="2" customFormat="1" ht="16.5" customHeight="1">
      <c r="A162" s="38"/>
      <c r="B162" s="39"/>
      <c r="C162" s="210" t="s">
        <v>366</v>
      </c>
      <c r="D162" s="210" t="s">
        <v>128</v>
      </c>
      <c r="E162" s="211" t="s">
        <v>607</v>
      </c>
      <c r="F162" s="212" t="s">
        <v>608</v>
      </c>
      <c r="G162" s="213" t="s">
        <v>532</v>
      </c>
      <c r="H162" s="214">
        <v>29</v>
      </c>
      <c r="I162" s="215"/>
      <c r="J162" s="216">
        <f>ROUND(I162*H162,2)</f>
        <v>0</v>
      </c>
      <c r="K162" s="212" t="s">
        <v>1</v>
      </c>
      <c r="L162" s="44"/>
      <c r="M162" s="217" t="s">
        <v>1</v>
      </c>
      <c r="N162" s="218" t="s">
        <v>41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146</v>
      </c>
      <c r="AT162" s="221" t="s">
        <v>128</v>
      </c>
      <c r="AU162" s="221" t="s">
        <v>86</v>
      </c>
      <c r="AY162" s="17" t="s">
        <v>127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146</v>
      </c>
      <c r="BM162" s="221" t="s">
        <v>609</v>
      </c>
    </row>
    <row r="163" s="2" customFormat="1" ht="16.5" customHeight="1">
      <c r="A163" s="38"/>
      <c r="B163" s="39"/>
      <c r="C163" s="210" t="s">
        <v>372</v>
      </c>
      <c r="D163" s="210" t="s">
        <v>128</v>
      </c>
      <c r="E163" s="211" t="s">
        <v>610</v>
      </c>
      <c r="F163" s="212" t="s">
        <v>611</v>
      </c>
      <c r="G163" s="213" t="s">
        <v>532</v>
      </c>
      <c r="H163" s="214">
        <v>60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146</v>
      </c>
      <c r="AT163" s="221" t="s">
        <v>128</v>
      </c>
      <c r="AU163" s="221" t="s">
        <v>86</v>
      </c>
      <c r="AY163" s="17" t="s">
        <v>127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146</v>
      </c>
      <c r="BM163" s="221" t="s">
        <v>612</v>
      </c>
    </row>
    <row r="164" s="2" customFormat="1" ht="16.5" customHeight="1">
      <c r="A164" s="38"/>
      <c r="B164" s="39"/>
      <c r="C164" s="210" t="s">
        <v>377</v>
      </c>
      <c r="D164" s="210" t="s">
        <v>128</v>
      </c>
      <c r="E164" s="211" t="s">
        <v>613</v>
      </c>
      <c r="F164" s="212" t="s">
        <v>614</v>
      </c>
      <c r="G164" s="213" t="s">
        <v>532</v>
      </c>
      <c r="H164" s="214">
        <v>2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41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146</v>
      </c>
      <c r="AT164" s="221" t="s">
        <v>128</v>
      </c>
      <c r="AU164" s="221" t="s">
        <v>86</v>
      </c>
      <c r="AY164" s="17" t="s">
        <v>127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84</v>
      </c>
      <c r="BK164" s="222">
        <f>ROUND(I164*H164,2)</f>
        <v>0</v>
      </c>
      <c r="BL164" s="17" t="s">
        <v>146</v>
      </c>
      <c r="BM164" s="221" t="s">
        <v>615</v>
      </c>
    </row>
    <row r="165" s="2" customFormat="1" ht="16.5" customHeight="1">
      <c r="A165" s="38"/>
      <c r="B165" s="39"/>
      <c r="C165" s="210" t="s">
        <v>384</v>
      </c>
      <c r="D165" s="210" t="s">
        <v>128</v>
      </c>
      <c r="E165" s="211" t="s">
        <v>616</v>
      </c>
      <c r="F165" s="212" t="s">
        <v>617</v>
      </c>
      <c r="G165" s="213" t="s">
        <v>532</v>
      </c>
      <c r="H165" s="214">
        <v>31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41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146</v>
      </c>
      <c r="AT165" s="221" t="s">
        <v>128</v>
      </c>
      <c r="AU165" s="221" t="s">
        <v>86</v>
      </c>
      <c r="AY165" s="17" t="s">
        <v>127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84</v>
      </c>
      <c r="BK165" s="222">
        <f>ROUND(I165*H165,2)</f>
        <v>0</v>
      </c>
      <c r="BL165" s="17" t="s">
        <v>146</v>
      </c>
      <c r="BM165" s="221" t="s">
        <v>618</v>
      </c>
    </row>
    <row r="166" s="2" customFormat="1" ht="16.5" customHeight="1">
      <c r="A166" s="38"/>
      <c r="B166" s="39"/>
      <c r="C166" s="210" t="s">
        <v>391</v>
      </c>
      <c r="D166" s="210" t="s">
        <v>128</v>
      </c>
      <c r="E166" s="211" t="s">
        <v>619</v>
      </c>
      <c r="F166" s="212" t="s">
        <v>620</v>
      </c>
      <c r="G166" s="213" t="s">
        <v>532</v>
      </c>
      <c r="H166" s="214">
        <v>31</v>
      </c>
      <c r="I166" s="215"/>
      <c r="J166" s="216">
        <f>ROUND(I166*H166,2)</f>
        <v>0</v>
      </c>
      <c r="K166" s="212" t="s">
        <v>1</v>
      </c>
      <c r="L166" s="44"/>
      <c r="M166" s="217" t="s">
        <v>1</v>
      </c>
      <c r="N166" s="218" t="s">
        <v>41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146</v>
      </c>
      <c r="AT166" s="221" t="s">
        <v>128</v>
      </c>
      <c r="AU166" s="221" t="s">
        <v>86</v>
      </c>
      <c r="AY166" s="17" t="s">
        <v>127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146</v>
      </c>
      <c r="BM166" s="221" t="s">
        <v>621</v>
      </c>
    </row>
    <row r="167" s="2" customFormat="1" ht="16.5" customHeight="1">
      <c r="A167" s="38"/>
      <c r="B167" s="39"/>
      <c r="C167" s="210" t="s">
        <v>396</v>
      </c>
      <c r="D167" s="210" t="s">
        <v>128</v>
      </c>
      <c r="E167" s="211" t="s">
        <v>622</v>
      </c>
      <c r="F167" s="212" t="s">
        <v>623</v>
      </c>
      <c r="G167" s="213" t="s">
        <v>532</v>
      </c>
      <c r="H167" s="214">
        <v>1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146</v>
      </c>
      <c r="AT167" s="221" t="s">
        <v>128</v>
      </c>
      <c r="AU167" s="221" t="s">
        <v>86</v>
      </c>
      <c r="AY167" s="17" t="s">
        <v>127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146</v>
      </c>
      <c r="BM167" s="221" t="s">
        <v>624</v>
      </c>
    </row>
    <row r="168" s="2" customFormat="1" ht="16.5" customHeight="1">
      <c r="A168" s="38"/>
      <c r="B168" s="39"/>
      <c r="C168" s="210" t="s">
        <v>401</v>
      </c>
      <c r="D168" s="210" t="s">
        <v>128</v>
      </c>
      <c r="E168" s="211" t="s">
        <v>625</v>
      </c>
      <c r="F168" s="212" t="s">
        <v>626</v>
      </c>
      <c r="G168" s="213" t="s">
        <v>532</v>
      </c>
      <c r="H168" s="214">
        <v>29</v>
      </c>
      <c r="I168" s="215"/>
      <c r="J168" s="216">
        <f>ROUND(I168*H168,2)</f>
        <v>0</v>
      </c>
      <c r="K168" s="212" t="s">
        <v>1</v>
      </c>
      <c r="L168" s="44"/>
      <c r="M168" s="217" t="s">
        <v>1</v>
      </c>
      <c r="N168" s="218" t="s">
        <v>41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146</v>
      </c>
      <c r="AT168" s="221" t="s">
        <v>128</v>
      </c>
      <c r="AU168" s="221" t="s">
        <v>86</v>
      </c>
      <c r="AY168" s="17" t="s">
        <v>127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84</v>
      </c>
      <c r="BK168" s="222">
        <f>ROUND(I168*H168,2)</f>
        <v>0</v>
      </c>
      <c r="BL168" s="17" t="s">
        <v>146</v>
      </c>
      <c r="BM168" s="221" t="s">
        <v>627</v>
      </c>
    </row>
    <row r="169" s="2" customFormat="1" ht="16.5" customHeight="1">
      <c r="A169" s="38"/>
      <c r="B169" s="39"/>
      <c r="C169" s="210" t="s">
        <v>406</v>
      </c>
      <c r="D169" s="210" t="s">
        <v>128</v>
      </c>
      <c r="E169" s="211" t="s">
        <v>628</v>
      </c>
      <c r="F169" s="212" t="s">
        <v>629</v>
      </c>
      <c r="G169" s="213" t="s">
        <v>532</v>
      </c>
      <c r="H169" s="214">
        <v>31</v>
      </c>
      <c r="I169" s="215"/>
      <c r="J169" s="216">
        <f>ROUND(I169*H169,2)</f>
        <v>0</v>
      </c>
      <c r="K169" s="212" t="s">
        <v>1</v>
      </c>
      <c r="L169" s="44"/>
      <c r="M169" s="217" t="s">
        <v>1</v>
      </c>
      <c r="N169" s="218" t="s">
        <v>41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146</v>
      </c>
      <c r="AT169" s="221" t="s">
        <v>128</v>
      </c>
      <c r="AU169" s="221" t="s">
        <v>86</v>
      </c>
      <c r="AY169" s="17" t="s">
        <v>127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84</v>
      </c>
      <c r="BK169" s="222">
        <f>ROUND(I169*H169,2)</f>
        <v>0</v>
      </c>
      <c r="BL169" s="17" t="s">
        <v>146</v>
      </c>
      <c r="BM169" s="221" t="s">
        <v>630</v>
      </c>
    </row>
    <row r="170" s="2" customFormat="1" ht="16.5" customHeight="1">
      <c r="A170" s="38"/>
      <c r="B170" s="39"/>
      <c r="C170" s="210" t="s">
        <v>411</v>
      </c>
      <c r="D170" s="210" t="s">
        <v>128</v>
      </c>
      <c r="E170" s="211" t="s">
        <v>631</v>
      </c>
      <c r="F170" s="212" t="s">
        <v>632</v>
      </c>
      <c r="G170" s="213" t="s">
        <v>532</v>
      </c>
      <c r="H170" s="214">
        <v>2</v>
      </c>
      <c r="I170" s="215"/>
      <c r="J170" s="216">
        <f>ROUND(I170*H170,2)</f>
        <v>0</v>
      </c>
      <c r="K170" s="212" t="s">
        <v>1</v>
      </c>
      <c r="L170" s="44"/>
      <c r="M170" s="217" t="s">
        <v>1</v>
      </c>
      <c r="N170" s="218" t="s">
        <v>41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146</v>
      </c>
      <c r="AT170" s="221" t="s">
        <v>128</v>
      </c>
      <c r="AU170" s="221" t="s">
        <v>86</v>
      </c>
      <c r="AY170" s="17" t="s">
        <v>127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84</v>
      </c>
      <c r="BK170" s="222">
        <f>ROUND(I170*H170,2)</f>
        <v>0</v>
      </c>
      <c r="BL170" s="17" t="s">
        <v>146</v>
      </c>
      <c r="BM170" s="221" t="s">
        <v>633</v>
      </c>
    </row>
    <row r="171" s="2" customFormat="1" ht="16.5" customHeight="1">
      <c r="A171" s="38"/>
      <c r="B171" s="39"/>
      <c r="C171" s="210" t="s">
        <v>416</v>
      </c>
      <c r="D171" s="210" t="s">
        <v>128</v>
      </c>
      <c r="E171" s="211" t="s">
        <v>634</v>
      </c>
      <c r="F171" s="212" t="s">
        <v>635</v>
      </c>
      <c r="G171" s="213" t="s">
        <v>532</v>
      </c>
      <c r="H171" s="214">
        <v>27</v>
      </c>
      <c r="I171" s="215"/>
      <c r="J171" s="216">
        <f>ROUND(I171*H171,2)</f>
        <v>0</v>
      </c>
      <c r="K171" s="212" t="s">
        <v>1</v>
      </c>
      <c r="L171" s="44"/>
      <c r="M171" s="217" t="s">
        <v>1</v>
      </c>
      <c r="N171" s="218" t="s">
        <v>41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146</v>
      </c>
      <c r="AT171" s="221" t="s">
        <v>128</v>
      </c>
      <c r="AU171" s="221" t="s">
        <v>86</v>
      </c>
      <c r="AY171" s="17" t="s">
        <v>127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146</v>
      </c>
      <c r="BM171" s="221" t="s">
        <v>636</v>
      </c>
    </row>
    <row r="172" s="2" customFormat="1" ht="16.5" customHeight="1">
      <c r="A172" s="38"/>
      <c r="B172" s="39"/>
      <c r="C172" s="210" t="s">
        <v>421</v>
      </c>
      <c r="D172" s="210" t="s">
        <v>128</v>
      </c>
      <c r="E172" s="211" t="s">
        <v>637</v>
      </c>
      <c r="F172" s="212" t="s">
        <v>638</v>
      </c>
      <c r="G172" s="213" t="s">
        <v>532</v>
      </c>
      <c r="H172" s="214">
        <v>1</v>
      </c>
      <c r="I172" s="215"/>
      <c r="J172" s="216">
        <f>ROUND(I172*H172,2)</f>
        <v>0</v>
      </c>
      <c r="K172" s="212" t="s">
        <v>1</v>
      </c>
      <c r="L172" s="44"/>
      <c r="M172" s="217" t="s">
        <v>1</v>
      </c>
      <c r="N172" s="218" t="s">
        <v>41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146</v>
      </c>
      <c r="AT172" s="221" t="s">
        <v>128</v>
      </c>
      <c r="AU172" s="221" t="s">
        <v>86</v>
      </c>
      <c r="AY172" s="17" t="s">
        <v>127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84</v>
      </c>
      <c r="BK172" s="222">
        <f>ROUND(I172*H172,2)</f>
        <v>0</v>
      </c>
      <c r="BL172" s="17" t="s">
        <v>146</v>
      </c>
      <c r="BM172" s="221" t="s">
        <v>639</v>
      </c>
    </row>
    <row r="173" s="2" customFormat="1" ht="16.5" customHeight="1">
      <c r="A173" s="38"/>
      <c r="B173" s="39"/>
      <c r="C173" s="210" t="s">
        <v>425</v>
      </c>
      <c r="D173" s="210" t="s">
        <v>128</v>
      </c>
      <c r="E173" s="211" t="s">
        <v>640</v>
      </c>
      <c r="F173" s="212" t="s">
        <v>641</v>
      </c>
      <c r="G173" s="213" t="s">
        <v>259</v>
      </c>
      <c r="H173" s="214">
        <v>960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41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146</v>
      </c>
      <c r="AT173" s="221" t="s">
        <v>128</v>
      </c>
      <c r="AU173" s="221" t="s">
        <v>86</v>
      </c>
      <c r="AY173" s="17" t="s">
        <v>127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84</v>
      </c>
      <c r="BK173" s="222">
        <f>ROUND(I173*H173,2)</f>
        <v>0</v>
      </c>
      <c r="BL173" s="17" t="s">
        <v>146</v>
      </c>
      <c r="BM173" s="221" t="s">
        <v>642</v>
      </c>
    </row>
    <row r="174" s="2" customFormat="1" ht="24.15" customHeight="1">
      <c r="A174" s="38"/>
      <c r="B174" s="39"/>
      <c r="C174" s="210" t="s">
        <v>429</v>
      </c>
      <c r="D174" s="210" t="s">
        <v>128</v>
      </c>
      <c r="E174" s="211" t="s">
        <v>643</v>
      </c>
      <c r="F174" s="212" t="s">
        <v>644</v>
      </c>
      <c r="G174" s="213" t="s">
        <v>532</v>
      </c>
      <c r="H174" s="214">
        <v>44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146</v>
      </c>
      <c r="AT174" s="221" t="s">
        <v>128</v>
      </c>
      <c r="AU174" s="221" t="s">
        <v>86</v>
      </c>
      <c r="AY174" s="17" t="s">
        <v>127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146</v>
      </c>
      <c r="BM174" s="221" t="s">
        <v>645</v>
      </c>
    </row>
    <row r="175" s="2" customFormat="1" ht="16.5" customHeight="1">
      <c r="A175" s="38"/>
      <c r="B175" s="39"/>
      <c r="C175" s="210" t="s">
        <v>435</v>
      </c>
      <c r="D175" s="210" t="s">
        <v>128</v>
      </c>
      <c r="E175" s="211" t="s">
        <v>646</v>
      </c>
      <c r="F175" s="212" t="s">
        <v>647</v>
      </c>
      <c r="G175" s="213" t="s">
        <v>532</v>
      </c>
      <c r="H175" s="214">
        <v>30</v>
      </c>
      <c r="I175" s="215"/>
      <c r="J175" s="216">
        <f>ROUND(I175*H175,2)</f>
        <v>0</v>
      </c>
      <c r="K175" s="212" t="s">
        <v>1</v>
      </c>
      <c r="L175" s="44"/>
      <c r="M175" s="217" t="s">
        <v>1</v>
      </c>
      <c r="N175" s="218" t="s">
        <v>41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146</v>
      </c>
      <c r="AT175" s="221" t="s">
        <v>128</v>
      </c>
      <c r="AU175" s="221" t="s">
        <v>86</v>
      </c>
      <c r="AY175" s="17" t="s">
        <v>127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84</v>
      </c>
      <c r="BK175" s="222">
        <f>ROUND(I175*H175,2)</f>
        <v>0</v>
      </c>
      <c r="BL175" s="17" t="s">
        <v>146</v>
      </c>
      <c r="BM175" s="221" t="s">
        <v>648</v>
      </c>
    </row>
    <row r="176" s="2" customFormat="1" ht="16.5" customHeight="1">
      <c r="A176" s="38"/>
      <c r="B176" s="39"/>
      <c r="C176" s="210" t="s">
        <v>443</v>
      </c>
      <c r="D176" s="210" t="s">
        <v>128</v>
      </c>
      <c r="E176" s="211" t="s">
        <v>649</v>
      </c>
      <c r="F176" s="212" t="s">
        <v>650</v>
      </c>
      <c r="G176" s="213" t="s">
        <v>532</v>
      </c>
      <c r="H176" s="214">
        <v>30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146</v>
      </c>
      <c r="AT176" s="221" t="s">
        <v>128</v>
      </c>
      <c r="AU176" s="221" t="s">
        <v>86</v>
      </c>
      <c r="AY176" s="17" t="s">
        <v>127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146</v>
      </c>
      <c r="BM176" s="221" t="s">
        <v>651</v>
      </c>
    </row>
    <row r="177" s="2" customFormat="1" ht="16.5" customHeight="1">
      <c r="A177" s="38"/>
      <c r="B177" s="39"/>
      <c r="C177" s="210" t="s">
        <v>448</v>
      </c>
      <c r="D177" s="210" t="s">
        <v>128</v>
      </c>
      <c r="E177" s="211" t="s">
        <v>652</v>
      </c>
      <c r="F177" s="212" t="s">
        <v>653</v>
      </c>
      <c r="G177" s="213" t="s">
        <v>259</v>
      </c>
      <c r="H177" s="214">
        <v>370</v>
      </c>
      <c r="I177" s="215"/>
      <c r="J177" s="216">
        <f>ROUND(I177*H177,2)</f>
        <v>0</v>
      </c>
      <c r="K177" s="212" t="s">
        <v>1</v>
      </c>
      <c r="L177" s="44"/>
      <c r="M177" s="217" t="s">
        <v>1</v>
      </c>
      <c r="N177" s="218" t="s">
        <v>41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146</v>
      </c>
      <c r="AT177" s="221" t="s">
        <v>128</v>
      </c>
      <c r="AU177" s="221" t="s">
        <v>86</v>
      </c>
      <c r="AY177" s="17" t="s">
        <v>127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146</v>
      </c>
      <c r="BM177" s="221" t="s">
        <v>654</v>
      </c>
    </row>
    <row r="178" s="2" customFormat="1" ht="16.5" customHeight="1">
      <c r="A178" s="38"/>
      <c r="B178" s="39"/>
      <c r="C178" s="210" t="s">
        <v>453</v>
      </c>
      <c r="D178" s="210" t="s">
        <v>128</v>
      </c>
      <c r="E178" s="211" t="s">
        <v>655</v>
      </c>
      <c r="F178" s="212" t="s">
        <v>656</v>
      </c>
      <c r="G178" s="213" t="s">
        <v>259</v>
      </c>
      <c r="H178" s="214">
        <v>380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41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146</v>
      </c>
      <c r="AT178" s="221" t="s">
        <v>128</v>
      </c>
      <c r="AU178" s="221" t="s">
        <v>86</v>
      </c>
      <c r="AY178" s="17" t="s">
        <v>127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84</v>
      </c>
      <c r="BK178" s="222">
        <f>ROUND(I178*H178,2)</f>
        <v>0</v>
      </c>
      <c r="BL178" s="17" t="s">
        <v>146</v>
      </c>
      <c r="BM178" s="221" t="s">
        <v>657</v>
      </c>
    </row>
    <row r="179" s="2" customFormat="1" ht="16.5" customHeight="1">
      <c r="A179" s="38"/>
      <c r="B179" s="39"/>
      <c r="C179" s="210" t="s">
        <v>460</v>
      </c>
      <c r="D179" s="210" t="s">
        <v>128</v>
      </c>
      <c r="E179" s="211" t="s">
        <v>658</v>
      </c>
      <c r="F179" s="212" t="s">
        <v>659</v>
      </c>
      <c r="G179" s="213" t="s">
        <v>259</v>
      </c>
      <c r="H179" s="214">
        <v>150</v>
      </c>
      <c r="I179" s="215"/>
      <c r="J179" s="216">
        <f>ROUND(I179*H179,2)</f>
        <v>0</v>
      </c>
      <c r="K179" s="212" t="s">
        <v>1</v>
      </c>
      <c r="L179" s="44"/>
      <c r="M179" s="217" t="s">
        <v>1</v>
      </c>
      <c r="N179" s="218" t="s">
        <v>41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146</v>
      </c>
      <c r="AT179" s="221" t="s">
        <v>128</v>
      </c>
      <c r="AU179" s="221" t="s">
        <v>86</v>
      </c>
      <c r="AY179" s="17" t="s">
        <v>127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84</v>
      </c>
      <c r="BK179" s="222">
        <f>ROUND(I179*H179,2)</f>
        <v>0</v>
      </c>
      <c r="BL179" s="17" t="s">
        <v>146</v>
      </c>
      <c r="BM179" s="221" t="s">
        <v>660</v>
      </c>
    </row>
    <row r="180" s="2" customFormat="1" ht="16.5" customHeight="1">
      <c r="A180" s="38"/>
      <c r="B180" s="39"/>
      <c r="C180" s="210" t="s">
        <v>661</v>
      </c>
      <c r="D180" s="210" t="s">
        <v>128</v>
      </c>
      <c r="E180" s="211" t="s">
        <v>662</v>
      </c>
      <c r="F180" s="212" t="s">
        <v>663</v>
      </c>
      <c r="G180" s="213" t="s">
        <v>259</v>
      </c>
      <c r="H180" s="214">
        <v>860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41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146</v>
      </c>
      <c r="AT180" s="221" t="s">
        <v>128</v>
      </c>
      <c r="AU180" s="221" t="s">
        <v>86</v>
      </c>
      <c r="AY180" s="17" t="s">
        <v>127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84</v>
      </c>
      <c r="BK180" s="222">
        <f>ROUND(I180*H180,2)</f>
        <v>0</v>
      </c>
      <c r="BL180" s="17" t="s">
        <v>146</v>
      </c>
      <c r="BM180" s="221" t="s">
        <v>664</v>
      </c>
    </row>
    <row r="181" s="11" customFormat="1" ht="22.8" customHeight="1">
      <c r="A181" s="11"/>
      <c r="B181" s="196"/>
      <c r="C181" s="197"/>
      <c r="D181" s="198" t="s">
        <v>75</v>
      </c>
      <c r="E181" s="254" t="s">
        <v>665</v>
      </c>
      <c r="F181" s="254" t="s">
        <v>666</v>
      </c>
      <c r="G181" s="197"/>
      <c r="H181" s="197"/>
      <c r="I181" s="200"/>
      <c r="J181" s="255">
        <f>BK181</f>
        <v>0</v>
      </c>
      <c r="K181" s="197"/>
      <c r="L181" s="202"/>
      <c r="M181" s="203"/>
      <c r="N181" s="204"/>
      <c r="O181" s="204"/>
      <c r="P181" s="205">
        <f>SUM(P182:P185)</f>
        <v>0</v>
      </c>
      <c r="Q181" s="204"/>
      <c r="R181" s="205">
        <f>SUM(R182:R185)</f>
        <v>0</v>
      </c>
      <c r="S181" s="204"/>
      <c r="T181" s="206">
        <f>SUM(T182:T185)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07" t="s">
        <v>84</v>
      </c>
      <c r="AT181" s="208" t="s">
        <v>75</v>
      </c>
      <c r="AU181" s="208" t="s">
        <v>84</v>
      </c>
      <c r="AY181" s="207" t="s">
        <v>127</v>
      </c>
      <c r="BK181" s="209">
        <f>SUM(BK182:BK185)</f>
        <v>0</v>
      </c>
    </row>
    <row r="182" s="2" customFormat="1" ht="16.5" customHeight="1">
      <c r="A182" s="38"/>
      <c r="B182" s="39"/>
      <c r="C182" s="210" t="s">
        <v>575</v>
      </c>
      <c r="D182" s="210" t="s">
        <v>128</v>
      </c>
      <c r="E182" s="211" t="s">
        <v>667</v>
      </c>
      <c r="F182" s="212" t="s">
        <v>668</v>
      </c>
      <c r="G182" s="213" t="s">
        <v>521</v>
      </c>
      <c r="H182" s="214">
        <v>30</v>
      </c>
      <c r="I182" s="215"/>
      <c r="J182" s="216">
        <f>ROUND(I182*H182,2)</f>
        <v>0</v>
      </c>
      <c r="K182" s="212" t="s">
        <v>1</v>
      </c>
      <c r="L182" s="44"/>
      <c r="M182" s="217" t="s">
        <v>1</v>
      </c>
      <c r="N182" s="218" t="s">
        <v>41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146</v>
      </c>
      <c r="AT182" s="221" t="s">
        <v>128</v>
      </c>
      <c r="AU182" s="221" t="s">
        <v>86</v>
      </c>
      <c r="AY182" s="17" t="s">
        <v>127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84</v>
      </c>
      <c r="BK182" s="222">
        <f>ROUND(I182*H182,2)</f>
        <v>0</v>
      </c>
      <c r="BL182" s="17" t="s">
        <v>146</v>
      </c>
      <c r="BM182" s="221" t="s">
        <v>669</v>
      </c>
    </row>
    <row r="183" s="2" customFormat="1" ht="21.75" customHeight="1">
      <c r="A183" s="38"/>
      <c r="B183" s="39"/>
      <c r="C183" s="210" t="s">
        <v>670</v>
      </c>
      <c r="D183" s="210" t="s">
        <v>128</v>
      </c>
      <c r="E183" s="211" t="s">
        <v>671</v>
      </c>
      <c r="F183" s="212" t="s">
        <v>672</v>
      </c>
      <c r="G183" s="213" t="s">
        <v>532</v>
      </c>
      <c r="H183" s="214">
        <v>30</v>
      </c>
      <c r="I183" s="215"/>
      <c r="J183" s="216">
        <f>ROUND(I183*H183,2)</f>
        <v>0</v>
      </c>
      <c r="K183" s="212" t="s">
        <v>1</v>
      </c>
      <c r="L183" s="44"/>
      <c r="M183" s="217" t="s">
        <v>1</v>
      </c>
      <c r="N183" s="218" t="s">
        <v>41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146</v>
      </c>
      <c r="AT183" s="221" t="s">
        <v>128</v>
      </c>
      <c r="AU183" s="221" t="s">
        <v>86</v>
      </c>
      <c r="AY183" s="17" t="s">
        <v>127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84</v>
      </c>
      <c r="BK183" s="222">
        <f>ROUND(I183*H183,2)</f>
        <v>0</v>
      </c>
      <c r="BL183" s="17" t="s">
        <v>146</v>
      </c>
      <c r="BM183" s="221" t="s">
        <v>673</v>
      </c>
    </row>
    <row r="184" s="2" customFormat="1" ht="16.5" customHeight="1">
      <c r="A184" s="38"/>
      <c r="B184" s="39"/>
      <c r="C184" s="210" t="s">
        <v>578</v>
      </c>
      <c r="D184" s="210" t="s">
        <v>128</v>
      </c>
      <c r="E184" s="211" t="s">
        <v>674</v>
      </c>
      <c r="F184" s="212" t="s">
        <v>675</v>
      </c>
      <c r="G184" s="213" t="s">
        <v>676</v>
      </c>
      <c r="H184" s="214">
        <v>39</v>
      </c>
      <c r="I184" s="215"/>
      <c r="J184" s="216">
        <f>ROUND(I184*H184,2)</f>
        <v>0</v>
      </c>
      <c r="K184" s="212" t="s">
        <v>1</v>
      </c>
      <c r="L184" s="44"/>
      <c r="M184" s="217" t="s">
        <v>1</v>
      </c>
      <c r="N184" s="218" t="s">
        <v>41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146</v>
      </c>
      <c r="AT184" s="221" t="s">
        <v>128</v>
      </c>
      <c r="AU184" s="221" t="s">
        <v>86</v>
      </c>
      <c r="AY184" s="17" t="s">
        <v>127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84</v>
      </c>
      <c r="BK184" s="222">
        <f>ROUND(I184*H184,2)</f>
        <v>0</v>
      </c>
      <c r="BL184" s="17" t="s">
        <v>146</v>
      </c>
      <c r="BM184" s="221" t="s">
        <v>677</v>
      </c>
    </row>
    <row r="185" s="2" customFormat="1" ht="16.5" customHeight="1">
      <c r="A185" s="38"/>
      <c r="B185" s="39"/>
      <c r="C185" s="210" t="s">
        <v>678</v>
      </c>
      <c r="D185" s="210" t="s">
        <v>128</v>
      </c>
      <c r="E185" s="211" t="s">
        <v>679</v>
      </c>
      <c r="F185" s="212" t="s">
        <v>680</v>
      </c>
      <c r="G185" s="213" t="s">
        <v>676</v>
      </c>
      <c r="H185" s="214">
        <v>34</v>
      </c>
      <c r="I185" s="215"/>
      <c r="J185" s="216">
        <f>ROUND(I185*H185,2)</f>
        <v>0</v>
      </c>
      <c r="K185" s="212" t="s">
        <v>1</v>
      </c>
      <c r="L185" s="44"/>
      <c r="M185" s="217" t="s">
        <v>1</v>
      </c>
      <c r="N185" s="218" t="s">
        <v>41</v>
      </c>
      <c r="O185" s="91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146</v>
      </c>
      <c r="AT185" s="221" t="s">
        <v>128</v>
      </c>
      <c r="AU185" s="221" t="s">
        <v>86</v>
      </c>
      <c r="AY185" s="17" t="s">
        <v>127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84</v>
      </c>
      <c r="BK185" s="222">
        <f>ROUND(I185*H185,2)</f>
        <v>0</v>
      </c>
      <c r="BL185" s="17" t="s">
        <v>146</v>
      </c>
      <c r="BM185" s="221" t="s">
        <v>681</v>
      </c>
    </row>
    <row r="186" s="11" customFormat="1" ht="22.8" customHeight="1">
      <c r="A186" s="11"/>
      <c r="B186" s="196"/>
      <c r="C186" s="197"/>
      <c r="D186" s="198" t="s">
        <v>75</v>
      </c>
      <c r="E186" s="254" t="s">
        <v>682</v>
      </c>
      <c r="F186" s="254" t="s">
        <v>683</v>
      </c>
      <c r="G186" s="197"/>
      <c r="H186" s="197"/>
      <c r="I186" s="200"/>
      <c r="J186" s="255">
        <f>BK186</f>
        <v>0</v>
      </c>
      <c r="K186" s="197"/>
      <c r="L186" s="202"/>
      <c r="M186" s="203"/>
      <c r="N186" s="204"/>
      <c r="O186" s="204"/>
      <c r="P186" s="205">
        <f>SUM(P187:P198)</f>
        <v>0</v>
      </c>
      <c r="Q186" s="204"/>
      <c r="R186" s="205">
        <f>SUM(R187:R198)</f>
        <v>0</v>
      </c>
      <c r="S186" s="204"/>
      <c r="T186" s="206">
        <f>SUM(T187:T198)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7" t="s">
        <v>84</v>
      </c>
      <c r="AT186" s="208" t="s">
        <v>75</v>
      </c>
      <c r="AU186" s="208" t="s">
        <v>84</v>
      </c>
      <c r="AY186" s="207" t="s">
        <v>127</v>
      </c>
      <c r="BK186" s="209">
        <f>SUM(BK187:BK198)</f>
        <v>0</v>
      </c>
    </row>
    <row r="187" s="2" customFormat="1" ht="16.5" customHeight="1">
      <c r="A187" s="38"/>
      <c r="B187" s="39"/>
      <c r="C187" s="210" t="s">
        <v>582</v>
      </c>
      <c r="D187" s="210" t="s">
        <v>128</v>
      </c>
      <c r="E187" s="211" t="s">
        <v>684</v>
      </c>
      <c r="F187" s="212" t="s">
        <v>685</v>
      </c>
      <c r="G187" s="213" t="s">
        <v>686</v>
      </c>
      <c r="H187" s="214">
        <v>1</v>
      </c>
      <c r="I187" s="215"/>
      <c r="J187" s="216">
        <f>ROUND(I187*H187,2)</f>
        <v>0</v>
      </c>
      <c r="K187" s="212" t="s">
        <v>1</v>
      </c>
      <c r="L187" s="44"/>
      <c r="M187" s="217" t="s">
        <v>1</v>
      </c>
      <c r="N187" s="218" t="s">
        <v>41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146</v>
      </c>
      <c r="AT187" s="221" t="s">
        <v>128</v>
      </c>
      <c r="AU187" s="221" t="s">
        <v>86</v>
      </c>
      <c r="AY187" s="17" t="s">
        <v>127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84</v>
      </c>
      <c r="BK187" s="222">
        <f>ROUND(I187*H187,2)</f>
        <v>0</v>
      </c>
      <c r="BL187" s="17" t="s">
        <v>146</v>
      </c>
      <c r="BM187" s="221" t="s">
        <v>687</v>
      </c>
    </row>
    <row r="188" s="2" customFormat="1" ht="16.5" customHeight="1">
      <c r="A188" s="38"/>
      <c r="B188" s="39"/>
      <c r="C188" s="210" t="s">
        <v>688</v>
      </c>
      <c r="D188" s="210" t="s">
        <v>128</v>
      </c>
      <c r="E188" s="211" t="s">
        <v>689</v>
      </c>
      <c r="F188" s="212" t="s">
        <v>690</v>
      </c>
      <c r="G188" s="213" t="s">
        <v>521</v>
      </c>
      <c r="H188" s="214">
        <v>30</v>
      </c>
      <c r="I188" s="215"/>
      <c r="J188" s="216">
        <f>ROUND(I188*H188,2)</f>
        <v>0</v>
      </c>
      <c r="K188" s="212" t="s">
        <v>1</v>
      </c>
      <c r="L188" s="44"/>
      <c r="M188" s="217" t="s">
        <v>1</v>
      </c>
      <c r="N188" s="218" t="s">
        <v>41</v>
      </c>
      <c r="O188" s="91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146</v>
      </c>
      <c r="AT188" s="221" t="s">
        <v>128</v>
      </c>
      <c r="AU188" s="221" t="s">
        <v>86</v>
      </c>
      <c r="AY188" s="17" t="s">
        <v>127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84</v>
      </c>
      <c r="BK188" s="222">
        <f>ROUND(I188*H188,2)</f>
        <v>0</v>
      </c>
      <c r="BL188" s="17" t="s">
        <v>146</v>
      </c>
      <c r="BM188" s="221" t="s">
        <v>691</v>
      </c>
    </row>
    <row r="189" s="2" customFormat="1" ht="16.5" customHeight="1">
      <c r="A189" s="38"/>
      <c r="B189" s="39"/>
      <c r="C189" s="210" t="s">
        <v>585</v>
      </c>
      <c r="D189" s="210" t="s">
        <v>128</v>
      </c>
      <c r="E189" s="211" t="s">
        <v>692</v>
      </c>
      <c r="F189" s="212" t="s">
        <v>693</v>
      </c>
      <c r="G189" s="213" t="s">
        <v>676</v>
      </c>
      <c r="H189" s="214">
        <v>40</v>
      </c>
      <c r="I189" s="215"/>
      <c r="J189" s="216">
        <f>ROUND(I189*H189,2)</f>
        <v>0</v>
      </c>
      <c r="K189" s="212" t="s">
        <v>1</v>
      </c>
      <c r="L189" s="44"/>
      <c r="M189" s="217" t="s">
        <v>1</v>
      </c>
      <c r="N189" s="218" t="s">
        <v>41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146</v>
      </c>
      <c r="AT189" s="221" t="s">
        <v>128</v>
      </c>
      <c r="AU189" s="221" t="s">
        <v>86</v>
      </c>
      <c r="AY189" s="17" t="s">
        <v>127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84</v>
      </c>
      <c r="BK189" s="222">
        <f>ROUND(I189*H189,2)</f>
        <v>0</v>
      </c>
      <c r="BL189" s="17" t="s">
        <v>146</v>
      </c>
      <c r="BM189" s="221" t="s">
        <v>694</v>
      </c>
    </row>
    <row r="190" s="2" customFormat="1" ht="24.15" customHeight="1">
      <c r="A190" s="38"/>
      <c r="B190" s="39"/>
      <c r="C190" s="210" t="s">
        <v>695</v>
      </c>
      <c r="D190" s="210" t="s">
        <v>128</v>
      </c>
      <c r="E190" s="211" t="s">
        <v>696</v>
      </c>
      <c r="F190" s="212" t="s">
        <v>697</v>
      </c>
      <c r="G190" s="213" t="s">
        <v>532</v>
      </c>
      <c r="H190" s="214">
        <v>1</v>
      </c>
      <c r="I190" s="215"/>
      <c r="J190" s="216">
        <f>ROUND(I190*H190,2)</f>
        <v>0</v>
      </c>
      <c r="K190" s="212" t="s">
        <v>1</v>
      </c>
      <c r="L190" s="44"/>
      <c r="M190" s="217" t="s">
        <v>1</v>
      </c>
      <c r="N190" s="218" t="s">
        <v>41</v>
      </c>
      <c r="O190" s="9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146</v>
      </c>
      <c r="AT190" s="221" t="s">
        <v>128</v>
      </c>
      <c r="AU190" s="221" t="s">
        <v>86</v>
      </c>
      <c r="AY190" s="17" t="s">
        <v>127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84</v>
      </c>
      <c r="BK190" s="222">
        <f>ROUND(I190*H190,2)</f>
        <v>0</v>
      </c>
      <c r="BL190" s="17" t="s">
        <v>146</v>
      </c>
      <c r="BM190" s="221" t="s">
        <v>698</v>
      </c>
    </row>
    <row r="191" s="2" customFormat="1" ht="24.15" customHeight="1">
      <c r="A191" s="38"/>
      <c r="B191" s="39"/>
      <c r="C191" s="210" t="s">
        <v>588</v>
      </c>
      <c r="D191" s="210" t="s">
        <v>128</v>
      </c>
      <c r="E191" s="211" t="s">
        <v>699</v>
      </c>
      <c r="F191" s="212" t="s">
        <v>700</v>
      </c>
      <c r="G191" s="213" t="s">
        <v>532</v>
      </c>
      <c r="H191" s="214">
        <v>28</v>
      </c>
      <c r="I191" s="215"/>
      <c r="J191" s="216">
        <f>ROUND(I191*H191,2)</f>
        <v>0</v>
      </c>
      <c r="K191" s="212" t="s">
        <v>1</v>
      </c>
      <c r="L191" s="44"/>
      <c r="M191" s="217" t="s">
        <v>1</v>
      </c>
      <c r="N191" s="218" t="s">
        <v>41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146</v>
      </c>
      <c r="AT191" s="221" t="s">
        <v>128</v>
      </c>
      <c r="AU191" s="221" t="s">
        <v>86</v>
      </c>
      <c r="AY191" s="17" t="s">
        <v>127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84</v>
      </c>
      <c r="BK191" s="222">
        <f>ROUND(I191*H191,2)</f>
        <v>0</v>
      </c>
      <c r="BL191" s="17" t="s">
        <v>146</v>
      </c>
      <c r="BM191" s="221" t="s">
        <v>701</v>
      </c>
    </row>
    <row r="192" s="2" customFormat="1" ht="24.15" customHeight="1">
      <c r="A192" s="38"/>
      <c r="B192" s="39"/>
      <c r="C192" s="210" t="s">
        <v>702</v>
      </c>
      <c r="D192" s="210" t="s">
        <v>128</v>
      </c>
      <c r="E192" s="211" t="s">
        <v>703</v>
      </c>
      <c r="F192" s="212" t="s">
        <v>704</v>
      </c>
      <c r="G192" s="213" t="s">
        <v>532</v>
      </c>
      <c r="H192" s="214">
        <v>29</v>
      </c>
      <c r="I192" s="215"/>
      <c r="J192" s="216">
        <f>ROUND(I192*H192,2)</f>
        <v>0</v>
      </c>
      <c r="K192" s="212" t="s">
        <v>1</v>
      </c>
      <c r="L192" s="44"/>
      <c r="M192" s="217" t="s">
        <v>1</v>
      </c>
      <c r="N192" s="218" t="s">
        <v>41</v>
      </c>
      <c r="O192" s="91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146</v>
      </c>
      <c r="AT192" s="221" t="s">
        <v>128</v>
      </c>
      <c r="AU192" s="221" t="s">
        <v>86</v>
      </c>
      <c r="AY192" s="17" t="s">
        <v>127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84</v>
      </c>
      <c r="BK192" s="222">
        <f>ROUND(I192*H192,2)</f>
        <v>0</v>
      </c>
      <c r="BL192" s="17" t="s">
        <v>146</v>
      </c>
      <c r="BM192" s="221" t="s">
        <v>705</v>
      </c>
    </row>
    <row r="193" s="2" customFormat="1" ht="16.5" customHeight="1">
      <c r="A193" s="38"/>
      <c r="B193" s="39"/>
      <c r="C193" s="210" t="s">
        <v>706</v>
      </c>
      <c r="D193" s="210" t="s">
        <v>128</v>
      </c>
      <c r="E193" s="211" t="s">
        <v>707</v>
      </c>
      <c r="F193" s="212" t="s">
        <v>708</v>
      </c>
      <c r="G193" s="213" t="s">
        <v>676</v>
      </c>
      <c r="H193" s="214">
        <v>135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41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146</v>
      </c>
      <c r="AT193" s="221" t="s">
        <v>128</v>
      </c>
      <c r="AU193" s="221" t="s">
        <v>86</v>
      </c>
      <c r="AY193" s="17" t="s">
        <v>127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84</v>
      </c>
      <c r="BK193" s="222">
        <f>ROUND(I193*H193,2)</f>
        <v>0</v>
      </c>
      <c r="BL193" s="17" t="s">
        <v>146</v>
      </c>
      <c r="BM193" s="221" t="s">
        <v>709</v>
      </c>
    </row>
    <row r="194" s="2" customFormat="1" ht="16.5" customHeight="1">
      <c r="A194" s="38"/>
      <c r="B194" s="39"/>
      <c r="C194" s="210" t="s">
        <v>710</v>
      </c>
      <c r="D194" s="210" t="s">
        <v>128</v>
      </c>
      <c r="E194" s="211" t="s">
        <v>711</v>
      </c>
      <c r="F194" s="212" t="s">
        <v>712</v>
      </c>
      <c r="G194" s="213" t="s">
        <v>676</v>
      </c>
      <c r="H194" s="214">
        <v>78</v>
      </c>
      <c r="I194" s="215"/>
      <c r="J194" s="216">
        <f>ROUND(I194*H194,2)</f>
        <v>0</v>
      </c>
      <c r="K194" s="212" t="s">
        <v>1</v>
      </c>
      <c r="L194" s="44"/>
      <c r="M194" s="217" t="s">
        <v>1</v>
      </c>
      <c r="N194" s="218" t="s">
        <v>41</v>
      </c>
      <c r="O194" s="91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146</v>
      </c>
      <c r="AT194" s="221" t="s">
        <v>128</v>
      </c>
      <c r="AU194" s="221" t="s">
        <v>86</v>
      </c>
      <c r="AY194" s="17" t="s">
        <v>127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84</v>
      </c>
      <c r="BK194" s="222">
        <f>ROUND(I194*H194,2)</f>
        <v>0</v>
      </c>
      <c r="BL194" s="17" t="s">
        <v>146</v>
      </c>
      <c r="BM194" s="221" t="s">
        <v>713</v>
      </c>
    </row>
    <row r="195" s="2" customFormat="1" ht="16.5" customHeight="1">
      <c r="A195" s="38"/>
      <c r="B195" s="39"/>
      <c r="C195" s="210" t="s">
        <v>591</v>
      </c>
      <c r="D195" s="210" t="s">
        <v>128</v>
      </c>
      <c r="E195" s="211" t="s">
        <v>714</v>
      </c>
      <c r="F195" s="212" t="s">
        <v>715</v>
      </c>
      <c r="G195" s="213" t="s">
        <v>676</v>
      </c>
      <c r="H195" s="214">
        <v>34</v>
      </c>
      <c r="I195" s="215"/>
      <c r="J195" s="216">
        <f>ROUND(I195*H195,2)</f>
        <v>0</v>
      </c>
      <c r="K195" s="212" t="s">
        <v>1</v>
      </c>
      <c r="L195" s="44"/>
      <c r="M195" s="217" t="s">
        <v>1</v>
      </c>
      <c r="N195" s="218" t="s">
        <v>41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146</v>
      </c>
      <c r="AT195" s="221" t="s">
        <v>128</v>
      </c>
      <c r="AU195" s="221" t="s">
        <v>86</v>
      </c>
      <c r="AY195" s="17" t="s">
        <v>127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84</v>
      </c>
      <c r="BK195" s="222">
        <f>ROUND(I195*H195,2)</f>
        <v>0</v>
      </c>
      <c r="BL195" s="17" t="s">
        <v>146</v>
      </c>
      <c r="BM195" s="221" t="s">
        <v>716</v>
      </c>
    </row>
    <row r="196" s="2" customFormat="1" ht="16.5" customHeight="1">
      <c r="A196" s="38"/>
      <c r="B196" s="39"/>
      <c r="C196" s="210" t="s">
        <v>717</v>
      </c>
      <c r="D196" s="210" t="s">
        <v>128</v>
      </c>
      <c r="E196" s="211" t="s">
        <v>718</v>
      </c>
      <c r="F196" s="212" t="s">
        <v>719</v>
      </c>
      <c r="G196" s="213" t="s">
        <v>676</v>
      </c>
      <c r="H196" s="214">
        <v>135</v>
      </c>
      <c r="I196" s="215"/>
      <c r="J196" s="216">
        <f>ROUND(I196*H196,2)</f>
        <v>0</v>
      </c>
      <c r="K196" s="212" t="s">
        <v>1</v>
      </c>
      <c r="L196" s="44"/>
      <c r="M196" s="217" t="s">
        <v>1</v>
      </c>
      <c r="N196" s="218" t="s">
        <v>41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146</v>
      </c>
      <c r="AT196" s="221" t="s">
        <v>128</v>
      </c>
      <c r="AU196" s="221" t="s">
        <v>86</v>
      </c>
      <c r="AY196" s="17" t="s">
        <v>127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84</v>
      </c>
      <c r="BK196" s="222">
        <f>ROUND(I196*H196,2)</f>
        <v>0</v>
      </c>
      <c r="BL196" s="17" t="s">
        <v>146</v>
      </c>
      <c r="BM196" s="221" t="s">
        <v>720</v>
      </c>
    </row>
    <row r="197" s="2" customFormat="1" ht="16.5" customHeight="1">
      <c r="A197" s="38"/>
      <c r="B197" s="39"/>
      <c r="C197" s="210" t="s">
        <v>594</v>
      </c>
      <c r="D197" s="210" t="s">
        <v>128</v>
      </c>
      <c r="E197" s="211" t="s">
        <v>721</v>
      </c>
      <c r="F197" s="212" t="s">
        <v>722</v>
      </c>
      <c r="G197" s="213" t="s">
        <v>676</v>
      </c>
      <c r="H197" s="214">
        <v>78</v>
      </c>
      <c r="I197" s="215"/>
      <c r="J197" s="216">
        <f>ROUND(I197*H197,2)</f>
        <v>0</v>
      </c>
      <c r="K197" s="212" t="s">
        <v>1</v>
      </c>
      <c r="L197" s="44"/>
      <c r="M197" s="217" t="s">
        <v>1</v>
      </c>
      <c r="N197" s="218" t="s">
        <v>41</v>
      </c>
      <c r="O197" s="91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1" t="s">
        <v>146</v>
      </c>
      <c r="AT197" s="221" t="s">
        <v>128</v>
      </c>
      <c r="AU197" s="221" t="s">
        <v>86</v>
      </c>
      <c r="AY197" s="17" t="s">
        <v>127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84</v>
      </c>
      <c r="BK197" s="222">
        <f>ROUND(I197*H197,2)</f>
        <v>0</v>
      </c>
      <c r="BL197" s="17" t="s">
        <v>146</v>
      </c>
      <c r="BM197" s="221" t="s">
        <v>723</v>
      </c>
    </row>
    <row r="198" s="2" customFormat="1" ht="16.5" customHeight="1">
      <c r="A198" s="38"/>
      <c r="B198" s="39"/>
      <c r="C198" s="210" t="s">
        <v>724</v>
      </c>
      <c r="D198" s="210" t="s">
        <v>128</v>
      </c>
      <c r="E198" s="211" t="s">
        <v>725</v>
      </c>
      <c r="F198" s="212" t="s">
        <v>726</v>
      </c>
      <c r="G198" s="213" t="s">
        <v>727</v>
      </c>
      <c r="H198" s="214">
        <v>335</v>
      </c>
      <c r="I198" s="215"/>
      <c r="J198" s="216">
        <f>ROUND(I198*H198,2)</f>
        <v>0</v>
      </c>
      <c r="K198" s="212" t="s">
        <v>1</v>
      </c>
      <c r="L198" s="44"/>
      <c r="M198" s="217" t="s">
        <v>1</v>
      </c>
      <c r="N198" s="218" t="s">
        <v>41</v>
      </c>
      <c r="O198" s="91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146</v>
      </c>
      <c r="AT198" s="221" t="s">
        <v>128</v>
      </c>
      <c r="AU198" s="221" t="s">
        <v>86</v>
      </c>
      <c r="AY198" s="17" t="s">
        <v>127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84</v>
      </c>
      <c r="BK198" s="222">
        <f>ROUND(I198*H198,2)</f>
        <v>0</v>
      </c>
      <c r="BL198" s="17" t="s">
        <v>146</v>
      </c>
      <c r="BM198" s="221" t="s">
        <v>728</v>
      </c>
    </row>
    <row r="199" s="11" customFormat="1" ht="22.8" customHeight="1">
      <c r="A199" s="11"/>
      <c r="B199" s="196"/>
      <c r="C199" s="197"/>
      <c r="D199" s="198" t="s">
        <v>75</v>
      </c>
      <c r="E199" s="254" t="s">
        <v>729</v>
      </c>
      <c r="F199" s="254" t="s">
        <v>730</v>
      </c>
      <c r="G199" s="197"/>
      <c r="H199" s="197"/>
      <c r="I199" s="200"/>
      <c r="J199" s="255">
        <f>BK199</f>
        <v>0</v>
      </c>
      <c r="K199" s="197"/>
      <c r="L199" s="202"/>
      <c r="M199" s="203"/>
      <c r="N199" s="204"/>
      <c r="O199" s="204"/>
      <c r="P199" s="205">
        <f>SUM(P200:P203)</f>
        <v>0</v>
      </c>
      <c r="Q199" s="204"/>
      <c r="R199" s="205">
        <f>SUM(R200:R203)</f>
        <v>0</v>
      </c>
      <c r="S199" s="204"/>
      <c r="T199" s="206">
        <f>SUM(T200:T203)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207" t="s">
        <v>84</v>
      </c>
      <c r="AT199" s="208" t="s">
        <v>75</v>
      </c>
      <c r="AU199" s="208" t="s">
        <v>84</v>
      </c>
      <c r="AY199" s="207" t="s">
        <v>127</v>
      </c>
      <c r="BK199" s="209">
        <f>SUM(BK200:BK203)</f>
        <v>0</v>
      </c>
    </row>
    <row r="200" s="2" customFormat="1" ht="16.5" customHeight="1">
      <c r="A200" s="38"/>
      <c r="B200" s="39"/>
      <c r="C200" s="210" t="s">
        <v>731</v>
      </c>
      <c r="D200" s="210" t="s">
        <v>128</v>
      </c>
      <c r="E200" s="211" t="s">
        <v>732</v>
      </c>
      <c r="F200" s="212" t="s">
        <v>733</v>
      </c>
      <c r="G200" s="213" t="s">
        <v>456</v>
      </c>
      <c r="H200" s="281"/>
      <c r="I200" s="215"/>
      <c r="J200" s="216">
        <f>ROUND(I200*H200,2)</f>
        <v>0</v>
      </c>
      <c r="K200" s="212" t="s">
        <v>1</v>
      </c>
      <c r="L200" s="44"/>
      <c r="M200" s="217" t="s">
        <v>1</v>
      </c>
      <c r="N200" s="218" t="s">
        <v>41</v>
      </c>
      <c r="O200" s="91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146</v>
      </c>
      <c r="AT200" s="221" t="s">
        <v>128</v>
      </c>
      <c r="AU200" s="221" t="s">
        <v>86</v>
      </c>
      <c r="AY200" s="17" t="s">
        <v>127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84</v>
      </c>
      <c r="BK200" s="222">
        <f>ROUND(I200*H200,2)</f>
        <v>0</v>
      </c>
      <c r="BL200" s="17" t="s">
        <v>146</v>
      </c>
      <c r="BM200" s="221" t="s">
        <v>734</v>
      </c>
    </row>
    <row r="201" s="2" customFormat="1" ht="24.15" customHeight="1">
      <c r="A201" s="38"/>
      <c r="B201" s="39"/>
      <c r="C201" s="210" t="s">
        <v>735</v>
      </c>
      <c r="D201" s="210" t="s">
        <v>128</v>
      </c>
      <c r="E201" s="211" t="s">
        <v>736</v>
      </c>
      <c r="F201" s="212" t="s">
        <v>737</v>
      </c>
      <c r="G201" s="213" t="s">
        <v>456</v>
      </c>
      <c r="H201" s="281"/>
      <c r="I201" s="215"/>
      <c r="J201" s="216">
        <f>ROUND(I201*H201,2)</f>
        <v>0</v>
      </c>
      <c r="K201" s="212" t="s">
        <v>1</v>
      </c>
      <c r="L201" s="44"/>
      <c r="M201" s="217" t="s">
        <v>1</v>
      </c>
      <c r="N201" s="218" t="s">
        <v>41</v>
      </c>
      <c r="O201" s="91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1" t="s">
        <v>146</v>
      </c>
      <c r="AT201" s="221" t="s">
        <v>128</v>
      </c>
      <c r="AU201" s="221" t="s">
        <v>86</v>
      </c>
      <c r="AY201" s="17" t="s">
        <v>127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84</v>
      </c>
      <c r="BK201" s="222">
        <f>ROUND(I201*H201,2)</f>
        <v>0</v>
      </c>
      <c r="BL201" s="17" t="s">
        <v>146</v>
      </c>
      <c r="BM201" s="221" t="s">
        <v>738</v>
      </c>
    </row>
    <row r="202" s="2" customFormat="1" ht="16.5" customHeight="1">
      <c r="A202" s="38"/>
      <c r="B202" s="39"/>
      <c r="C202" s="210" t="s">
        <v>600</v>
      </c>
      <c r="D202" s="210" t="s">
        <v>128</v>
      </c>
      <c r="E202" s="211" t="s">
        <v>739</v>
      </c>
      <c r="F202" s="212" t="s">
        <v>740</v>
      </c>
      <c r="G202" s="213" t="s">
        <v>131</v>
      </c>
      <c r="H202" s="214">
        <v>1</v>
      </c>
      <c r="I202" s="215"/>
      <c r="J202" s="216">
        <f>ROUND(I202*H202,2)</f>
        <v>0</v>
      </c>
      <c r="K202" s="212" t="s">
        <v>1</v>
      </c>
      <c r="L202" s="44"/>
      <c r="M202" s="217" t="s">
        <v>1</v>
      </c>
      <c r="N202" s="218" t="s">
        <v>41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146</v>
      </c>
      <c r="AT202" s="221" t="s">
        <v>128</v>
      </c>
      <c r="AU202" s="221" t="s">
        <v>86</v>
      </c>
      <c r="AY202" s="17" t="s">
        <v>127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84</v>
      </c>
      <c r="BK202" s="222">
        <f>ROUND(I202*H202,2)</f>
        <v>0</v>
      </c>
      <c r="BL202" s="17" t="s">
        <v>146</v>
      </c>
      <c r="BM202" s="221" t="s">
        <v>741</v>
      </c>
    </row>
    <row r="203" s="2" customFormat="1" ht="16.5" customHeight="1">
      <c r="A203" s="38"/>
      <c r="B203" s="39"/>
      <c r="C203" s="210" t="s">
        <v>742</v>
      </c>
      <c r="D203" s="210" t="s">
        <v>128</v>
      </c>
      <c r="E203" s="211" t="s">
        <v>743</v>
      </c>
      <c r="F203" s="212" t="s">
        <v>744</v>
      </c>
      <c r="G203" s="213" t="s">
        <v>131</v>
      </c>
      <c r="H203" s="214">
        <v>1</v>
      </c>
      <c r="I203" s="215"/>
      <c r="J203" s="216">
        <f>ROUND(I203*H203,2)</f>
        <v>0</v>
      </c>
      <c r="K203" s="212" t="s">
        <v>1</v>
      </c>
      <c r="L203" s="44"/>
      <c r="M203" s="282" t="s">
        <v>1</v>
      </c>
      <c r="N203" s="283" t="s">
        <v>41</v>
      </c>
      <c r="O203" s="284"/>
      <c r="P203" s="285">
        <f>O203*H203</f>
        <v>0</v>
      </c>
      <c r="Q203" s="285">
        <v>0</v>
      </c>
      <c r="R203" s="285">
        <f>Q203*H203</f>
        <v>0</v>
      </c>
      <c r="S203" s="285">
        <v>0</v>
      </c>
      <c r="T203" s="28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1" t="s">
        <v>146</v>
      </c>
      <c r="AT203" s="221" t="s">
        <v>128</v>
      </c>
      <c r="AU203" s="221" t="s">
        <v>86</v>
      </c>
      <c r="AY203" s="17" t="s">
        <v>127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7" t="s">
        <v>84</v>
      </c>
      <c r="BK203" s="222">
        <f>ROUND(I203*H203,2)</f>
        <v>0</v>
      </c>
      <c r="BL203" s="17" t="s">
        <v>146</v>
      </c>
      <c r="BM203" s="221" t="s">
        <v>745</v>
      </c>
    </row>
    <row r="204" s="2" customFormat="1" ht="6.96" customHeight="1">
      <c r="A204" s="38"/>
      <c r="B204" s="66"/>
      <c r="C204" s="67"/>
      <c r="D204" s="67"/>
      <c r="E204" s="67"/>
      <c r="F204" s="67"/>
      <c r="G204" s="67"/>
      <c r="H204" s="67"/>
      <c r="I204" s="67"/>
      <c r="J204" s="67"/>
      <c r="K204" s="67"/>
      <c r="L204" s="44"/>
      <c r="M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</sheetData>
  <sheetProtection sheet="1" autoFilter="0" formatColumns="0" formatRows="0" objects="1" scenarios="1" spinCount="100000" saltValue="jRHTnOr+gGW7WvtPbJYbIN0P9HHxPFRllCWG1fPepk5YZhqciKRX3PqL76kL/AeejB/3xJVgGimcgQ0TrOcfgQ==" hashValue="ZnLSKdUQWUrn4JRe49pchwuMTy5+4YY7lYH4bjK3vQwDpNR/m7D2TdmHOJ9Nepl5l39BXB0U7zGN1Ss3QYV3xQ==" algorithmName="SHA-512" password="CC35"/>
  <autoFilter ref="C121:K20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D59028BF-51B2-405A-A0B3-8501B13061D9}"/>
</file>

<file path=customXml/itemProps2.xml><?xml version="1.0" encoding="utf-8"?>
<ds:datastoreItem xmlns:ds="http://schemas.openxmlformats.org/officeDocument/2006/customXml" ds:itemID="{0B411699-7648-4F9C-87DC-A3D440D1651D}"/>
</file>

<file path=customXml/itemProps3.xml><?xml version="1.0" encoding="utf-8"?>
<ds:datastoreItem xmlns:ds="http://schemas.openxmlformats.org/officeDocument/2006/customXml" ds:itemID="{20FC8AB8-0975-423F-ABF2-903F91DD91F3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cp:lastModifiedBy>NB</cp:lastModifiedBy>
  <dcterms:created xsi:type="dcterms:W3CDTF">2025-02-12T07:25:34Z</dcterms:created>
  <dcterms:modified xsi:type="dcterms:W3CDTF">2025-02-12T07:25:41Z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