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2\M22-051 Kojice - kanalizacni a vodovodni pripojky\0. Uprava PD 2025\Rozpočet\"/>
    </mc:Choice>
  </mc:AlternateContent>
  <bookViews>
    <workbookView xWindow="0" yWindow="0" windowWidth="0" windowHeight="0"/>
  </bookViews>
  <sheets>
    <sheet name="Rekapitulace stavby" sheetId="1" r:id="rId1"/>
    <sheet name="VP - Vodovodní přípojky" sheetId="2" r:id="rId2"/>
    <sheet name="KP - Kanalizační přípojk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'VP - Vodovodní přípojky'!$C$124:$K$262</definedName>
    <definedName name="_xlnm.Print_Area" localSheetId="1">'VP - Vodovodní přípojky'!$C$4:$J$76,'VP - Vodovodní přípojky'!$C$82:$J$106,'VP - Vodovodní přípojky'!$C$112:$K$262</definedName>
    <definedName name="_xlnm.Print_Titles" localSheetId="1">'VP - Vodovodní přípojky'!$124:$124</definedName>
    <definedName name="_xlnm._FilterDatabase" localSheetId="2" hidden="1">'KP - Kanalizační přípojky'!$C$124:$K$292</definedName>
    <definedName name="_xlnm.Print_Area" localSheetId="2">'KP - Kanalizační přípojky'!$C$4:$J$76,'KP - Kanalizační přípojky'!$C$82:$J$106,'KP - Kanalizační přípojky'!$C$112:$K$292</definedName>
    <definedName name="_xlnm.Print_Titles" localSheetId="2">'KP - Kanalizační přípojky'!$124:$124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92"/>
  <c r="BH292"/>
  <c r="BG292"/>
  <c r="BF292"/>
  <c r="T292"/>
  <c r="T291"/>
  <c r="R292"/>
  <c r="R291"/>
  <c r="P292"/>
  <c r="P291"/>
  <c r="BI287"/>
  <c r="BH287"/>
  <c r="BG287"/>
  <c r="BF287"/>
  <c r="T287"/>
  <c r="R287"/>
  <c r="P287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7"/>
  <c r="BH207"/>
  <c r="BG207"/>
  <c r="BF207"/>
  <c r="T207"/>
  <c r="T206"/>
  <c r="R207"/>
  <c r="R206"/>
  <c r="P207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2" r="J37"/>
  <c r="J36"/>
  <c i="1" r="AY95"/>
  <c i="2" r="J35"/>
  <c i="1" r="AX95"/>
  <c i="2" r="BI262"/>
  <c r="BH262"/>
  <c r="BG262"/>
  <c r="BF262"/>
  <c r="T262"/>
  <c r="T261"/>
  <c r="R262"/>
  <c r="R261"/>
  <c r="P262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240"/>
  <c r="BK232"/>
  <c r="BK189"/>
  <c r="J162"/>
  <c r="BK134"/>
  <c r="J240"/>
  <c r="BK182"/>
  <c r="J164"/>
  <c r="BK245"/>
  <c r="J211"/>
  <c r="J189"/>
  <c r="J148"/>
  <c r="J245"/>
  <c r="J228"/>
  <c r="J202"/>
  <c r="J182"/>
  <c r="J247"/>
  <c r="BK204"/>
  <c r="J170"/>
  <c r="J139"/>
  <c r="BK239"/>
  <c r="BK130"/>
  <c r="J160"/>
  <c i="3" r="BK260"/>
  <c r="BK227"/>
  <c r="BK147"/>
  <c r="J287"/>
  <c r="J225"/>
  <c r="J178"/>
  <c r="J256"/>
  <c r="J213"/>
  <c r="J279"/>
  <c r="J237"/>
  <c r="J168"/>
  <c r="BK267"/>
  <c r="BK247"/>
  <c r="J217"/>
  <c r="J145"/>
  <c r="J246"/>
  <c r="J152"/>
  <c r="BK254"/>
  <c r="BK210"/>
  <c r="J176"/>
  <c r="J141"/>
  <c r="BK253"/>
  <c r="BK193"/>
  <c i="2" r="BK246"/>
  <c r="BK211"/>
  <c r="BK206"/>
  <c r="BK170"/>
  <c r="BK257"/>
  <c r="BK243"/>
  <c r="BK191"/>
  <c r="BK140"/>
  <c r="BK236"/>
  <c r="J199"/>
  <c r="J176"/>
  <c r="BK259"/>
  <c r="J230"/>
  <c r="BK221"/>
  <c r="J195"/>
  <c r="J134"/>
  <c r="BK208"/>
  <c r="J180"/>
  <c r="BK136"/>
  <c i="1" r="AS94"/>
  <c i="3" r="J253"/>
  <c r="BK215"/>
  <c r="BK145"/>
  <c r="BK281"/>
  <c r="J215"/>
  <c r="J175"/>
  <c r="BK257"/>
  <c r="J221"/>
  <c r="BK273"/>
  <c r="J207"/>
  <c r="J164"/>
  <c r="J268"/>
  <c r="J240"/>
  <c r="BK184"/>
  <c r="J128"/>
  <c r="J248"/>
  <c r="BK154"/>
  <c r="J249"/>
  <c r="J204"/>
  <c r="BK168"/>
  <c r="BK128"/>
  <c r="BK262"/>
  <c r="BK201"/>
  <c r="J135"/>
  <c i="2" r="BK250"/>
  <c r="J233"/>
  <c r="BK184"/>
  <c r="BK148"/>
  <c r="BK247"/>
  <c r="BK224"/>
  <c r="BK165"/>
  <c r="BK255"/>
  <c r="BK233"/>
  <c r="J196"/>
  <c r="BK171"/>
  <c r="BK139"/>
  <c r="J229"/>
  <c r="J215"/>
  <c r="J186"/>
  <c r="J150"/>
  <c r="BK229"/>
  <c r="BK196"/>
  <c r="J152"/>
  <c r="J130"/>
  <c r="BK242"/>
  <c r="BK138"/>
  <c r="J221"/>
  <c r="J136"/>
  <c i="3" r="BK270"/>
  <c r="J210"/>
  <c r="BK135"/>
  <c r="BK251"/>
  <c r="BK195"/>
  <c r="BK166"/>
  <c r="J250"/>
  <c r="BK150"/>
  <c r="J264"/>
  <c r="J202"/>
  <c r="J150"/>
  <c r="J261"/>
  <c r="BK221"/>
  <c r="BK141"/>
  <c r="BK213"/>
  <c r="J260"/>
  <c r="BK239"/>
  <c r="BK202"/>
  <c r="BK149"/>
  <c r="J267"/>
  <c r="J239"/>
  <c r="J180"/>
  <c i="2" r="J257"/>
  <c r="J238"/>
  <c r="BK195"/>
  <c r="J171"/>
  <c r="J141"/>
  <c r="J246"/>
  <c r="J219"/>
  <c r="J173"/>
  <c r="J250"/>
  <c r="J234"/>
  <c r="J193"/>
  <c r="BK164"/>
  <c r="J138"/>
  <c r="BK234"/>
  <c r="J206"/>
  <c r="BK193"/>
  <c r="J259"/>
  <c r="BK219"/>
  <c r="J191"/>
  <c r="J140"/>
  <c r="J128"/>
  <c r="J232"/>
  <c r="J227"/>
  <c r="BK143"/>
  <c i="3" r="J284"/>
  <c r="J247"/>
  <c r="J201"/>
  <c r="BK139"/>
  <c r="J244"/>
  <c r="BK191"/>
  <c r="J281"/>
  <c r="BK225"/>
  <c r="BK292"/>
  <c r="BK240"/>
  <c r="J191"/>
  <c r="J270"/>
  <c r="BK248"/>
  <c r="BK231"/>
  <c r="BK152"/>
  <c r="J258"/>
  <c r="BK164"/>
  <c r="BK258"/>
  <c r="BK233"/>
  <c r="BK151"/>
  <c r="BK287"/>
  <c r="J254"/>
  <c r="BK207"/>
  <c r="BK156"/>
  <c i="2" r="J243"/>
  <c r="J208"/>
  <c r="J178"/>
  <c r="BK145"/>
  <c r="BK235"/>
  <c r="BK152"/>
  <c r="BK228"/>
  <c r="J184"/>
  <c r="J236"/>
  <c r="BK178"/>
  <c r="BK227"/>
  <c r="J158"/>
  <c r="BK262"/>
  <c r="J235"/>
  <c i="3" r="J265"/>
  <c r="J149"/>
  <c r="BK237"/>
  <c r="J130"/>
  <c r="J198"/>
  <c r="BK176"/>
  <c r="J262"/>
  <c r="BK180"/>
  <c r="BK229"/>
  <c r="BK256"/>
  <c r="BK186"/>
  <c r="BK268"/>
  <c r="J184"/>
  <c i="2" r="J242"/>
  <c r="J204"/>
  <c r="BK150"/>
  <c r="J255"/>
  <c r="BK225"/>
  <c r="BK199"/>
  <c r="BK160"/>
  <c r="BK230"/>
  <c r="BK202"/>
  <c r="J165"/>
  <c r="BK132"/>
  <c r="J237"/>
  <c r="BK238"/>
  <c r="J145"/>
  <c i="3" r="J283"/>
  <c r="BK246"/>
  <c r="BK182"/>
  <c r="J292"/>
  <c r="J200"/>
  <c r="J156"/>
  <c r="BK244"/>
  <c r="J189"/>
  <c r="J257"/>
  <c r="BK198"/>
  <c r="BK284"/>
  <c r="J251"/>
  <c r="J235"/>
  <c r="BK175"/>
  <c r="BK261"/>
  <c r="BK204"/>
  <c r="BK279"/>
  <c r="BK235"/>
  <c r="J195"/>
  <c r="J139"/>
  <c r="BK264"/>
  <c r="J231"/>
  <c r="J166"/>
  <c i="2" r="J262"/>
  <c r="J217"/>
  <c r="BK197"/>
  <c r="BK173"/>
  <c r="BK258"/>
  <c r="J225"/>
  <c r="BK176"/>
  <c r="BK128"/>
  <c r="J239"/>
  <c r="BK217"/>
  <c r="BK180"/>
  <c r="BK141"/>
  <c r="BK237"/>
  <c r="J224"/>
  <c r="J197"/>
  <c r="BK158"/>
  <c r="J231"/>
  <c r="BK215"/>
  <c r="BK186"/>
  <c r="J143"/>
  <c r="J258"/>
  <c r="BK231"/>
  <c r="BK162"/>
  <c r="J132"/>
  <c i="3" r="BK249"/>
  <c r="BK217"/>
  <c r="BK178"/>
  <c r="BK130"/>
  <c r="J233"/>
  <c r="J182"/>
  <c r="BK283"/>
  <c r="J243"/>
  <c r="J193"/>
  <c r="J269"/>
  <c r="J229"/>
  <c r="J147"/>
  <c r="BK265"/>
  <c r="BK243"/>
  <c r="BK200"/>
  <c r="J273"/>
  <c r="BK189"/>
  <c r="J151"/>
  <c r="J227"/>
  <c r="J154"/>
  <c r="BK269"/>
  <c r="BK250"/>
  <c r="J186"/>
  <c i="2" l="1" r="R223"/>
  <c r="T244"/>
  <c r="BK203"/>
  <c r="J203"/>
  <c r="J100"/>
  <c r="BK210"/>
  <c r="J210"/>
  <c r="J101"/>
  <c r="BK244"/>
  <c r="J244"/>
  <c r="J103"/>
  <c r="R127"/>
  <c r="P223"/>
  <c r="P249"/>
  <c i="3" r="BK127"/>
  <c r="J127"/>
  <c r="J98"/>
  <c i="2" r="T203"/>
  <c r="R210"/>
  <c r="BK249"/>
  <c r="J249"/>
  <c r="J104"/>
  <c i="3" r="T212"/>
  <c i="2" r="BK127"/>
  <c r="J127"/>
  <c r="J98"/>
  <c r="P203"/>
  <c r="T210"/>
  <c r="R244"/>
  <c i="3" r="P212"/>
  <c r="T242"/>
  <c i="2" r="P127"/>
  <c r="P126"/>
  <c r="P125"/>
  <c i="1" r="AU95"/>
  <c i="2" r="T223"/>
  <c r="T249"/>
  <c i="3" r="P127"/>
  <c r="P126"/>
  <c r="P125"/>
  <c i="1" r="AU96"/>
  <c i="3" r="R212"/>
  <c r="R242"/>
  <c r="T263"/>
  <c i="2" r="BK223"/>
  <c r="J223"/>
  <c r="J102"/>
  <c r="R249"/>
  <c i="3" r="R127"/>
  <c r="P242"/>
  <c r="P272"/>
  <c i="2" r="T127"/>
  <c r="R203"/>
  <c r="P210"/>
  <c r="P244"/>
  <c i="3" r="T127"/>
  <c r="BK212"/>
  <c r="J212"/>
  <c r="J101"/>
  <c r="BK242"/>
  <c r="J242"/>
  <c r="J102"/>
  <c r="BK263"/>
  <c r="J263"/>
  <c r="J103"/>
  <c r="P263"/>
  <c r="R263"/>
  <c r="BK272"/>
  <c r="J272"/>
  <c r="J104"/>
  <c r="R272"/>
  <c r="T272"/>
  <c i="2" r="BK261"/>
  <c r="J261"/>
  <c r="J105"/>
  <c i="3" r="BK206"/>
  <c r="J206"/>
  <c r="J99"/>
  <c r="BK209"/>
  <c r="J209"/>
  <c r="J100"/>
  <c i="2" r="BK201"/>
  <c r="J201"/>
  <c r="J99"/>
  <c i="3" r="BK291"/>
  <c r="J291"/>
  <c r="J105"/>
  <c r="J119"/>
  <c r="BE128"/>
  <c r="BE147"/>
  <c r="BE149"/>
  <c r="BE235"/>
  <c r="BE240"/>
  <c r="BE243"/>
  <c r="BE283"/>
  <c i="2" r="BK126"/>
  <c r="BK125"/>
  <c r="J125"/>
  <c i="3" r="BE182"/>
  <c r="BE189"/>
  <c r="BE191"/>
  <c r="BE200"/>
  <c r="BE246"/>
  <c r="BE261"/>
  <c r="BE264"/>
  <c r="F92"/>
  <c r="BE178"/>
  <c r="BE180"/>
  <c r="BE215"/>
  <c r="BE217"/>
  <c r="BE279"/>
  <c r="BE135"/>
  <c r="BE195"/>
  <c r="BE201"/>
  <c r="BE213"/>
  <c r="BE258"/>
  <c r="BE273"/>
  <c r="BE281"/>
  <c r="BE130"/>
  <c r="BE151"/>
  <c r="BE186"/>
  <c r="BE193"/>
  <c r="BE221"/>
  <c r="BE225"/>
  <c r="BE248"/>
  <c r="BE250"/>
  <c r="BE251"/>
  <c r="BE253"/>
  <c r="BE254"/>
  <c r="BE287"/>
  <c r="BE292"/>
  <c r="E85"/>
  <c r="BE139"/>
  <c r="BE141"/>
  <c r="BE145"/>
  <c r="BE154"/>
  <c r="BE156"/>
  <c r="BE164"/>
  <c r="BE176"/>
  <c r="BE184"/>
  <c r="BE204"/>
  <c r="BE207"/>
  <c r="BE227"/>
  <c r="BE231"/>
  <c r="BE233"/>
  <c r="BE260"/>
  <c r="BE262"/>
  <c r="BE265"/>
  <c r="BE268"/>
  <c r="BE269"/>
  <c r="BE270"/>
  <c r="BE150"/>
  <c r="BE210"/>
  <c r="BE229"/>
  <c r="BE247"/>
  <c r="BE249"/>
  <c r="BE257"/>
  <c r="BE267"/>
  <c r="BE284"/>
  <c r="BE152"/>
  <c r="BE166"/>
  <c r="BE168"/>
  <c r="BE175"/>
  <c r="BE198"/>
  <c r="BE202"/>
  <c r="BE237"/>
  <c r="BE239"/>
  <c r="BE244"/>
  <c r="BE256"/>
  <c i="2" r="E115"/>
  <c r="BE139"/>
  <c r="BE140"/>
  <c r="BE141"/>
  <c r="BE240"/>
  <c r="BE242"/>
  <c r="BE243"/>
  <c r="BE245"/>
  <c r="BE246"/>
  <c r="BE247"/>
  <c r="BE219"/>
  <c r="J119"/>
  <c r="BE150"/>
  <c r="BE164"/>
  <c r="BE178"/>
  <c r="BE184"/>
  <c r="BE199"/>
  <c r="BE206"/>
  <c r="BE236"/>
  <c r="BE237"/>
  <c r="BE238"/>
  <c r="BE152"/>
  <c r="BE189"/>
  <c r="BE193"/>
  <c r="BE196"/>
  <c r="BE211"/>
  <c r="BE217"/>
  <c r="BE233"/>
  <c r="BE239"/>
  <c r="F122"/>
  <c r="BE145"/>
  <c r="BE162"/>
  <c r="BE170"/>
  <c r="BE173"/>
  <c r="BE182"/>
  <c r="BE191"/>
  <c r="BE197"/>
  <c r="BE202"/>
  <c r="BE208"/>
  <c r="BE221"/>
  <c r="BE224"/>
  <c r="BE225"/>
  <c r="BE227"/>
  <c r="BE257"/>
  <c r="BE258"/>
  <c r="BE262"/>
  <c r="BE134"/>
  <c r="BE136"/>
  <c r="BE148"/>
  <c r="BE171"/>
  <c r="BE180"/>
  <c r="BE195"/>
  <c r="BE228"/>
  <c r="BE229"/>
  <c r="BE230"/>
  <c r="BE232"/>
  <c r="BE250"/>
  <c r="BE255"/>
  <c r="BE259"/>
  <c r="BE128"/>
  <c r="BE130"/>
  <c r="BE132"/>
  <c r="BE138"/>
  <c r="BE143"/>
  <c r="BE158"/>
  <c r="BE160"/>
  <c r="BE165"/>
  <c r="BE176"/>
  <c r="BE186"/>
  <c r="BE204"/>
  <c r="BE215"/>
  <c r="BE231"/>
  <c r="BE234"/>
  <c r="BE235"/>
  <c r="J30"/>
  <c i="3" r="F36"/>
  <c i="1" r="BC96"/>
  <c i="2" r="F37"/>
  <c i="1" r="BD95"/>
  <c i="3" r="F35"/>
  <c i="1" r="BB96"/>
  <c i="2" r="J34"/>
  <c i="1" r="AW95"/>
  <c i="2" r="F36"/>
  <c i="1" r="BC95"/>
  <c i="3" r="F37"/>
  <c i="1" r="BD96"/>
  <c i="2" r="F35"/>
  <c i="1" r="BB95"/>
  <c i="3" r="J34"/>
  <c i="1" r="AW96"/>
  <c i="2" r="F34"/>
  <c i="1" r="BA95"/>
  <c i="3" r="F34"/>
  <c i="1" r="BA96"/>
  <c i="3" l="1" r="R126"/>
  <c r="R125"/>
  <c r="T126"/>
  <c r="T125"/>
  <c i="2" r="R126"/>
  <c r="R125"/>
  <c r="T126"/>
  <c r="T125"/>
  <c i="3" r="BK126"/>
  <c r="BK125"/>
  <c r="J125"/>
  <c i="1" r="AG95"/>
  <c i="2" r="J126"/>
  <c r="J97"/>
  <c r="J96"/>
  <c i="1" r="AU94"/>
  <c r="BA94"/>
  <c r="AW94"/>
  <c r="AK30"/>
  <c r="BC94"/>
  <c r="AY94"/>
  <c i="3" r="J33"/>
  <c i="1" r="AV96"/>
  <c r="AT96"/>
  <c i="2" r="J33"/>
  <c i="1" r="AV95"/>
  <c r="AT95"/>
  <c r="AN95"/>
  <c i="3" r="J30"/>
  <c i="1" r="AG96"/>
  <c r="AG94"/>
  <c r="BD94"/>
  <c r="W33"/>
  <c i="3" r="F33"/>
  <c i="1" r="AZ96"/>
  <c i="2" r="F33"/>
  <c i="1" r="AZ95"/>
  <c r="BB94"/>
  <c r="AX94"/>
  <c i="3" l="1" r="J96"/>
  <c r="J126"/>
  <c r="J97"/>
  <c r="J39"/>
  <c i="2" r="J39"/>
  <c i="1" r="AN96"/>
  <c r="AZ94"/>
  <c r="AV94"/>
  <c r="AK29"/>
  <c r="W32"/>
  <c r="AK26"/>
  <c r="W31"/>
  <c r="W30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<sst xmlns="http://schemas.openxmlformats.org/spreadsheetml/2006/main">
  <si>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</si>
  <si>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</si>
  <si>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</si>
  <si>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</si>
  <si>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</si>
  <si>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{2ffe48b0-7a4a-44fc-a3f3-af6dc283581f}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</si>
  <si>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</si>
  <si>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</si>
  <si>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</si>
  <si>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</si>
  <si>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</si>
  <si>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</si>
  <si>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</si>
  <si>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</si>
  <si>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M22/051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</si>
  <si>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</si>
  <si>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</si>
  <si>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Kojice - Kanalizační a vodovodní přípojky</t>
  </si>
  <si>
    <t>KSO:</t>
  </si>
  <si>
    <t>CC-CZ:</t>
  </si>
  <si>
    <t>Místo:</t>
  </si>
  <si>
    <t>Kojice</t>
  </si>
  <si>
    <t>Datum:</t>
  </si>
  <si>
    <t>14. 3. 2025</t>
  </si>
  <si>
    <t>Zadavatel:</t>
  </si>
  <si>
    <t>IČ:</t>
  </si>
  <si>
    <t>Obec Kojice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</si>
  <si>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</si>
  <si>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</si>
  <si>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</si>
  <si>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</si>
  <si>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</si>
  <si>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</si>
  <si>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</si>
  <si>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Tereza Hatková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</si>
  <si>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</si>
  <si>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</si>
  <si>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</si>
  <si>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</si>
  <si>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</si>
  <si>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</si>
  <si>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</si>
  <si>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</si>
  <si>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</si>
  <si>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</si>
  <si>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</si>
  <si>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</si>
  <si>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</si>
  <si>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</si>
  <si>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</si>
  <si>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</si>
  <si>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</si>
  <si>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</si>
  <si>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</si>
  <si>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</si>
  <si>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</si>
  <si>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</si>
  <si>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</si>
  <si>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</si>
  <si>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</si>
  <si>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</si>
  <si>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</si>
  <si>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</si>
  <si>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</si>
  <si>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</si>
  <si>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</si>
  <si>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</si>
  <si>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</si>
  <si>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</si>
  <si>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</si>
  <si>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</si>
  <si>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</si>
  <si>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</si>
  <si>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</si>
  <si>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</si>
  <si>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</si>
  <si>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</si>
  <si>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</si>
  <si>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</si>
  <si>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</si>
  <si>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</si>
  <si>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VP</t>
  </si>
  <si>
    <t>Vodovodní přípojky</t>
  </si>
  <si>
    <t>STA</t>
  </si>
  <si>
    <t>1</t>
  </si>
  <si>
    <t>{685c79cf-df6c-442f-b3bf-607d3bdab146}</t>
  </si>
  <si>
    <t>2</t>
  </si>
  <si>
    <t>KP</t>
  </si>
  <si>
    <t>Kanalizační přípojky</t>
  </si>
  <si>
    <t>{2b36c557-9402-4e9b-844f-90a3c71531ca}</t>
  </si>
  <si>
    <t>KRYCÍ LIST SOUPISU PRACÍ</t>
  </si>
  <si>
    <t>Objekt:</t>
  </si>
  <si>
    <t>VP - Vodovodní přípojky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</si>
  <si>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</si>
  <si>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</si>
  <si>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</si>
  <si>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</si>
  <si>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</si>
  <si>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</si>
  <si>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</si>
  <si>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</si>
  <si>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</si>
  <si>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</si>
  <si>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</si>
  <si>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</si>
  <si>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</si>
  <si>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</si>
  <si>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</si>
  <si>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</si>
  <si>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</si>
  <si>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</si>
  <si>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</si>
  <si>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</si>
  <si>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</si>
  <si>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</si>
  <si>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</si>
  <si>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</si>
  <si>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</si>
  <si>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</si>
  <si>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</si>
  <si>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</si>
  <si>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</si>
  <si>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</si>
  <si>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</si>
  <si>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</si>
  <si>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</si>
  <si>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</si>
  <si>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</si>
  <si>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</si>
  <si>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</si>
  <si>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-1373270159</t>
  </si>
  <si>
    <t>VV</t>
  </si>
  <si>
    <t>7*1,4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</si>
  <si>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</si>
  <si>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</si>
  <si>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1012748524</t>
  </si>
  <si>
    <t>"zámková" 7,0*1</t>
  </si>
  <si>
    <t>3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</si>
  <si>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</si>
  <si>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</si>
  <si>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878532795</t>
  </si>
  <si>
    <t>"SÚS" 13,0*1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</si>
  <si>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</si>
  <si>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</si>
  <si>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-1767293090</t>
  </si>
  <si>
    <t>5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</si>
  <si>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</si>
  <si>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</si>
  <si>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</si>
  <si>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-1423232679</t>
  </si>
  <si>
    <t>6</t>
  </si>
  <si>
    <t>115001101</t>
  </si>
  <si>
    <t>Převedení vody potrubím průměru DN do 100</t>
  </si>
  <si>
    <t>1407682945</t>
  </si>
  <si>
    <t>7</t>
  </si>
  <si>
    <t>115101201</t>
  </si>
  <si>
    <t>Čerpání vody na dopravní výšku do 10 m s uvažovaným průměrným přítokem do 500 l/min</t>
  </si>
  <si>
    <t>hod</t>
  </si>
  <si>
    <t>-180973</t>
  </si>
  <si>
    <t>8</t>
  </si>
  <si>
    <t>115101301</t>
  </si>
  <si>
    <t>Pohotovost záložní čerpací soupravy pro dopravní výšku do 10 m s uvažovaným průměrným přítokem do 500 l/min</t>
  </si>
  <si>
    <t>den</t>
  </si>
  <si>
    <t>-312342268</t>
  </si>
  <si>
    <t>9</t>
  </si>
  <si>
    <t>121151103</t>
  </si>
  <si>
    <t>Sejmutí ornice strojně při souvislé ploše do 100 m2, tl. vrstvy do 200 mm</t>
  </si>
  <si>
    <t>-2125025954</t>
  </si>
  <si>
    <t>36,3*1</t>
  </si>
  <si>
    <t>10</t>
  </si>
  <si>
    <t>130001101</t>
  </si>
  <si>
    <t>Příplatek k cenám hloubených vykopávek za ztížení vykopávky v blízkosti podzemního vedení nebo výbušnin pro jakoukoliv třídu horniny</t>
  </si>
  <si>
    <t>m3</t>
  </si>
  <si>
    <t>1771294263</t>
  </si>
  <si>
    <t>0,5*(6,750+79,950)</t>
  </si>
  <si>
    <t>11</t>
  </si>
  <si>
    <t>131151201</t>
  </si>
  <si>
    <t>Hloubení zapažených jam a zářezů strojně s urovnáním dna do předepsaného profilu a spádu v hornině třídy těžitelnosti I skupiny 1 a 2 do 20 m3</t>
  </si>
  <si>
    <t>-604991366</t>
  </si>
  <si>
    <t>"VP3,4"1,5*1,5*1,5*2</t>
  </si>
  <si>
    <t>"50%"0,5*6,750</t>
  </si>
  <si>
    <t>12</t>
  </si>
  <si>
    <t>131251201</t>
  </si>
  <si>
    <t>Hloubení zapažených jam a zářezů strojně s urovnáním dna do předepsaného profilu a spádu v hornině třídy těžitelnosti I skupiny 3 do 20 m3</t>
  </si>
  <si>
    <t>-449148894</t>
  </si>
  <si>
    <t>"40%"0,4*6,750</t>
  </si>
  <si>
    <t>13</t>
  </si>
  <si>
    <t>131351201</t>
  </si>
  <si>
    <t>Hloubení zapažených jam a zářezů strojně s urovnáním dna do předepsaného profilu a spádu v hornině třídy těžitelnosti II skupiny 4 do 20 m3</t>
  </si>
  <si>
    <t>-551654293</t>
  </si>
  <si>
    <t>"10%"0,1*6,750</t>
  </si>
  <si>
    <t>14</t>
  </si>
  <si>
    <t>132154203</t>
  </si>
  <si>
    <t>Hloubení zapažených rýh šířky přes 800 do 2 000 mm strojně s urovnáním dna do předepsaného profilu a spádu v hornině třídy těžitelnosti I skupiny 1 a 2 přes 50 do 100 m3</t>
  </si>
  <si>
    <t>1380080084</t>
  </si>
  <si>
    <t>"SÚS"13,0*1*1,2</t>
  </si>
  <si>
    <t>"tráva"36,3*1*1,5</t>
  </si>
  <si>
    <t>"zámková dlažba "7,0*1*1,5</t>
  </si>
  <si>
    <t>Součet</t>
  </si>
  <si>
    <t>"50%"0,5*80,550</t>
  </si>
  <si>
    <t>132254203</t>
  </si>
  <si>
    <t>Hloubení zapažených rýh šířky přes 800 do 2 000 mm strojně s urovnáním dna do předepsaného profilu a spádu v hornině třídy těžitelnosti I skupiny 3 přes 50 do 100 m3</t>
  </si>
  <si>
    <t>981827024</t>
  </si>
  <si>
    <t>"40%"0,4*80,550</t>
  </si>
  <si>
    <t>16</t>
  </si>
  <si>
    <t>132354203</t>
  </si>
  <si>
    <t>Hloubení zapažených rýh šířky přes 800 do 2 000 mm strojně s urovnáním dna do předepsaného profilu a spádu v hornině třídy těžitelnosti II skupiny 4 přes 50 do 100 m3</t>
  </si>
  <si>
    <t>-475435896</t>
  </si>
  <si>
    <t>"10%"0,1*80,550</t>
  </si>
  <si>
    <t>17</t>
  </si>
  <si>
    <t>151101101</t>
  </si>
  <si>
    <t>Zřízení pažení a rozepření stěn rýh pro podzemní vedení příložné pro jakoukoliv mezerovitost, hloubky do 2 m</t>
  </si>
  <si>
    <t>2056640213</t>
  </si>
  <si>
    <t>"VP1,2" 1,5*1,5*4*2</t>
  </si>
  <si>
    <t>18</t>
  </si>
  <si>
    <t>151101111</t>
  </si>
  <si>
    <t>Odstranění pažení a rozepření stěn rýh pro podzemní vedení s uložením materiálu na vzdálenost do 3 m od kraje výkopu příložné, hloubky do 2 m</t>
  </si>
  <si>
    <t>1972212461</t>
  </si>
  <si>
    <t>19</t>
  </si>
  <si>
    <t>151811131</t>
  </si>
  <si>
    <t>Zřízení pažicích boxů pro pažení a rozepření stěn rýh podzemního vedení hloubka výkopu do 4 m, šířka do 1,2 m</t>
  </si>
  <si>
    <t>1955868982</t>
  </si>
  <si>
    <t>"SÚS"13,0*1,2*2</t>
  </si>
  <si>
    <t>"tráva"36,3*1,5*2</t>
  </si>
  <si>
    <t>"zámková dlažba "7,0*1,5*2</t>
  </si>
  <si>
    <t>20</t>
  </si>
  <si>
    <t>151811231</t>
  </si>
  <si>
    <t>Odstranění pažicích boxů pro pažení a rozepření stěn rýh podzemního vedení hloubka výkopu do 4 m, šířka do 1,2 m</t>
  </si>
  <si>
    <t>-1139601098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</si>
  <si>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</si>
  <si>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</si>
  <si>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1432805448</t>
  </si>
  <si>
    <t>"56% zásypů v nezpevněném" 0,56*62,415</t>
  </si>
  <si>
    <t>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</si>
  <si>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</si>
  <si>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</si>
  <si>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1478874090</t>
  </si>
  <si>
    <t>3,375+2,7+40,275+32,220</t>
  </si>
  <si>
    <t>78,570-34,952</t>
  </si>
  <si>
    <t>23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</si>
  <si>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</si>
  <si>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</si>
  <si>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542042073</t>
  </si>
  <si>
    <t>12*43,618</t>
  </si>
  <si>
    <t>24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</si>
  <si>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</si>
  <si>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</si>
  <si>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151189032</t>
  </si>
  <si>
    <t>8,055+0,675</t>
  </si>
  <si>
    <t>25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</si>
  <si>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</si>
  <si>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</si>
  <si>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102749196</t>
  </si>
  <si>
    <t>12*8,730</t>
  </si>
  <si>
    <t>26</t>
  </si>
  <si>
    <t>171201221</t>
  </si>
  <si>
    <t>Poplatek za uložení stavebního odpadu na skládce (skládkovné) zeminy a kamení zatříděného do Katalogu odpadů pod kódem 17 05 04</t>
  </si>
  <si>
    <t>t</t>
  </si>
  <si>
    <t>-1302826790</t>
  </si>
  <si>
    <t>43,618+8,730</t>
  </si>
  <si>
    <t>27</t>
  </si>
  <si>
    <t>171251201</t>
  </si>
  <si>
    <t>Uložení sypaniny na skládky nebo meziskládky bez hutnění s upravením uložené sypaniny do předepsaného tvaru</t>
  </si>
  <si>
    <t>221413903</t>
  </si>
  <si>
    <t>80,550+6,750</t>
  </si>
  <si>
    <t>28</t>
  </si>
  <si>
    <t>174101101</t>
  </si>
  <si>
    <t>Zásyp sypaninou z jakékoliv horniny strojně s uložením výkopku ve vrstvách se zhutněním jam, šachet, rýh nebo kolem objektů v těchto vykopávkách</t>
  </si>
  <si>
    <t>-864521016</t>
  </si>
  <si>
    <t>6,750+80,550</t>
  </si>
  <si>
    <t>87,3-0,45-5,330-0,45-18,655</t>
  </si>
  <si>
    <t>29</t>
  </si>
  <si>
    <t>M</t>
  </si>
  <si>
    <t>58337344</t>
  </si>
  <si>
    <t>štěrkopísek frakce 0/32</t>
  </si>
  <si>
    <t>139384724</t>
  </si>
  <si>
    <t>" 44% zpevněné plochy" 0,44*62,415*1,8</t>
  </si>
  <si>
    <t>30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</si>
  <si>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</si>
  <si>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</si>
  <si>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1110139029</t>
  </si>
  <si>
    <t>53,3*1*0,35</t>
  </si>
  <si>
    <t>31</t>
  </si>
  <si>
    <t>58337303</t>
  </si>
  <si>
    <t>štěrkopísek frakce 0/8</t>
  </si>
  <si>
    <t>229788762</t>
  </si>
  <si>
    <t>18,655*1,8</t>
  </si>
  <si>
    <t>32</t>
  </si>
  <si>
    <t>181351003</t>
  </si>
  <si>
    <t>Rozprostření a urovnání ornice v rovině nebo ve svahu sklonu do 1:5 strojně při souvislé ploše do 100 m2, tl. vrstvy do 200 mm</t>
  </si>
  <si>
    <t>747265207</t>
  </si>
  <si>
    <t>33</t>
  </si>
  <si>
    <t>183405211</t>
  </si>
  <si>
    <t>Výsev trávníku hydroosevem na ornici</t>
  </si>
  <si>
    <t>1397795775</t>
  </si>
  <si>
    <t>34</t>
  </si>
  <si>
    <t>10364100</t>
  </si>
  <si>
    <t>zemina pro terénní úpravy - tříděná</t>
  </si>
  <si>
    <t>785140037</t>
  </si>
  <si>
    <t>36,3*0,2*1,8</t>
  </si>
  <si>
    <t>35</t>
  </si>
  <si>
    <t>00572472</t>
  </si>
  <si>
    <t>osivo směs travní krajinná-rovinná</t>
  </si>
  <si>
    <t>kg</t>
  </si>
  <si>
    <t>-727998967</t>
  </si>
  <si>
    <t>36,3/20</t>
  </si>
  <si>
    <t>Zakládání</t>
  </si>
  <si>
    <t>36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</si>
  <si>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</si>
  <si>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</si>
  <si>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144469055</t>
  </si>
  <si>
    <t>Vodorovné konstrukce</t>
  </si>
  <si>
    <t>37</t>
  </si>
  <si>
    <t>451541111</t>
  </si>
  <si>
    <t>Lože pod potrubí, stoky a drobné objekty v otevřeném výkopu ze štěrkodrtě 0-63 mm</t>
  </si>
  <si>
    <t>1060277516</t>
  </si>
  <si>
    <t>"VDŠ" 1,5*1,5*0,1*2</t>
  </si>
  <si>
    <t>38</t>
  </si>
  <si>
    <t>451573111</t>
  </si>
  <si>
    <t>Lože pod potrubí, stoky a drobné objekty v otevřeném výkopu z písku a štěrkopísku do 63 mm</t>
  </si>
  <si>
    <t>-1170866130</t>
  </si>
  <si>
    <t>53,3*1*0,1</t>
  </si>
  <si>
    <t>39</t>
  </si>
  <si>
    <t>452311141</t>
  </si>
  <si>
    <t>Podkladní a zajišťovací konstrukce z betonu prostého v otevřeném výkopu bez zvýšených nároků na prostředí desky pod potrubí, stoky a drobné objekty z betonu tř. C 16/20</t>
  </si>
  <si>
    <t>-2116148323</t>
  </si>
  <si>
    <t>Komunikace pozemní</t>
  </si>
  <si>
    <t>40</t>
  </si>
  <si>
    <t>564851111</t>
  </si>
  <si>
    <t>Podklad ze štěrkodrti ŠD s rozprostřením a zhutněním plochy přes 100 m2, po zhutnění tl. 150 mm</t>
  </si>
  <si>
    <t>-1600443733</t>
  </si>
  <si>
    <t>"SÚS - ŠDA 0/45, dle příl. D.1" 13,0*1</t>
  </si>
  <si>
    <t>"SÚS - ŠDA 0/32, dle příl. D.1" 13,0*1</t>
  </si>
  <si>
    <t>41</t>
  </si>
  <si>
    <t>564861011</t>
  </si>
  <si>
    <t>Podklad ze štěrkodrti ŠD s rozprostřením a zhutněním plochy jednotlivě do 100 m2, po zhutnění tl. 200 mm</t>
  </si>
  <si>
    <t>-1794000197</t>
  </si>
  <si>
    <t>7*1</t>
  </si>
  <si>
    <t>42</t>
  </si>
  <si>
    <t>565135101</t>
  </si>
  <si>
    <t>Asfaltový beton vrstva podkladní ACP 16 (obalované kamenivo střednězrnné - OKS) s rozprostřením a zhutněním v pruhu šířky do 1,5 m, po zhutnění tl. 50 mm</t>
  </si>
  <si>
    <t>1746867633</t>
  </si>
  <si>
    <t>"SÚS - ACP 16S 50/70, dle příl. D1" 13,0*1</t>
  </si>
  <si>
    <t>43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</si>
  <si>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</si>
  <si>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</si>
  <si>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-54566159</t>
  </si>
  <si>
    <t>44</t>
  </si>
  <si>
    <t>59245013</t>
  </si>
  <si>
    <t>dlažba zámková betonová tvaru I 200x165mm tl 80mm přírodní</t>
  </si>
  <si>
    <t>183150093</t>
  </si>
  <si>
    <t>0,1*9,8 "10 % náhrada stávající dlažby</t>
  </si>
  <si>
    <t>Vedení trubní dálková a přípojná</t>
  </si>
  <si>
    <t>45</t>
  </si>
  <si>
    <t>871161211</t>
  </si>
  <si>
    <t>Montáž vodovodního potrubí z polyetylenu PE100 RC v otevřeném výkopu svařovaných elektrotvarovkou SDR 11/PN16 d 32 x 3,0 mm</t>
  </si>
  <si>
    <t>965375419</t>
  </si>
  <si>
    <t>46</t>
  </si>
  <si>
    <t>28613110</t>
  </si>
  <si>
    <t>potrubí vodovodní jednovrstvé PE100 RC PN 16 SDR11 32x3,0mm</t>
  </si>
  <si>
    <t>-362768228</t>
  </si>
  <si>
    <t>53,3</t>
  </si>
  <si>
    <t>47</t>
  </si>
  <si>
    <t>891171324</t>
  </si>
  <si>
    <t>Montáž vodovodních armatur na potrubí šoupátek pro domovní přípojky s nástrčnými ISO konci PN16 DN 32</t>
  </si>
  <si>
    <t>kus</t>
  </si>
  <si>
    <t>-1189945003</t>
  </si>
  <si>
    <t>48</t>
  </si>
  <si>
    <t>313000103216</t>
  </si>
  <si>
    <t>VENTIL ISO DOMOVNÍ PŘÍPOJKY ROHOVÝ 32-5/4"</t>
  </si>
  <si>
    <t>1415486923</t>
  </si>
  <si>
    <t>49</t>
  </si>
  <si>
    <t>960113018004</t>
  </si>
  <si>
    <t>SOUPRAVA ZEMNÍ TELESKOPICKÁ DOM. ŠOUPÁTKA-1,3-1,8 3/4"-2" (1,3-1,8m)</t>
  </si>
  <si>
    <t>1609723006</t>
  </si>
  <si>
    <t>50</t>
  </si>
  <si>
    <t>891239111</t>
  </si>
  <si>
    <t>Montáž vodovodních armatur na potrubí navrtávacích pasů s ventilem Jt 1 MPa, na potrubí z trub litinových, ocelových nebo plastických hmot DN 65</t>
  </si>
  <si>
    <t>-1789781745</t>
  </si>
  <si>
    <t>51</t>
  </si>
  <si>
    <t>380006500116</t>
  </si>
  <si>
    <t>PAS NAVRTÁVACÍ S UZÁVĚREM 65-1"</t>
  </si>
  <si>
    <t>155269837</t>
  </si>
  <si>
    <t>52</t>
  </si>
  <si>
    <t>891269111</t>
  </si>
  <si>
    <t>Montáž vodovodních armatur na potrubí navrtávacích pasů s ventilem Jt 1 MPa, na potrubí z trub litinových, ocelových nebo plastických hmot DN 100</t>
  </si>
  <si>
    <t>-1609782642</t>
  </si>
  <si>
    <t>53</t>
  </si>
  <si>
    <t>380010000116</t>
  </si>
  <si>
    <t>PAS NAVRTÁVACÍ S UZÁVĚREM 100-1"</t>
  </si>
  <si>
    <t>787199349</t>
  </si>
  <si>
    <t>54</t>
  </si>
  <si>
    <t>892233122</t>
  </si>
  <si>
    <t>Proplach a dezinfekce vodovodního potrubí DN od 40 do 70</t>
  </si>
  <si>
    <t>-475360736</t>
  </si>
  <si>
    <t>55</t>
  </si>
  <si>
    <t>893811152</t>
  </si>
  <si>
    <t>Osazení vodoměrné šachty z polypropylenu PP samonosné pro běžné zatížení kruhové, průměru D do 1,0 m, světlé hloubky přes 1,2 m do 1,5 m</t>
  </si>
  <si>
    <t>1976060207</t>
  </si>
  <si>
    <t>56</t>
  </si>
  <si>
    <t>56230583</t>
  </si>
  <si>
    <t>šachta plastová vodoměrná samonosná kruhová 1,0/1,5m</t>
  </si>
  <si>
    <t>1804154202</t>
  </si>
  <si>
    <t>57</t>
  </si>
  <si>
    <t>899401111</t>
  </si>
  <si>
    <t>Osazení poklopů uličních s pevným rámem litinových ventilových</t>
  </si>
  <si>
    <t>-131907051</t>
  </si>
  <si>
    <t>58</t>
  </si>
  <si>
    <t>42291402</t>
  </si>
  <si>
    <t>poklop litinový ventilový</t>
  </si>
  <si>
    <t>-1933658160</t>
  </si>
  <si>
    <t>59</t>
  </si>
  <si>
    <t>56230636.1</t>
  </si>
  <si>
    <t>deska podkladová uličního poklopu ventilkového a šoupatového</t>
  </si>
  <si>
    <t>1961498996</t>
  </si>
  <si>
    <t>60</t>
  </si>
  <si>
    <t>899721111</t>
  </si>
  <si>
    <t>Signalizační vodič na potrubí DN do 150 mm</t>
  </si>
  <si>
    <t>1444706192</t>
  </si>
  <si>
    <t>53,3*1,03</t>
  </si>
  <si>
    <t>61</t>
  </si>
  <si>
    <t>899722114</t>
  </si>
  <si>
    <t>Krytí potrubí z plastů výstražnou fólií z PVC šířky přes 34 do 40 cm</t>
  </si>
  <si>
    <t>881319871</t>
  </si>
  <si>
    <t>62</t>
  </si>
  <si>
    <t>28666</t>
  </si>
  <si>
    <t>VODOMĚRNÁ SESTAVA JČ. VDM</t>
  </si>
  <si>
    <t>ks</t>
  </si>
  <si>
    <t>-1247252828</t>
  </si>
  <si>
    <t>Ostatní konstrukce a práce, bourání</t>
  </si>
  <si>
    <t>63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</si>
  <si>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</si>
  <si>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</si>
  <si>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-641075905</t>
  </si>
  <si>
    <t>64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</si>
  <si>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</si>
  <si>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</si>
  <si>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2101778959</t>
  </si>
  <si>
    <t>65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</si>
  <si>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</si>
  <si>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</si>
  <si>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-327785671</t>
  </si>
  <si>
    <t>0,9*9,8 "90 % původní zámkové dlažby</t>
  </si>
  <si>
    <t>997</t>
  </si>
  <si>
    <t>Doprava suti a vybouraných hmot</t>
  </si>
  <si>
    <t>66</t>
  </si>
  <si>
    <t>997221571</t>
  </si>
  <si>
    <t>Vodorovná doprava vybouraných hmot bez naložení, ale se složením a s hrubým urovnáním na vzdálenost do 1 km</t>
  </si>
  <si>
    <t>535824255</t>
  </si>
  <si>
    <t>"kamenivo" 2,030+5,720</t>
  </si>
  <si>
    <t>"zámková dlažba" 2,548*0,1</t>
  </si>
  <si>
    <t>"živice" 2,860</t>
  </si>
  <si>
    <t>67</t>
  </si>
  <si>
    <t>997221579</t>
  </si>
  <si>
    <t>Vodorovná doprava vybouraných hmot bez naložení, ale se složením a s hrubým urovnáním na vzdálenost Příplatek k ceně za každý další započatý 1 km přes 1 km</t>
  </si>
  <si>
    <t>-1135669988</t>
  </si>
  <si>
    <t>21*10,865</t>
  </si>
  <si>
    <t>68</t>
  </si>
  <si>
    <t>997221615</t>
  </si>
  <si>
    <t>Poplatek za uložení stavebního odpadu na skládce (skládkovné) z prostého betonu zatříděného do Katalogu odpadů pod kódem 17 01 01</t>
  </si>
  <si>
    <t>-1671357511</t>
  </si>
  <si>
    <t>69</t>
  </si>
  <si>
    <t>997221655</t>
  </si>
  <si>
    <t>1075634710</t>
  </si>
  <si>
    <t>70</t>
  </si>
  <si>
    <t>997221665R</t>
  </si>
  <si>
    <t>Poplatky za skládku typ S-NO (nebezpečný odpad)</t>
  </si>
  <si>
    <t>1486596986</t>
  </si>
  <si>
    <t>P</t>
  </si>
  <si>
    <t xml:space="preserve">Poznámka k položce:_x000d_
zahrnuje veškeré poplatky provozovateli skládky související s uložením odpadu na skládce_x000d_
</t>
  </si>
  <si>
    <t>998</t>
  </si>
  <si>
    <t>Přesun hmot</t>
  </si>
  <si>
    <t>71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</si>
  <si>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</si>
  <si>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</si>
  <si>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-274699699</t>
  </si>
  <si>
    <t>KP - Kanalizační přípojky</t>
  </si>
  <si>
    <t>-1122956861</t>
  </si>
  <si>
    <t>8,7*1,4</t>
  </si>
  <si>
    <t>878320026</t>
  </si>
  <si>
    <t>"místní komunikace" 56,5*1</t>
  </si>
  <si>
    <t>"štěrková komunikace" 7*1</t>
  </si>
  <si>
    <t>"zámková" 8,7*1</t>
  </si>
  <si>
    <t>1517873749</t>
  </si>
  <si>
    <t>"provizorní komunikace " 56,5*1</t>
  </si>
  <si>
    <t>"SÚS" 101,2*1</t>
  </si>
  <si>
    <t>113107331.1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</si>
  <si>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</si>
  <si>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-1720171415</t>
  </si>
  <si>
    <t>-2141306643</t>
  </si>
  <si>
    <t>113154522</t>
  </si>
  <si>
    <t>Frézování živičného podkladu nebo krytu s naložením hmot na dopravní prostředek plochy do 500 m2 pruhu šířky přes 0,5 m, tloušťky vrstvy 40 mm</t>
  </si>
  <si>
    <t>-550581892</t>
  </si>
  <si>
    <t>56,5*1,4</t>
  </si>
  <si>
    <t>1653915143</t>
  </si>
  <si>
    <t>-121782523</t>
  </si>
  <si>
    <t>1653324956</t>
  </si>
  <si>
    <t>-2012486439</t>
  </si>
  <si>
    <t>440681563</t>
  </si>
  <si>
    <t>15,3*1</t>
  </si>
  <si>
    <t>-796806348</t>
  </si>
  <si>
    <t>0,5*(61,578+295,650)</t>
  </si>
  <si>
    <t>1270289555</t>
  </si>
  <si>
    <t>"SÚS" 101,2*1*1,4</t>
  </si>
  <si>
    <t>"tráva" 15,3*1*1,2</t>
  </si>
  <si>
    <t>"zámk. dlažba" 8,7*1*1,2</t>
  </si>
  <si>
    <t>"místní asf." 56,5*1*1,5</t>
  </si>
  <si>
    <t>"štěrk" 7,0*1*1,5</t>
  </si>
  <si>
    <t>"50%"0,5*265,730</t>
  </si>
  <si>
    <t>-687627128</t>
  </si>
  <si>
    <t>"40%"0,4*265,730</t>
  </si>
  <si>
    <t>-487130046</t>
  </si>
  <si>
    <t>"10%"0,1*265,730</t>
  </si>
  <si>
    <t>-1065564579</t>
  </si>
  <si>
    <t>"SÚS" 101,2*1,4*2</t>
  </si>
  <si>
    <t>"tráva" 15,3*1,2*2</t>
  </si>
  <si>
    <t>"zámk. dlažba" 8,7*1,2*2</t>
  </si>
  <si>
    <t>"místní asf." 56,5*1,5*2</t>
  </si>
  <si>
    <t>"štěrk" 7,0*1,5*2</t>
  </si>
  <si>
    <t>138651581</t>
  </si>
  <si>
    <t>-1262992593</t>
  </si>
  <si>
    <t>"10% zásypů v nezpevněném" 0,1*180,815</t>
  </si>
  <si>
    <t>1476686994</t>
  </si>
  <si>
    <t>132,865+106,292-18,082</t>
  </si>
  <si>
    <t>-84481010</t>
  </si>
  <si>
    <t>12*221,075</t>
  </si>
  <si>
    <t>927095619</t>
  </si>
  <si>
    <t>26,573</t>
  </si>
  <si>
    <t>1693952525</t>
  </si>
  <si>
    <t>12*26,573</t>
  </si>
  <si>
    <t>147592274</t>
  </si>
  <si>
    <t>221,075+26,573</t>
  </si>
  <si>
    <t>247,648*1,8</t>
  </si>
  <si>
    <t>-55545939</t>
  </si>
  <si>
    <t>265,730</t>
  </si>
  <si>
    <t>1311427928</t>
  </si>
  <si>
    <t>265,730-18,870-66,045</t>
  </si>
  <si>
    <t>-1085070651</t>
  </si>
  <si>
    <t>" 90%zpevněné plochy" 0,9*180,815*1,8</t>
  </si>
  <si>
    <t>1120056386</t>
  </si>
  <si>
    <t>"dn 40" 188,7*1*0,35</t>
  </si>
  <si>
    <t>-1919514850</t>
  </si>
  <si>
    <t>66,045*1,8</t>
  </si>
  <si>
    <t>1037446408</t>
  </si>
  <si>
    <t>350383485</t>
  </si>
  <si>
    <t>565906063</t>
  </si>
  <si>
    <t>15,3*0,2*1,8</t>
  </si>
  <si>
    <t>-419827524</t>
  </si>
  <si>
    <t>15,3/20</t>
  </si>
  <si>
    <t>-1777084315</t>
  </si>
  <si>
    <t>188,7</t>
  </si>
  <si>
    <t>1095955572</t>
  </si>
  <si>
    <t>188,7*1*0,1</t>
  </si>
  <si>
    <t>564762111</t>
  </si>
  <si>
    <t>Podklad nebo kryt z vibrovaného štěrku VŠ s rozprostřením, vlhčením a zhutněním, po zhutnění tl. 200 mm</t>
  </si>
  <si>
    <t>-1318616565</t>
  </si>
  <si>
    <t>"štěrková" 7*1</t>
  </si>
  <si>
    <t>564851011</t>
  </si>
  <si>
    <t>Podklad ze štěrkodrti ŠD s rozprostřením a zhutněním plochy jednotlivě do 100 m2, po zhutnění tl. 150 mm</t>
  </si>
  <si>
    <t>-1857008199</t>
  </si>
  <si>
    <t>-1278695981</t>
  </si>
  <si>
    <t>"SÚS - ŠDA 0/45, dle příl. D.1" 101,2*1</t>
  </si>
  <si>
    <t>"SÚS - ŠDA 0/32, dle příl. D.1" 101,2*1</t>
  </si>
  <si>
    <t>163680679</t>
  </si>
  <si>
    <t>"místní" 56,5*1</t>
  </si>
  <si>
    <t>564861015</t>
  </si>
  <si>
    <t>Podklad ze štěrkodrti ŠD s rozprostřením a zhutněním plochy jednotlivě do 100 m2, po zhutnění tl. 240 mm</t>
  </si>
  <si>
    <t>-298461600</t>
  </si>
  <si>
    <t>"provizorní"56,5*1</t>
  </si>
  <si>
    <t>94111764</t>
  </si>
  <si>
    <t>"SÚS - ACP 16S 50/70, dle příl. D1" 101,2*1</t>
  </si>
  <si>
    <t>565155101</t>
  </si>
  <si>
    <t>Asfaltový beton vrstva podkladní ACP 16 (obalované kamenivo střednězrnné - OKS) s rozprostřením a zhutněním v pruhu šířky do 1,5 m, po zhutnění tl. 70 mm</t>
  </si>
  <si>
    <t>490330081</t>
  </si>
  <si>
    <t>567114143</t>
  </si>
  <si>
    <t>Podklad ze směsi stmelené cementem SC bez dilatačních spár, s rozprostřením a zhutněním SC C 12/15 (PB III), po zhutnění tl. 130 mm</t>
  </si>
  <si>
    <t>193513497</t>
  </si>
  <si>
    <t>573111112</t>
  </si>
  <si>
    <t>Postřik infiltrační PI z asfaltu silničního s posypem kamenivem, v množství 1,00 kg/m2</t>
  </si>
  <si>
    <t>166680366</t>
  </si>
  <si>
    <t>573211109</t>
  </si>
  <si>
    <t>Postřik spojovací PS bez posypu kamenivem z asfaltu silničního, v množství 0,50 kg/m2</t>
  </si>
  <si>
    <t>-1665583555</t>
  </si>
  <si>
    <t>"místní" 56,5*1,4</t>
  </si>
  <si>
    <t>577134031</t>
  </si>
  <si>
    <t>Asfaltový beton vrstva obrusná ACO 11 (ABS) s rozprostřením a se zhutněním z modifikovaného asfaltu v pruhu šířky do 1,5 m, po zhutnění tl. 40 mm</t>
  </si>
  <si>
    <t>887122909</t>
  </si>
  <si>
    <t>-2113580590</t>
  </si>
  <si>
    <t>1302931343</t>
  </si>
  <si>
    <t>0,1*12,18 "10 % náhrada původní dlažby</t>
  </si>
  <si>
    <t>871185201</t>
  </si>
  <si>
    <t>Montáž kanalizačního potrubí z polyetylenu PE100 RC svařovaných elektrotvarovkou v otevřeném výkopu ve sklonu do 20 % SDR 11/PN16 d 40 x 3,7 mm</t>
  </si>
  <si>
    <t>-1822986451</t>
  </si>
  <si>
    <t>21383</t>
  </si>
  <si>
    <t xml:space="preserve">Trubka kanalizační  PE  SDR 11 40x3,7 mm </t>
  </si>
  <si>
    <t>-125725354</t>
  </si>
  <si>
    <t>188,7*1,03</t>
  </si>
  <si>
    <t>877175212</t>
  </si>
  <si>
    <t>Montáž tvarovek na kanalizačním plastovém potrubí z PE elektrotvarovek SDR 11/PN16 kolen 90° d 40</t>
  </si>
  <si>
    <t>989974918</t>
  </si>
  <si>
    <t>28653053</t>
  </si>
  <si>
    <t>elektrokoleno 90° PE 100 D 40mm</t>
  </si>
  <si>
    <t>-1958003029</t>
  </si>
  <si>
    <t>877175218</t>
  </si>
  <si>
    <t>Montáž tvarovek na kanalizačním plastovém potrubí z PE elektrotvarovek SDR 11/PN16 záslepek d 40</t>
  </si>
  <si>
    <t>-1275809670</t>
  </si>
  <si>
    <t>28615021</t>
  </si>
  <si>
    <t>elektrozáslepka SDR11 PE 100 PN16 D 40mm</t>
  </si>
  <si>
    <t>-1173323783</t>
  </si>
  <si>
    <t>877315211</t>
  </si>
  <si>
    <t>Montáž tvarovek na kanalizačním plastovém potrubí z PP nebo PVC-U hladkého plnostěnného kolen, víček nebo hrdlových uzávěrů DN 150</t>
  </si>
  <si>
    <t>1115319799</t>
  </si>
  <si>
    <t>28611504</t>
  </si>
  <si>
    <t>redukce kanalizační PVC 160/110</t>
  </si>
  <si>
    <t>76912173</t>
  </si>
  <si>
    <t>-995007832</t>
  </si>
  <si>
    <t>46628274</t>
  </si>
  <si>
    <t>-281028595</t>
  </si>
  <si>
    <t>R-01</t>
  </si>
  <si>
    <t>Odvrt do šachty vč. utěsnění a napojení DN 75</t>
  </si>
  <si>
    <t>395102217</t>
  </si>
  <si>
    <t>R-02</t>
  </si>
  <si>
    <t>Pružná spojka AR 100/40</t>
  </si>
  <si>
    <t>2043748301</t>
  </si>
  <si>
    <t>R-03</t>
  </si>
  <si>
    <t>Sedlová odbočka UR 300/100 - vývrt, utěsnění , napojení D+M</t>
  </si>
  <si>
    <t>431793907</t>
  </si>
  <si>
    <t>R-04</t>
  </si>
  <si>
    <t xml:space="preserve">Sedlová odbočka  PP 300/ 100 - vývrt, utěsnění, napojení D+M</t>
  </si>
  <si>
    <t>1312863603</t>
  </si>
  <si>
    <t>R-05</t>
  </si>
  <si>
    <t>421573295</t>
  </si>
  <si>
    <t>-834630526</t>
  </si>
  <si>
    <t>919112111</t>
  </si>
  <si>
    <t>Řezání dilatačních spár v živičném krytu příčných nebo podélných, šířky 4 mm, hloubky do 60 mm</t>
  </si>
  <si>
    <t>-1492115950</t>
  </si>
  <si>
    <t>56,5*2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</si>
  <si>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</si>
  <si>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</si>
  <si>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2115202694</t>
  </si>
  <si>
    <t>919731122</t>
  </si>
  <si>
    <t>Zarovnání styčné plochy podkladu nebo krytu podél vybourané části komunikace nebo zpevněné plochy živičné tl. přes 50 do 100 mm</t>
  </si>
  <si>
    <t>30139276</t>
  </si>
  <si>
    <t>-92978456</t>
  </si>
  <si>
    <t>5663601</t>
  </si>
  <si>
    <t>0,9*12,18 "90 % původní dlažby</t>
  </si>
  <si>
    <t>-1195973167</t>
  </si>
  <si>
    <t>"dlažba" 0,1*3,167</t>
  </si>
  <si>
    <t>"kamenivo" 20,938+69,388</t>
  </si>
  <si>
    <t>"beton" 18,363</t>
  </si>
  <si>
    <t>"živice" 34,694+7,277</t>
  </si>
  <si>
    <t>-1491135658</t>
  </si>
  <si>
    <t>21*150,977</t>
  </si>
  <si>
    <t>72</t>
  </si>
  <si>
    <t>1091554317</t>
  </si>
  <si>
    <t>0,317+18,363</t>
  </si>
  <si>
    <t>73</t>
  </si>
  <si>
    <t>1497104560</t>
  </si>
  <si>
    <t>74</t>
  </si>
  <si>
    <t>2146985870</t>
  </si>
  <si>
    <t>"SÚS"101,2*0,22</t>
  </si>
  <si>
    <t>75</t>
  </si>
  <si>
    <t>997221645</t>
  </si>
  <si>
    <t>Poplatek za uložení stavebního odpadu na skládce (skládkovné) asfaltového bez obsahu dehtu zatříděného do Katalogu odpadů pod kódem 17 03 02</t>
  </si>
  <si>
    <t>-1101761300</t>
  </si>
  <si>
    <t>"místní kom. - živičný podklad" 56,5*0,22</t>
  </si>
  <si>
    <t>"frézování" 7,277</t>
  </si>
  <si>
    <t>76</t>
  </si>
  <si>
    <t>-1747527863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</si>
</sst>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M22/051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Kojice - Kanalizační a vodovodní přípojky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Kojice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14. 3. 2025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Kojice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Multiaqua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Tereza Hatková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'VP - Vodovodní přípojky'!J30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'VP - Vodovodní přípojky'!P125</f>
        <v>0</v>
      </c>
      <c r="AV95" s="127">
        <f>'VP - Vodovodní přípojky'!J33</f>
        <v>0</v>
      </c>
      <c r="AW95" s="127">
        <f>'VP - Vodovodní přípojky'!J34</f>
        <v>0</v>
      </c>
      <c r="AX95" s="127">
        <f>'VP - Vodovodní přípojky'!J35</f>
        <v>0</v>
      </c>
      <c r="AY95" s="127">
        <f>'VP - Vodovodní přípojky'!J36</f>
        <v>0</v>
      </c>
      <c r="AZ95" s="127">
        <f>'VP - Vodovodní přípojky'!F33</f>
        <v>0</v>
      </c>
      <c r="BA95" s="127">
        <f>'VP - Vodovodní přípojky'!F34</f>
        <v>0</v>
      </c>
      <c r="BB95" s="127">
        <f>'VP - Vodovodní přípojky'!F35</f>
        <v>0</v>
      </c>
      <c r="BC95" s="127">
        <f>'VP - Vodovodní přípojky'!F36</f>
        <v>0</v>
      </c>
      <c r="BD95" s="129">
        <f>'VP - Vodovodní přípojky'!F37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'KP - Kanalizační přípojky'!J30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'KP - Kanalizační přípojky'!P125</f>
        <v>0</v>
      </c>
      <c r="AV96" s="132">
        <f>'KP - Kanalizační přípojky'!J33</f>
        <v>0</v>
      </c>
      <c r="AW96" s="132">
        <f>'KP - Kanalizační přípojky'!J34</f>
        <v>0</v>
      </c>
      <c r="AX96" s="132">
        <f>'KP - Kanalizační přípojky'!J35</f>
        <v>0</v>
      </c>
      <c r="AY96" s="132">
        <f>'KP - Kanalizační přípojky'!J36</f>
        <v>0</v>
      </c>
      <c r="AZ96" s="132">
        <f>'KP - Kanalizační přípojky'!F33</f>
        <v>0</v>
      </c>
      <c r="BA96" s="132">
        <f>'KP - Kanalizační přípojky'!F34</f>
        <v>0</v>
      </c>
      <c r="BB96" s="132">
        <f>'KP - Kanalizační přípojky'!F35</f>
        <v>0</v>
      </c>
      <c r="BC96" s="132">
        <f>'KP - Kanalizační přípojky'!F36</f>
        <v>0</v>
      </c>
      <c r="BD96" s="134">
        <f>'KP - Kanalizační přípojky'!F37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2YE5N6uI2TErYbJ1uLipawg2oqGn50CsS0BoMkTxetHtLqaP2xJYIftDlhDtdKIFi/onyH6Vj1aRPrKR/VkwjA==" hashValue="mW9NpLPFuBxY+R1exUflaf0VX81J7HQif4sYruKGsL8HV/ahsSezmC4iB17wQXpsen0zhjrgZASX+vJnWkPut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VP - Vodovodní přípojky'!C2" display="/"/>
    <hyperlink ref="A96" location="'KP - Kanalizační přípoj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Kojice - Kanalizační a vodovodní přípojky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ROUND((SUM(BE125:BE262)),  2)</f>
        <v>0</v>
      </c>
      <c r="G33" s="37"/>
      <c r="H33" s="37"/>
      <c r="I33" s="154">
        <v>0.20999999999999999</v>
      </c>
      <c r="J33" s="153">
        <f>ROUND(((SUM(BE125:BE262))*I33),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ROUND((SUM(BF125:BF262)),  2)</f>
        <v>0</v>
      </c>
      <c r="G34" s="37"/>
      <c r="H34" s="37"/>
      <c r="I34" s="154">
        <v>0.14999999999999999</v>
      </c>
      <c r="J34" s="153">
        <f>ROUND(((SUM(BF125:BF262))*I34),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ROUND((SUM(BG125:BG262)),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ROUND((SUM(BH125:BH262)),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ROUND((SUM(BI125:BI262)),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Kojice - Kanalizační a vodovodní přípojky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VP - Vodovodní přípojky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Kojice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Kojice</v>
      </c>
      <c r="G91" s="39"/>
      <c r="H91" s="39"/>
      <c r="I91" s="31" t="s">
        <v>30</v>
      </c>
      <c r="J91" s="35" t="str">
        <f>E21</f>
        <v>Multiaqua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Tereza Hatková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J201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J203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J210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J223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J244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J249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J261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Kojice - Kanalizační a vodovodní přípojky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VP - Vodovodní přípojky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Kojice</v>
      </c>
      <c r="G119" s="39"/>
      <c r="H119" s="39"/>
      <c r="I119" s="31" t="s">
        <v>22</v>
      </c>
      <c r="J119" s="78" t="str">
        <f>IF(J12="","",J12)</f>
        <v>14. 3. 2025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Obec Kojice</v>
      </c>
      <c r="G121" s="39"/>
      <c r="H121" s="39"/>
      <c r="I121" s="31" t="s">
        <v>30</v>
      </c>
      <c r="J121" s="35" t="str">
        <f>E21</f>
        <v>Multiaqua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Tereza Hatková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108</v>
      </c>
      <c r="D124" s="193" t="s">
        <v>61</v>
      </c>
      <c r="E124" s="193" t="s">
        <v>57</v>
      </c>
      <c r="F124" s="193" t="s">
        <v>58</v>
      </c>
      <c r="G124" s="193" t="s">
        <v>109</v>
      </c>
      <c r="H124" s="193" t="s">
        <v>110</v>
      </c>
      <c r="I124" s="193" t="s">
        <v>111</v>
      </c>
      <c r="J124" s="193" t="s">
        <v>95</v>
      </c>
      <c r="K124" s="194" t="s">
        <v>112</v>
      </c>
      <c r="L124" s="195"/>
      <c r="M124" s="99" t="s">
        <v>1</v>
      </c>
      <c r="N124" s="100" t="s">
        <v>40</v>
      </c>
      <c r="O124" s="100" t="s">
        <v>113</v>
      </c>
      <c r="P124" s="100" t="s">
        <v>114</v>
      </c>
      <c r="Q124" s="100" t="s">
        <v>115</v>
      </c>
      <c r="R124" s="100" t="s">
        <v>116</v>
      </c>
      <c r="S124" s="100" t="s">
        <v>117</v>
      </c>
      <c r="T124" s="101" t="s">
        <v>118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119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122.24329793464001</v>
      </c>
      <c r="S125" s="103"/>
      <c r="T125" s="199">
        <f>T126</f>
        <v>14.318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97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75</v>
      </c>
      <c r="E126" s="204" t="s">
        <v>120</v>
      </c>
      <c r="F126" s="204" t="s">
        <v>121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P127+P201+P203+P210+P223+P244+P249+P261</f>
        <v>0</v>
      </c>
      <c r="Q126" s="209"/>
      <c r="R126" s="210">
        <f>R127+R201+R203+R210+R223+R244+R249+R261</f>
        <v>122.24329793464001</v>
      </c>
      <c r="S126" s="209"/>
      <c r="T126" s="211">
        <f>T127+T201+T203+T210+T223+T244+T249+T261</f>
        <v>14.318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76</v>
      </c>
      <c r="AY126" s="212" t="s">
        <v>122</v>
      </c>
      <c r="BK126" s="214">
        <f>BK127+BK201+BK203+BK210+BK223+BK244+BK249+BK261</f>
        <v>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84</v>
      </c>
      <c r="F127" s="215" t="s">
        <v>123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SUM(P128:P200)</f>
        <v>0</v>
      </c>
      <c r="Q127" s="209"/>
      <c r="R127" s="210">
        <f>SUM(R128:R200)</f>
        <v>96.596542322000005</v>
      </c>
      <c r="S127" s="209"/>
      <c r="T127" s="211">
        <f>SUM(T128:T200)</f>
        <v>14.318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122</v>
      </c>
      <c r="BK127" s="214">
        <f>SUM(BK128:BK200)</f>
        <v>0</v>
      </c>
    </row>
    <row r="128" s="2" customFormat="1" ht="62.7" customHeight="1">
      <c r="A128" s="37"/>
      <c r="B128" s="38"/>
      <c r="C128" s="217" t="s">
        <v>84</v>
      </c>
      <c r="D128" s="217" t="s">
        <v>124</v>
      </c>
      <c r="E128" s="218" t="s">
        <v>125</v>
      </c>
      <c r="F128" s="219" t="s">
        <v>126</v>
      </c>
      <c r="G128" s="220" t="s">
        <v>127</v>
      </c>
      <c r="H128" s="221">
        <v>9.8000000000000007</v>
      </c>
      <c r="I128" s="222"/>
      <c r="J128" s="223">
        <f>ROUND(I128*H128,2)</f>
        <v>0</v>
      </c>
      <c r="K128" s="219" t="s">
        <v>128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0.26000000000000001</v>
      </c>
      <c r="T128" s="227">
        <f>S128*H128</f>
        <v>2.5480000000000005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129</v>
      </c>
      <c r="AT128" s="228" t="s">
        <v>124</v>
      </c>
      <c r="AU128" s="228" t="s">
        <v>86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129</v>
      </c>
      <c r="BM128" s="228" t="s">
        <v>130</v>
      </c>
    </row>
    <row r="129" s="13" customFormat="1">
      <c r="A129" s="13"/>
      <c r="B129" s="230"/>
      <c r="C129" s="231"/>
      <c r="D129" s="232" t="s">
        <v>131</v>
      </c>
      <c r="E129" s="233" t="s">
        <v>1</v>
      </c>
      <c r="F129" s="234" t="s">
        <v>132</v>
      </c>
      <c r="G129" s="231"/>
      <c r="H129" s="235">
        <v>9.8000000000000007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131</v>
      </c>
      <c r="AU129" s="241" t="s">
        <v>86</v>
      </c>
      <c r="AV129" s="13" t="s">
        <v>86</v>
      </c>
      <c r="AW129" s="13" t="s">
        <v>32</v>
      </c>
      <c r="AX129" s="13" t="s">
        <v>84</v>
      </c>
      <c r="AY129" s="241" t="s">
        <v>122</v>
      </c>
    </row>
    <row r="130" s="2" customFormat="1" ht="66.75" customHeight="1">
      <c r="A130" s="37"/>
      <c r="B130" s="38"/>
      <c r="C130" s="217" t="s">
        <v>86</v>
      </c>
      <c r="D130" s="217" t="s">
        <v>124</v>
      </c>
      <c r="E130" s="218" t="s">
        <v>133</v>
      </c>
      <c r="F130" s="219" t="s">
        <v>134</v>
      </c>
      <c r="G130" s="220" t="s">
        <v>127</v>
      </c>
      <c r="H130" s="221">
        <v>7</v>
      </c>
      <c r="I130" s="222"/>
      <c r="J130" s="223">
        <f>ROUND(I130*H130,2)</f>
        <v>0</v>
      </c>
      <c r="K130" s="219" t="s">
        <v>128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0.28999999999999998</v>
      </c>
      <c r="T130" s="227">
        <f>S130*H130</f>
        <v>2.0299999999999998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129</v>
      </c>
      <c r="AT130" s="228" t="s">
        <v>124</v>
      </c>
      <c r="AU130" s="228" t="s">
        <v>86</v>
      </c>
      <c r="AY130" s="16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129</v>
      </c>
      <c r="BM130" s="228" t="s">
        <v>135</v>
      </c>
    </row>
    <row r="131" s="13" customFormat="1">
      <c r="A131" s="13"/>
      <c r="B131" s="230"/>
      <c r="C131" s="231"/>
      <c r="D131" s="232" t="s">
        <v>131</v>
      </c>
      <c r="E131" s="233" t="s">
        <v>1</v>
      </c>
      <c r="F131" s="234" t="s">
        <v>136</v>
      </c>
      <c r="G131" s="231"/>
      <c r="H131" s="235">
        <v>7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131</v>
      </c>
      <c r="AU131" s="241" t="s">
        <v>86</v>
      </c>
      <c r="AV131" s="13" t="s">
        <v>86</v>
      </c>
      <c r="AW131" s="13" t="s">
        <v>32</v>
      </c>
      <c r="AX131" s="13" t="s">
        <v>84</v>
      </c>
      <c r="AY131" s="241" t="s">
        <v>122</v>
      </c>
    </row>
    <row r="132" s="2" customFormat="1" ht="66.75" customHeight="1">
      <c r="A132" s="37"/>
      <c r="B132" s="38"/>
      <c r="C132" s="217" t="s">
        <v>137</v>
      </c>
      <c r="D132" s="217" t="s">
        <v>124</v>
      </c>
      <c r="E132" s="218" t="s">
        <v>138</v>
      </c>
      <c r="F132" s="219" t="s">
        <v>139</v>
      </c>
      <c r="G132" s="220" t="s">
        <v>127</v>
      </c>
      <c r="H132" s="221">
        <v>13</v>
      </c>
      <c r="I132" s="222"/>
      <c r="J132" s="223">
        <f>ROUND(I132*H132,2)</f>
        <v>0</v>
      </c>
      <c r="K132" s="219" t="s">
        <v>128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0.44</v>
      </c>
      <c r="T132" s="227">
        <f>S132*H132</f>
        <v>5.7199999999999998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129</v>
      </c>
      <c r="AT132" s="228" t="s">
        <v>124</v>
      </c>
      <c r="AU132" s="228" t="s">
        <v>86</v>
      </c>
      <c r="AY132" s="16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129</v>
      </c>
      <c r="BM132" s="228" t="s">
        <v>140</v>
      </c>
    </row>
    <row r="133" s="13" customFormat="1">
      <c r="A133" s="13"/>
      <c r="B133" s="230"/>
      <c r="C133" s="231"/>
      <c r="D133" s="232" t="s">
        <v>131</v>
      </c>
      <c r="E133" s="233" t="s">
        <v>1</v>
      </c>
      <c r="F133" s="234" t="s">
        <v>141</v>
      </c>
      <c r="G133" s="231"/>
      <c r="H133" s="235">
        <v>13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131</v>
      </c>
      <c r="AU133" s="241" t="s">
        <v>86</v>
      </c>
      <c r="AV133" s="13" t="s">
        <v>86</v>
      </c>
      <c r="AW133" s="13" t="s">
        <v>32</v>
      </c>
      <c r="AX133" s="13" t="s">
        <v>84</v>
      </c>
      <c r="AY133" s="241" t="s">
        <v>122</v>
      </c>
    </row>
    <row r="134" s="2" customFormat="1" ht="55.5" customHeight="1">
      <c r="A134" s="37"/>
      <c r="B134" s="38"/>
      <c r="C134" s="217" t="s">
        <v>129</v>
      </c>
      <c r="D134" s="217" t="s">
        <v>124</v>
      </c>
      <c r="E134" s="218" t="s">
        <v>142</v>
      </c>
      <c r="F134" s="219" t="s">
        <v>143</v>
      </c>
      <c r="G134" s="220" t="s">
        <v>127</v>
      </c>
      <c r="H134" s="221">
        <v>13</v>
      </c>
      <c r="I134" s="222"/>
      <c r="J134" s="223">
        <f>ROUND(I134*H134,2)</f>
        <v>0</v>
      </c>
      <c r="K134" s="219" t="s">
        <v>128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0.22</v>
      </c>
      <c r="T134" s="227">
        <f>S134*H134</f>
        <v>2.8599999999999999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129</v>
      </c>
      <c r="AT134" s="228" t="s">
        <v>124</v>
      </c>
      <c r="AU134" s="228" t="s">
        <v>86</v>
      </c>
      <c r="AY134" s="16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129</v>
      </c>
      <c r="BM134" s="228" t="s">
        <v>144</v>
      </c>
    </row>
    <row r="135" s="13" customFormat="1">
      <c r="A135" s="13"/>
      <c r="B135" s="230"/>
      <c r="C135" s="231"/>
      <c r="D135" s="232" t="s">
        <v>131</v>
      </c>
      <c r="E135" s="233" t="s">
        <v>1</v>
      </c>
      <c r="F135" s="234" t="s">
        <v>141</v>
      </c>
      <c r="G135" s="231"/>
      <c r="H135" s="235">
        <v>13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131</v>
      </c>
      <c r="AU135" s="241" t="s">
        <v>86</v>
      </c>
      <c r="AV135" s="13" t="s">
        <v>86</v>
      </c>
      <c r="AW135" s="13" t="s">
        <v>32</v>
      </c>
      <c r="AX135" s="13" t="s">
        <v>84</v>
      </c>
      <c r="AY135" s="241" t="s">
        <v>122</v>
      </c>
    </row>
    <row r="136" s="2" customFormat="1" ht="44.25" customHeight="1">
      <c r="A136" s="37"/>
      <c r="B136" s="38"/>
      <c r="C136" s="217" t="s">
        <v>145</v>
      </c>
      <c r="D136" s="217" t="s">
        <v>124</v>
      </c>
      <c r="E136" s="218" t="s">
        <v>146</v>
      </c>
      <c r="F136" s="219" t="s">
        <v>147</v>
      </c>
      <c r="G136" s="220" t="s">
        <v>148</v>
      </c>
      <c r="H136" s="221">
        <v>4</v>
      </c>
      <c r="I136" s="222"/>
      <c r="J136" s="223">
        <f>ROUND(I136*H136,2)</f>
        <v>0</v>
      </c>
      <c r="K136" s="219" t="s">
        <v>128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0.28999999999999998</v>
      </c>
      <c r="T136" s="227">
        <f>S136*H136</f>
        <v>1.1599999999999999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129</v>
      </c>
      <c r="AT136" s="228" t="s">
        <v>124</v>
      </c>
      <c r="AU136" s="228" t="s">
        <v>86</v>
      </c>
      <c r="AY136" s="16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129</v>
      </c>
      <c r="BM136" s="228" t="s">
        <v>149</v>
      </c>
    </row>
    <row r="137" s="13" customFormat="1">
      <c r="A137" s="13"/>
      <c r="B137" s="230"/>
      <c r="C137" s="231"/>
      <c r="D137" s="232" t="s">
        <v>131</v>
      </c>
      <c r="E137" s="233" t="s">
        <v>1</v>
      </c>
      <c r="F137" s="234" t="s">
        <v>129</v>
      </c>
      <c r="G137" s="231"/>
      <c r="H137" s="235">
        <v>4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131</v>
      </c>
      <c r="AU137" s="241" t="s">
        <v>86</v>
      </c>
      <c r="AV137" s="13" t="s">
        <v>86</v>
      </c>
      <c r="AW137" s="13" t="s">
        <v>32</v>
      </c>
      <c r="AX137" s="13" t="s">
        <v>84</v>
      </c>
      <c r="AY137" s="241" t="s">
        <v>122</v>
      </c>
    </row>
    <row r="138" s="2" customFormat="1" ht="16.5" customHeight="1">
      <c r="A138" s="37"/>
      <c r="B138" s="38"/>
      <c r="C138" s="217" t="s">
        <v>150</v>
      </c>
      <c r="D138" s="217" t="s">
        <v>124</v>
      </c>
      <c r="E138" s="218" t="s">
        <v>151</v>
      </c>
      <c r="F138" s="219" t="s">
        <v>152</v>
      </c>
      <c r="G138" s="220" t="s">
        <v>148</v>
      </c>
      <c r="H138" s="221">
        <v>50</v>
      </c>
      <c r="I138" s="222"/>
      <c r="J138" s="223">
        <f>ROUND(I138*H138,2)</f>
        <v>0</v>
      </c>
      <c r="K138" s="219" t="s">
        <v>128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0.00719295</v>
      </c>
      <c r="R138" s="226">
        <f>Q138*H138</f>
        <v>0.35964750000000001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129</v>
      </c>
      <c r="AT138" s="228" t="s">
        <v>124</v>
      </c>
      <c r="AU138" s="228" t="s">
        <v>86</v>
      </c>
      <c r="AY138" s="16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129</v>
      </c>
      <c r="BM138" s="228" t="s">
        <v>153</v>
      </c>
    </row>
    <row r="139" s="2" customFormat="1" ht="24.15" customHeight="1">
      <c r="A139" s="37"/>
      <c r="B139" s="38"/>
      <c r="C139" s="217" t="s">
        <v>154</v>
      </c>
      <c r="D139" s="217" t="s">
        <v>124</v>
      </c>
      <c r="E139" s="218" t="s">
        <v>155</v>
      </c>
      <c r="F139" s="219" t="s">
        <v>156</v>
      </c>
      <c r="G139" s="220" t="s">
        <v>157</v>
      </c>
      <c r="H139" s="221">
        <v>4</v>
      </c>
      <c r="I139" s="222"/>
      <c r="J139" s="223">
        <f>ROUND(I139*H139,2)</f>
        <v>0</v>
      </c>
      <c r="K139" s="219" t="s">
        <v>128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3.2634E-05</v>
      </c>
      <c r="R139" s="226">
        <f>Q139*H139</f>
        <v>0.000130536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129</v>
      </c>
      <c r="AT139" s="228" t="s">
        <v>124</v>
      </c>
      <c r="AU139" s="228" t="s">
        <v>86</v>
      </c>
      <c r="AY139" s="16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129</v>
      </c>
      <c r="BM139" s="228" t="s">
        <v>158</v>
      </c>
    </row>
    <row r="140" s="2" customFormat="1" ht="37.8" customHeight="1">
      <c r="A140" s="37"/>
      <c r="B140" s="38"/>
      <c r="C140" s="217" t="s">
        <v>159</v>
      </c>
      <c r="D140" s="217" t="s">
        <v>124</v>
      </c>
      <c r="E140" s="218" t="s">
        <v>160</v>
      </c>
      <c r="F140" s="219" t="s">
        <v>161</v>
      </c>
      <c r="G140" s="220" t="s">
        <v>162</v>
      </c>
      <c r="H140" s="221">
        <v>4</v>
      </c>
      <c r="I140" s="222"/>
      <c r="J140" s="223">
        <f>ROUND(I140*H140,2)</f>
        <v>0</v>
      </c>
      <c r="K140" s="219" t="s">
        <v>128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129</v>
      </c>
      <c r="AT140" s="228" t="s">
        <v>124</v>
      </c>
      <c r="AU140" s="228" t="s">
        <v>86</v>
      </c>
      <c r="AY140" s="16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129</v>
      </c>
      <c r="BM140" s="228" t="s">
        <v>163</v>
      </c>
    </row>
    <row r="141" s="2" customFormat="1" ht="24.15" customHeight="1">
      <c r="A141" s="37"/>
      <c r="B141" s="38"/>
      <c r="C141" s="217" t="s">
        <v>164</v>
      </c>
      <c r="D141" s="217" t="s">
        <v>124</v>
      </c>
      <c r="E141" s="218" t="s">
        <v>165</v>
      </c>
      <c r="F141" s="219" t="s">
        <v>166</v>
      </c>
      <c r="G141" s="220" t="s">
        <v>127</v>
      </c>
      <c r="H141" s="221">
        <v>36.299999999999997</v>
      </c>
      <c r="I141" s="222"/>
      <c r="J141" s="223">
        <f>ROUND(I141*H141,2)</f>
        <v>0</v>
      </c>
      <c r="K141" s="219" t="s">
        <v>128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86</v>
      </c>
      <c r="AY141" s="16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129</v>
      </c>
      <c r="BM141" s="228" t="s">
        <v>167</v>
      </c>
    </row>
    <row r="142" s="13" customFormat="1">
      <c r="A142" s="13"/>
      <c r="B142" s="230"/>
      <c r="C142" s="231"/>
      <c r="D142" s="232" t="s">
        <v>131</v>
      </c>
      <c r="E142" s="233" t="s">
        <v>1</v>
      </c>
      <c r="F142" s="234" t="s">
        <v>168</v>
      </c>
      <c r="G142" s="231"/>
      <c r="H142" s="235">
        <v>36.299999999999997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131</v>
      </c>
      <c r="AU142" s="241" t="s">
        <v>86</v>
      </c>
      <c r="AV142" s="13" t="s">
        <v>86</v>
      </c>
      <c r="AW142" s="13" t="s">
        <v>32</v>
      </c>
      <c r="AX142" s="13" t="s">
        <v>84</v>
      </c>
      <c r="AY142" s="241" t="s">
        <v>122</v>
      </c>
    </row>
    <row r="143" s="2" customFormat="1" ht="37.8" customHeight="1">
      <c r="A143" s="37"/>
      <c r="B143" s="38"/>
      <c r="C143" s="217" t="s">
        <v>169</v>
      </c>
      <c r="D143" s="217" t="s">
        <v>124</v>
      </c>
      <c r="E143" s="218" t="s">
        <v>170</v>
      </c>
      <c r="F143" s="219" t="s">
        <v>171</v>
      </c>
      <c r="G143" s="220" t="s">
        <v>172</v>
      </c>
      <c r="H143" s="221">
        <v>43.350000000000001</v>
      </c>
      <c r="I143" s="222"/>
      <c r="J143" s="223">
        <f>ROUND(I143*H143,2)</f>
        <v>0</v>
      </c>
      <c r="K143" s="219" t="s">
        <v>128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129</v>
      </c>
      <c r="AT143" s="228" t="s">
        <v>124</v>
      </c>
      <c r="AU143" s="228" t="s">
        <v>86</v>
      </c>
      <c r="AY143" s="16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129</v>
      </c>
      <c r="BM143" s="228" t="s">
        <v>173</v>
      </c>
    </row>
    <row r="144" s="13" customFormat="1">
      <c r="A144" s="13"/>
      <c r="B144" s="230"/>
      <c r="C144" s="231"/>
      <c r="D144" s="232" t="s">
        <v>131</v>
      </c>
      <c r="E144" s="233" t="s">
        <v>1</v>
      </c>
      <c r="F144" s="234" t="s">
        <v>174</v>
      </c>
      <c r="G144" s="231"/>
      <c r="H144" s="235">
        <v>43.350000000000001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131</v>
      </c>
      <c r="AU144" s="241" t="s">
        <v>86</v>
      </c>
      <c r="AV144" s="13" t="s">
        <v>86</v>
      </c>
      <c r="AW144" s="13" t="s">
        <v>32</v>
      </c>
      <c r="AX144" s="13" t="s">
        <v>84</v>
      </c>
      <c r="AY144" s="241" t="s">
        <v>122</v>
      </c>
    </row>
    <row r="145" s="2" customFormat="1" ht="44.25" customHeight="1">
      <c r="A145" s="37"/>
      <c r="B145" s="38"/>
      <c r="C145" s="217" t="s">
        <v>175</v>
      </c>
      <c r="D145" s="217" t="s">
        <v>124</v>
      </c>
      <c r="E145" s="218" t="s">
        <v>176</v>
      </c>
      <c r="F145" s="219" t="s">
        <v>177</v>
      </c>
      <c r="G145" s="220" t="s">
        <v>172</v>
      </c>
      <c r="H145" s="221">
        <v>3.375</v>
      </c>
      <c r="I145" s="222"/>
      <c r="J145" s="223">
        <f>ROUND(I145*H145,2)</f>
        <v>0</v>
      </c>
      <c r="K145" s="219" t="s">
        <v>128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129</v>
      </c>
      <c r="AT145" s="228" t="s">
        <v>124</v>
      </c>
      <c r="AU145" s="228" t="s">
        <v>86</v>
      </c>
      <c r="AY145" s="16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129</v>
      </c>
      <c r="BM145" s="228" t="s">
        <v>178</v>
      </c>
    </row>
    <row r="146" s="13" customFormat="1">
      <c r="A146" s="13"/>
      <c r="B146" s="230"/>
      <c r="C146" s="231"/>
      <c r="D146" s="232" t="s">
        <v>131</v>
      </c>
      <c r="E146" s="233" t="s">
        <v>1</v>
      </c>
      <c r="F146" s="234" t="s">
        <v>179</v>
      </c>
      <c r="G146" s="231"/>
      <c r="H146" s="235">
        <v>6.75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131</v>
      </c>
      <c r="AU146" s="241" t="s">
        <v>86</v>
      </c>
      <c r="AV146" s="13" t="s">
        <v>86</v>
      </c>
      <c r="AW146" s="13" t="s">
        <v>32</v>
      </c>
      <c r="AX146" s="13" t="s">
        <v>76</v>
      </c>
      <c r="AY146" s="241" t="s">
        <v>122</v>
      </c>
    </row>
    <row r="147" s="13" customFormat="1">
      <c r="A147" s="13"/>
      <c r="B147" s="230"/>
      <c r="C147" s="231"/>
      <c r="D147" s="232" t="s">
        <v>131</v>
      </c>
      <c r="E147" s="233" t="s">
        <v>1</v>
      </c>
      <c r="F147" s="234" t="s">
        <v>180</v>
      </c>
      <c r="G147" s="231"/>
      <c r="H147" s="235">
        <v>3.375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131</v>
      </c>
      <c r="AU147" s="241" t="s">
        <v>86</v>
      </c>
      <c r="AV147" s="13" t="s">
        <v>86</v>
      </c>
      <c r="AW147" s="13" t="s">
        <v>32</v>
      </c>
      <c r="AX147" s="13" t="s">
        <v>84</v>
      </c>
      <c r="AY147" s="241" t="s">
        <v>122</v>
      </c>
    </row>
    <row r="148" s="2" customFormat="1" ht="44.25" customHeight="1">
      <c r="A148" s="37"/>
      <c r="B148" s="38"/>
      <c r="C148" s="217" t="s">
        <v>181</v>
      </c>
      <c r="D148" s="217" t="s">
        <v>124</v>
      </c>
      <c r="E148" s="218" t="s">
        <v>182</v>
      </c>
      <c r="F148" s="219" t="s">
        <v>183</v>
      </c>
      <c r="G148" s="220" t="s">
        <v>172</v>
      </c>
      <c r="H148" s="221">
        <v>2.7000000000000002</v>
      </c>
      <c r="I148" s="222"/>
      <c r="J148" s="223">
        <f>ROUND(I148*H148,2)</f>
        <v>0</v>
      </c>
      <c r="K148" s="219" t="s">
        <v>128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129</v>
      </c>
      <c r="AT148" s="228" t="s">
        <v>124</v>
      </c>
      <c r="AU148" s="228" t="s">
        <v>86</v>
      </c>
      <c r="AY148" s="16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129</v>
      </c>
      <c r="BM148" s="228" t="s">
        <v>184</v>
      </c>
    </row>
    <row r="149" s="13" customFormat="1">
      <c r="A149" s="13"/>
      <c r="B149" s="230"/>
      <c r="C149" s="231"/>
      <c r="D149" s="232" t="s">
        <v>131</v>
      </c>
      <c r="E149" s="233" t="s">
        <v>1</v>
      </c>
      <c r="F149" s="234" t="s">
        <v>185</v>
      </c>
      <c r="G149" s="231"/>
      <c r="H149" s="235">
        <v>2.7000000000000002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131</v>
      </c>
      <c r="AU149" s="241" t="s">
        <v>86</v>
      </c>
      <c r="AV149" s="13" t="s">
        <v>86</v>
      </c>
      <c r="AW149" s="13" t="s">
        <v>32</v>
      </c>
      <c r="AX149" s="13" t="s">
        <v>84</v>
      </c>
      <c r="AY149" s="241" t="s">
        <v>122</v>
      </c>
    </row>
    <row r="150" s="2" customFormat="1" ht="44.25" customHeight="1">
      <c r="A150" s="37"/>
      <c r="B150" s="38"/>
      <c r="C150" s="217" t="s">
        <v>186</v>
      </c>
      <c r="D150" s="217" t="s">
        <v>124</v>
      </c>
      <c r="E150" s="218" t="s">
        <v>187</v>
      </c>
      <c r="F150" s="219" t="s">
        <v>188</v>
      </c>
      <c r="G150" s="220" t="s">
        <v>172</v>
      </c>
      <c r="H150" s="221">
        <v>0.67500000000000004</v>
      </c>
      <c r="I150" s="222"/>
      <c r="J150" s="223">
        <f>ROUND(I150*H150,2)</f>
        <v>0</v>
      </c>
      <c r="K150" s="219" t="s">
        <v>128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129</v>
      </c>
      <c r="AT150" s="228" t="s">
        <v>124</v>
      </c>
      <c r="AU150" s="228" t="s">
        <v>86</v>
      </c>
      <c r="AY150" s="16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129</v>
      </c>
      <c r="BM150" s="228" t="s">
        <v>189</v>
      </c>
    </row>
    <row r="151" s="13" customFormat="1">
      <c r="A151" s="13"/>
      <c r="B151" s="230"/>
      <c r="C151" s="231"/>
      <c r="D151" s="232" t="s">
        <v>131</v>
      </c>
      <c r="E151" s="233" t="s">
        <v>1</v>
      </c>
      <c r="F151" s="234" t="s">
        <v>190</v>
      </c>
      <c r="G151" s="231"/>
      <c r="H151" s="235">
        <v>0.67500000000000004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131</v>
      </c>
      <c r="AU151" s="241" t="s">
        <v>86</v>
      </c>
      <c r="AV151" s="13" t="s">
        <v>86</v>
      </c>
      <c r="AW151" s="13" t="s">
        <v>32</v>
      </c>
      <c r="AX151" s="13" t="s">
        <v>84</v>
      </c>
      <c r="AY151" s="241" t="s">
        <v>122</v>
      </c>
    </row>
    <row r="152" s="2" customFormat="1" ht="55.5" customHeight="1">
      <c r="A152" s="37"/>
      <c r="B152" s="38"/>
      <c r="C152" s="217" t="s">
        <v>191</v>
      </c>
      <c r="D152" s="217" t="s">
        <v>124</v>
      </c>
      <c r="E152" s="218" t="s">
        <v>192</v>
      </c>
      <c r="F152" s="219" t="s">
        <v>193</v>
      </c>
      <c r="G152" s="220" t="s">
        <v>172</v>
      </c>
      <c r="H152" s="221">
        <v>40.274999999999999</v>
      </c>
      <c r="I152" s="222"/>
      <c r="J152" s="223">
        <f>ROUND(I152*H152,2)</f>
        <v>0</v>
      </c>
      <c r="K152" s="219" t="s">
        <v>128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129</v>
      </c>
      <c r="AT152" s="228" t="s">
        <v>124</v>
      </c>
      <c r="AU152" s="228" t="s">
        <v>86</v>
      </c>
      <c r="AY152" s="16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129</v>
      </c>
      <c r="BM152" s="228" t="s">
        <v>194</v>
      </c>
    </row>
    <row r="153" s="13" customFormat="1">
      <c r="A153" s="13"/>
      <c r="B153" s="230"/>
      <c r="C153" s="231"/>
      <c r="D153" s="232" t="s">
        <v>131</v>
      </c>
      <c r="E153" s="233" t="s">
        <v>1</v>
      </c>
      <c r="F153" s="234" t="s">
        <v>195</v>
      </c>
      <c r="G153" s="231"/>
      <c r="H153" s="235">
        <v>15.6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131</v>
      </c>
      <c r="AU153" s="241" t="s">
        <v>86</v>
      </c>
      <c r="AV153" s="13" t="s">
        <v>86</v>
      </c>
      <c r="AW153" s="13" t="s">
        <v>32</v>
      </c>
      <c r="AX153" s="13" t="s">
        <v>76</v>
      </c>
      <c r="AY153" s="241" t="s">
        <v>122</v>
      </c>
    </row>
    <row r="154" s="13" customFormat="1">
      <c r="A154" s="13"/>
      <c r="B154" s="230"/>
      <c r="C154" s="231"/>
      <c r="D154" s="232" t="s">
        <v>131</v>
      </c>
      <c r="E154" s="233" t="s">
        <v>1</v>
      </c>
      <c r="F154" s="234" t="s">
        <v>196</v>
      </c>
      <c r="G154" s="231"/>
      <c r="H154" s="235">
        <v>54.450000000000003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131</v>
      </c>
      <c r="AU154" s="241" t="s">
        <v>86</v>
      </c>
      <c r="AV154" s="13" t="s">
        <v>86</v>
      </c>
      <c r="AW154" s="13" t="s">
        <v>32</v>
      </c>
      <c r="AX154" s="13" t="s">
        <v>76</v>
      </c>
      <c r="AY154" s="241" t="s">
        <v>122</v>
      </c>
    </row>
    <row r="155" s="13" customFormat="1">
      <c r="A155" s="13"/>
      <c r="B155" s="230"/>
      <c r="C155" s="231"/>
      <c r="D155" s="232" t="s">
        <v>131</v>
      </c>
      <c r="E155" s="233" t="s">
        <v>1</v>
      </c>
      <c r="F155" s="234" t="s">
        <v>197</v>
      </c>
      <c r="G155" s="231"/>
      <c r="H155" s="235">
        <v>10.5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131</v>
      </c>
      <c r="AU155" s="241" t="s">
        <v>86</v>
      </c>
      <c r="AV155" s="13" t="s">
        <v>86</v>
      </c>
      <c r="AW155" s="13" t="s">
        <v>32</v>
      </c>
      <c r="AX155" s="13" t="s">
        <v>76</v>
      </c>
      <c r="AY155" s="241" t="s">
        <v>122</v>
      </c>
    </row>
    <row r="156" s="14" customFormat="1">
      <c r="A156" s="14"/>
      <c r="B156" s="242"/>
      <c r="C156" s="243"/>
      <c r="D156" s="232" t="s">
        <v>131</v>
      </c>
      <c r="E156" s="244" t="s">
        <v>1</v>
      </c>
      <c r="F156" s="245" t="s">
        <v>198</v>
      </c>
      <c r="G156" s="243"/>
      <c r="H156" s="246">
        <v>80.549999999999997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131</v>
      </c>
      <c r="AU156" s="252" t="s">
        <v>86</v>
      </c>
      <c r="AV156" s="14" t="s">
        <v>129</v>
      </c>
      <c r="AW156" s="14" t="s">
        <v>32</v>
      </c>
      <c r="AX156" s="14" t="s">
        <v>76</v>
      </c>
      <c r="AY156" s="252" t="s">
        <v>122</v>
      </c>
    </row>
    <row r="157" s="13" customFormat="1">
      <c r="A157" s="13"/>
      <c r="B157" s="230"/>
      <c r="C157" s="231"/>
      <c r="D157" s="232" t="s">
        <v>131</v>
      </c>
      <c r="E157" s="233" t="s">
        <v>1</v>
      </c>
      <c r="F157" s="234" t="s">
        <v>199</v>
      </c>
      <c r="G157" s="231"/>
      <c r="H157" s="235">
        <v>40.274999999999999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131</v>
      </c>
      <c r="AU157" s="241" t="s">
        <v>86</v>
      </c>
      <c r="AV157" s="13" t="s">
        <v>86</v>
      </c>
      <c r="AW157" s="13" t="s">
        <v>32</v>
      </c>
      <c r="AX157" s="13" t="s">
        <v>84</v>
      </c>
      <c r="AY157" s="241" t="s">
        <v>122</v>
      </c>
    </row>
    <row r="158" s="2" customFormat="1" ht="49.05" customHeight="1">
      <c r="A158" s="37"/>
      <c r="B158" s="38"/>
      <c r="C158" s="217" t="s">
        <v>8</v>
      </c>
      <c r="D158" s="217" t="s">
        <v>124</v>
      </c>
      <c r="E158" s="218" t="s">
        <v>200</v>
      </c>
      <c r="F158" s="219" t="s">
        <v>201</v>
      </c>
      <c r="G158" s="220" t="s">
        <v>172</v>
      </c>
      <c r="H158" s="221">
        <v>32.219999999999999</v>
      </c>
      <c r="I158" s="222"/>
      <c r="J158" s="223">
        <f>ROUND(I158*H158,2)</f>
        <v>0</v>
      </c>
      <c r="K158" s="219" t="s">
        <v>128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129</v>
      </c>
      <c r="AT158" s="228" t="s">
        <v>124</v>
      </c>
      <c r="AU158" s="228" t="s">
        <v>86</v>
      </c>
      <c r="AY158" s="16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129</v>
      </c>
      <c r="BM158" s="228" t="s">
        <v>202</v>
      </c>
    </row>
    <row r="159" s="13" customFormat="1">
      <c r="A159" s="13"/>
      <c r="B159" s="230"/>
      <c r="C159" s="231"/>
      <c r="D159" s="232" t="s">
        <v>131</v>
      </c>
      <c r="E159" s="233" t="s">
        <v>1</v>
      </c>
      <c r="F159" s="234" t="s">
        <v>203</v>
      </c>
      <c r="G159" s="231"/>
      <c r="H159" s="235">
        <v>32.219999999999999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131</v>
      </c>
      <c r="AU159" s="241" t="s">
        <v>86</v>
      </c>
      <c r="AV159" s="13" t="s">
        <v>86</v>
      </c>
      <c r="AW159" s="13" t="s">
        <v>32</v>
      </c>
      <c r="AX159" s="13" t="s">
        <v>84</v>
      </c>
      <c r="AY159" s="241" t="s">
        <v>122</v>
      </c>
    </row>
    <row r="160" s="2" customFormat="1" ht="49.05" customHeight="1">
      <c r="A160" s="37"/>
      <c r="B160" s="38"/>
      <c r="C160" s="217" t="s">
        <v>204</v>
      </c>
      <c r="D160" s="217" t="s">
        <v>124</v>
      </c>
      <c r="E160" s="218" t="s">
        <v>205</v>
      </c>
      <c r="F160" s="219" t="s">
        <v>206</v>
      </c>
      <c r="G160" s="220" t="s">
        <v>172</v>
      </c>
      <c r="H160" s="221">
        <v>8.0549999999999997</v>
      </c>
      <c r="I160" s="222"/>
      <c r="J160" s="223">
        <f>ROUND(I160*H160,2)</f>
        <v>0</v>
      </c>
      <c r="K160" s="219" t="s">
        <v>128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129</v>
      </c>
      <c r="AT160" s="228" t="s">
        <v>124</v>
      </c>
      <c r="AU160" s="228" t="s">
        <v>86</v>
      </c>
      <c r="AY160" s="16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129</v>
      </c>
      <c r="BM160" s="228" t="s">
        <v>207</v>
      </c>
    </row>
    <row r="161" s="13" customFormat="1">
      <c r="A161" s="13"/>
      <c r="B161" s="230"/>
      <c r="C161" s="231"/>
      <c r="D161" s="232" t="s">
        <v>131</v>
      </c>
      <c r="E161" s="233" t="s">
        <v>1</v>
      </c>
      <c r="F161" s="234" t="s">
        <v>208</v>
      </c>
      <c r="G161" s="231"/>
      <c r="H161" s="235">
        <v>8.0549999999999997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131</v>
      </c>
      <c r="AU161" s="241" t="s">
        <v>86</v>
      </c>
      <c r="AV161" s="13" t="s">
        <v>86</v>
      </c>
      <c r="AW161" s="13" t="s">
        <v>32</v>
      </c>
      <c r="AX161" s="13" t="s">
        <v>84</v>
      </c>
      <c r="AY161" s="241" t="s">
        <v>122</v>
      </c>
    </row>
    <row r="162" s="2" customFormat="1" ht="37.8" customHeight="1">
      <c r="A162" s="37"/>
      <c r="B162" s="38"/>
      <c r="C162" s="217" t="s">
        <v>209</v>
      </c>
      <c r="D162" s="217" t="s">
        <v>124</v>
      </c>
      <c r="E162" s="218" t="s">
        <v>210</v>
      </c>
      <c r="F162" s="219" t="s">
        <v>211</v>
      </c>
      <c r="G162" s="220" t="s">
        <v>127</v>
      </c>
      <c r="H162" s="221">
        <v>18</v>
      </c>
      <c r="I162" s="222"/>
      <c r="J162" s="223">
        <f>ROUND(I162*H162,2)</f>
        <v>0</v>
      </c>
      <c r="K162" s="219" t="s">
        <v>128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0.00083850999999999999</v>
      </c>
      <c r="R162" s="226">
        <f>Q162*H162</f>
        <v>0.015093179999999999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129</v>
      </c>
      <c r="AT162" s="228" t="s">
        <v>124</v>
      </c>
      <c r="AU162" s="228" t="s">
        <v>86</v>
      </c>
      <c r="AY162" s="16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129</v>
      </c>
      <c r="BM162" s="228" t="s">
        <v>212</v>
      </c>
    </row>
    <row r="163" s="13" customFormat="1">
      <c r="A163" s="13"/>
      <c r="B163" s="230"/>
      <c r="C163" s="231"/>
      <c r="D163" s="232" t="s">
        <v>131</v>
      </c>
      <c r="E163" s="233" t="s">
        <v>1</v>
      </c>
      <c r="F163" s="234" t="s">
        <v>213</v>
      </c>
      <c r="G163" s="231"/>
      <c r="H163" s="235">
        <v>18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131</v>
      </c>
      <c r="AU163" s="241" t="s">
        <v>86</v>
      </c>
      <c r="AV163" s="13" t="s">
        <v>86</v>
      </c>
      <c r="AW163" s="13" t="s">
        <v>32</v>
      </c>
      <c r="AX163" s="13" t="s">
        <v>84</v>
      </c>
      <c r="AY163" s="241" t="s">
        <v>122</v>
      </c>
    </row>
    <row r="164" s="2" customFormat="1" ht="44.25" customHeight="1">
      <c r="A164" s="37"/>
      <c r="B164" s="38"/>
      <c r="C164" s="217" t="s">
        <v>214</v>
      </c>
      <c r="D164" s="217" t="s">
        <v>124</v>
      </c>
      <c r="E164" s="218" t="s">
        <v>215</v>
      </c>
      <c r="F164" s="219" t="s">
        <v>216</v>
      </c>
      <c r="G164" s="220" t="s">
        <v>127</v>
      </c>
      <c r="H164" s="221">
        <v>18</v>
      </c>
      <c r="I164" s="222"/>
      <c r="J164" s="223">
        <f>ROUND(I164*H164,2)</f>
        <v>0</v>
      </c>
      <c r="K164" s="219" t="s">
        <v>128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129</v>
      </c>
      <c r="AT164" s="228" t="s">
        <v>124</v>
      </c>
      <c r="AU164" s="228" t="s">
        <v>86</v>
      </c>
      <c r="AY164" s="16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129</v>
      </c>
      <c r="BM164" s="228" t="s">
        <v>217</v>
      </c>
    </row>
    <row r="165" s="2" customFormat="1" ht="37.8" customHeight="1">
      <c r="A165" s="37"/>
      <c r="B165" s="38"/>
      <c r="C165" s="217" t="s">
        <v>218</v>
      </c>
      <c r="D165" s="217" t="s">
        <v>124</v>
      </c>
      <c r="E165" s="218" t="s">
        <v>219</v>
      </c>
      <c r="F165" s="219" t="s">
        <v>220</v>
      </c>
      <c r="G165" s="220" t="s">
        <v>127</v>
      </c>
      <c r="H165" s="221">
        <v>161.09999999999999</v>
      </c>
      <c r="I165" s="222"/>
      <c r="J165" s="223">
        <f>ROUND(I165*H165,2)</f>
        <v>0</v>
      </c>
      <c r="K165" s="219" t="s">
        <v>128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0.00058135999999999995</v>
      </c>
      <c r="R165" s="226">
        <f>Q165*H165</f>
        <v>0.093657095999999995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129</v>
      </c>
      <c r="AT165" s="228" t="s">
        <v>124</v>
      </c>
      <c r="AU165" s="228" t="s">
        <v>86</v>
      </c>
      <c r="AY165" s="16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129</v>
      </c>
      <c r="BM165" s="228" t="s">
        <v>221</v>
      </c>
    </row>
    <row r="166" s="13" customFormat="1">
      <c r="A166" s="13"/>
      <c r="B166" s="230"/>
      <c r="C166" s="231"/>
      <c r="D166" s="232" t="s">
        <v>131</v>
      </c>
      <c r="E166" s="233" t="s">
        <v>1</v>
      </c>
      <c r="F166" s="234" t="s">
        <v>222</v>
      </c>
      <c r="G166" s="231"/>
      <c r="H166" s="235">
        <v>31.199999999999999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131</v>
      </c>
      <c r="AU166" s="241" t="s">
        <v>86</v>
      </c>
      <c r="AV166" s="13" t="s">
        <v>86</v>
      </c>
      <c r="AW166" s="13" t="s">
        <v>32</v>
      </c>
      <c r="AX166" s="13" t="s">
        <v>76</v>
      </c>
      <c r="AY166" s="241" t="s">
        <v>122</v>
      </c>
    </row>
    <row r="167" s="13" customFormat="1">
      <c r="A167" s="13"/>
      <c r="B167" s="230"/>
      <c r="C167" s="231"/>
      <c r="D167" s="232" t="s">
        <v>131</v>
      </c>
      <c r="E167" s="233" t="s">
        <v>1</v>
      </c>
      <c r="F167" s="234" t="s">
        <v>223</v>
      </c>
      <c r="G167" s="231"/>
      <c r="H167" s="235">
        <v>108.90000000000001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131</v>
      </c>
      <c r="AU167" s="241" t="s">
        <v>86</v>
      </c>
      <c r="AV167" s="13" t="s">
        <v>86</v>
      </c>
      <c r="AW167" s="13" t="s">
        <v>32</v>
      </c>
      <c r="AX167" s="13" t="s">
        <v>76</v>
      </c>
      <c r="AY167" s="241" t="s">
        <v>122</v>
      </c>
    </row>
    <row r="168" s="13" customFormat="1">
      <c r="A168" s="13"/>
      <c r="B168" s="230"/>
      <c r="C168" s="231"/>
      <c r="D168" s="232" t="s">
        <v>131</v>
      </c>
      <c r="E168" s="233" t="s">
        <v>1</v>
      </c>
      <c r="F168" s="234" t="s">
        <v>224</v>
      </c>
      <c r="G168" s="231"/>
      <c r="H168" s="235">
        <v>21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131</v>
      </c>
      <c r="AU168" s="241" t="s">
        <v>86</v>
      </c>
      <c r="AV168" s="13" t="s">
        <v>86</v>
      </c>
      <c r="AW168" s="13" t="s">
        <v>32</v>
      </c>
      <c r="AX168" s="13" t="s">
        <v>76</v>
      </c>
      <c r="AY168" s="241" t="s">
        <v>122</v>
      </c>
    </row>
    <row r="169" s="14" customFormat="1">
      <c r="A169" s="14"/>
      <c r="B169" s="242"/>
      <c r="C169" s="243"/>
      <c r="D169" s="232" t="s">
        <v>131</v>
      </c>
      <c r="E169" s="244" t="s">
        <v>1</v>
      </c>
      <c r="F169" s="245" t="s">
        <v>198</v>
      </c>
      <c r="G169" s="243"/>
      <c r="H169" s="246">
        <v>161.09999999999999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131</v>
      </c>
      <c r="AU169" s="252" t="s">
        <v>86</v>
      </c>
      <c r="AV169" s="14" t="s">
        <v>129</v>
      </c>
      <c r="AW169" s="14" t="s">
        <v>32</v>
      </c>
      <c r="AX169" s="14" t="s">
        <v>84</v>
      </c>
      <c r="AY169" s="252" t="s">
        <v>122</v>
      </c>
    </row>
    <row r="170" s="2" customFormat="1" ht="37.8" customHeight="1">
      <c r="A170" s="37"/>
      <c r="B170" s="38"/>
      <c r="C170" s="217" t="s">
        <v>225</v>
      </c>
      <c r="D170" s="217" t="s">
        <v>124</v>
      </c>
      <c r="E170" s="218" t="s">
        <v>226</v>
      </c>
      <c r="F170" s="219" t="s">
        <v>227</v>
      </c>
      <c r="G170" s="220" t="s">
        <v>127</v>
      </c>
      <c r="H170" s="221">
        <v>161.09999999999999</v>
      </c>
      <c r="I170" s="222"/>
      <c r="J170" s="223">
        <f>ROUND(I170*H170,2)</f>
        <v>0</v>
      </c>
      <c r="K170" s="219" t="s">
        <v>128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129</v>
      </c>
      <c r="AT170" s="228" t="s">
        <v>124</v>
      </c>
      <c r="AU170" s="228" t="s">
        <v>86</v>
      </c>
      <c r="AY170" s="16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129</v>
      </c>
      <c r="BM170" s="228" t="s">
        <v>228</v>
      </c>
    </row>
    <row r="171" s="2" customFormat="1" ht="62.7" customHeight="1">
      <c r="A171" s="37"/>
      <c r="B171" s="38"/>
      <c r="C171" s="217" t="s">
        <v>7</v>
      </c>
      <c r="D171" s="217" t="s">
        <v>124</v>
      </c>
      <c r="E171" s="218" t="s">
        <v>229</v>
      </c>
      <c r="F171" s="219" t="s">
        <v>230</v>
      </c>
      <c r="G171" s="220" t="s">
        <v>172</v>
      </c>
      <c r="H171" s="221">
        <v>34.951999999999998</v>
      </c>
      <c r="I171" s="222"/>
      <c r="J171" s="223">
        <f>ROUND(I171*H171,2)</f>
        <v>0</v>
      </c>
      <c r="K171" s="219" t="s">
        <v>128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129</v>
      </c>
      <c r="AT171" s="228" t="s">
        <v>124</v>
      </c>
      <c r="AU171" s="228" t="s">
        <v>86</v>
      </c>
      <c r="AY171" s="16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129</v>
      </c>
      <c r="BM171" s="228" t="s">
        <v>231</v>
      </c>
    </row>
    <row r="172" s="13" customFormat="1">
      <c r="A172" s="13"/>
      <c r="B172" s="230"/>
      <c r="C172" s="231"/>
      <c r="D172" s="232" t="s">
        <v>131</v>
      </c>
      <c r="E172" s="233" t="s">
        <v>1</v>
      </c>
      <c r="F172" s="234" t="s">
        <v>232</v>
      </c>
      <c r="G172" s="231"/>
      <c r="H172" s="235">
        <v>34.951999999999998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131</v>
      </c>
      <c r="AU172" s="241" t="s">
        <v>86</v>
      </c>
      <c r="AV172" s="13" t="s">
        <v>86</v>
      </c>
      <c r="AW172" s="13" t="s">
        <v>32</v>
      </c>
      <c r="AX172" s="13" t="s">
        <v>84</v>
      </c>
      <c r="AY172" s="241" t="s">
        <v>122</v>
      </c>
    </row>
    <row r="173" s="2" customFormat="1" ht="62.7" customHeight="1">
      <c r="A173" s="37"/>
      <c r="B173" s="38"/>
      <c r="C173" s="217" t="s">
        <v>233</v>
      </c>
      <c r="D173" s="217" t="s">
        <v>124</v>
      </c>
      <c r="E173" s="218" t="s">
        <v>234</v>
      </c>
      <c r="F173" s="219" t="s">
        <v>235</v>
      </c>
      <c r="G173" s="220" t="s">
        <v>172</v>
      </c>
      <c r="H173" s="221">
        <v>43.618000000000002</v>
      </c>
      <c r="I173" s="222"/>
      <c r="J173" s="223">
        <f>ROUND(I173*H173,2)</f>
        <v>0</v>
      </c>
      <c r="K173" s="219" t="s">
        <v>128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129</v>
      </c>
      <c r="AT173" s="228" t="s">
        <v>124</v>
      </c>
      <c r="AU173" s="228" t="s">
        <v>86</v>
      </c>
      <c r="AY173" s="16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129</v>
      </c>
      <c r="BM173" s="228" t="s">
        <v>236</v>
      </c>
    </row>
    <row r="174" s="13" customFormat="1">
      <c r="A174" s="13"/>
      <c r="B174" s="230"/>
      <c r="C174" s="231"/>
      <c r="D174" s="232" t="s">
        <v>131</v>
      </c>
      <c r="E174" s="233" t="s">
        <v>1</v>
      </c>
      <c r="F174" s="234" t="s">
        <v>237</v>
      </c>
      <c r="G174" s="231"/>
      <c r="H174" s="235">
        <v>78.569999999999993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131</v>
      </c>
      <c r="AU174" s="241" t="s">
        <v>86</v>
      </c>
      <c r="AV174" s="13" t="s">
        <v>86</v>
      </c>
      <c r="AW174" s="13" t="s">
        <v>32</v>
      </c>
      <c r="AX174" s="13" t="s">
        <v>76</v>
      </c>
      <c r="AY174" s="241" t="s">
        <v>122</v>
      </c>
    </row>
    <row r="175" s="13" customFormat="1">
      <c r="A175" s="13"/>
      <c r="B175" s="230"/>
      <c r="C175" s="231"/>
      <c r="D175" s="232" t="s">
        <v>131</v>
      </c>
      <c r="E175" s="233" t="s">
        <v>1</v>
      </c>
      <c r="F175" s="234" t="s">
        <v>238</v>
      </c>
      <c r="G175" s="231"/>
      <c r="H175" s="235">
        <v>43.618000000000002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131</v>
      </c>
      <c r="AU175" s="241" t="s">
        <v>86</v>
      </c>
      <c r="AV175" s="13" t="s">
        <v>86</v>
      </c>
      <c r="AW175" s="13" t="s">
        <v>32</v>
      </c>
      <c r="AX175" s="13" t="s">
        <v>84</v>
      </c>
      <c r="AY175" s="241" t="s">
        <v>122</v>
      </c>
    </row>
    <row r="176" s="2" customFormat="1" ht="66.75" customHeight="1">
      <c r="A176" s="37"/>
      <c r="B176" s="38"/>
      <c r="C176" s="217" t="s">
        <v>239</v>
      </c>
      <c r="D176" s="217" t="s">
        <v>124</v>
      </c>
      <c r="E176" s="218" t="s">
        <v>240</v>
      </c>
      <c r="F176" s="219" t="s">
        <v>241</v>
      </c>
      <c r="G176" s="220" t="s">
        <v>172</v>
      </c>
      <c r="H176" s="221">
        <v>523.41600000000005</v>
      </c>
      <c r="I176" s="222"/>
      <c r="J176" s="223">
        <f>ROUND(I176*H176,2)</f>
        <v>0</v>
      </c>
      <c r="K176" s="219" t="s">
        <v>128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129</v>
      </c>
      <c r="AT176" s="228" t="s">
        <v>124</v>
      </c>
      <c r="AU176" s="228" t="s">
        <v>86</v>
      </c>
      <c r="AY176" s="16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129</v>
      </c>
      <c r="BM176" s="228" t="s">
        <v>242</v>
      </c>
    </row>
    <row r="177" s="13" customFormat="1">
      <c r="A177" s="13"/>
      <c r="B177" s="230"/>
      <c r="C177" s="231"/>
      <c r="D177" s="232" t="s">
        <v>131</v>
      </c>
      <c r="E177" s="233" t="s">
        <v>1</v>
      </c>
      <c r="F177" s="234" t="s">
        <v>243</v>
      </c>
      <c r="G177" s="231"/>
      <c r="H177" s="235">
        <v>523.41600000000005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131</v>
      </c>
      <c r="AU177" s="241" t="s">
        <v>86</v>
      </c>
      <c r="AV177" s="13" t="s">
        <v>86</v>
      </c>
      <c r="AW177" s="13" t="s">
        <v>32</v>
      </c>
      <c r="AX177" s="13" t="s">
        <v>84</v>
      </c>
      <c r="AY177" s="241" t="s">
        <v>122</v>
      </c>
    </row>
    <row r="178" s="2" customFormat="1" ht="62.7" customHeight="1">
      <c r="A178" s="37"/>
      <c r="B178" s="38"/>
      <c r="C178" s="217" t="s">
        <v>244</v>
      </c>
      <c r="D178" s="217" t="s">
        <v>124</v>
      </c>
      <c r="E178" s="218" t="s">
        <v>245</v>
      </c>
      <c r="F178" s="219" t="s">
        <v>246</v>
      </c>
      <c r="G178" s="220" t="s">
        <v>172</v>
      </c>
      <c r="H178" s="221">
        <v>8.7300000000000004</v>
      </c>
      <c r="I178" s="222"/>
      <c r="J178" s="223">
        <f>ROUND(I178*H178,2)</f>
        <v>0</v>
      </c>
      <c r="K178" s="219" t="s">
        <v>128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129</v>
      </c>
      <c r="AT178" s="228" t="s">
        <v>124</v>
      </c>
      <c r="AU178" s="228" t="s">
        <v>86</v>
      </c>
      <c r="AY178" s="16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129</v>
      </c>
      <c r="BM178" s="228" t="s">
        <v>247</v>
      </c>
    </row>
    <row r="179" s="13" customFormat="1">
      <c r="A179" s="13"/>
      <c r="B179" s="230"/>
      <c r="C179" s="231"/>
      <c r="D179" s="232" t="s">
        <v>131</v>
      </c>
      <c r="E179" s="233" t="s">
        <v>1</v>
      </c>
      <c r="F179" s="234" t="s">
        <v>248</v>
      </c>
      <c r="G179" s="231"/>
      <c r="H179" s="235">
        <v>8.7300000000000004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131</v>
      </c>
      <c r="AU179" s="241" t="s">
        <v>86</v>
      </c>
      <c r="AV179" s="13" t="s">
        <v>86</v>
      </c>
      <c r="AW179" s="13" t="s">
        <v>32</v>
      </c>
      <c r="AX179" s="13" t="s">
        <v>84</v>
      </c>
      <c r="AY179" s="241" t="s">
        <v>122</v>
      </c>
    </row>
    <row r="180" s="2" customFormat="1" ht="66.75" customHeight="1">
      <c r="A180" s="37"/>
      <c r="B180" s="38"/>
      <c r="C180" s="217" t="s">
        <v>249</v>
      </c>
      <c r="D180" s="217" t="s">
        <v>124</v>
      </c>
      <c r="E180" s="218" t="s">
        <v>250</v>
      </c>
      <c r="F180" s="219" t="s">
        <v>251</v>
      </c>
      <c r="G180" s="220" t="s">
        <v>172</v>
      </c>
      <c r="H180" s="221">
        <v>104.76000000000001</v>
      </c>
      <c r="I180" s="222"/>
      <c r="J180" s="223">
        <f>ROUND(I180*H180,2)</f>
        <v>0</v>
      </c>
      <c r="K180" s="219" t="s">
        <v>128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129</v>
      </c>
      <c r="AT180" s="228" t="s">
        <v>124</v>
      </c>
      <c r="AU180" s="228" t="s">
        <v>86</v>
      </c>
      <c r="AY180" s="16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129</v>
      </c>
      <c r="BM180" s="228" t="s">
        <v>252</v>
      </c>
    </row>
    <row r="181" s="13" customFormat="1">
      <c r="A181" s="13"/>
      <c r="B181" s="230"/>
      <c r="C181" s="231"/>
      <c r="D181" s="232" t="s">
        <v>131</v>
      </c>
      <c r="E181" s="233" t="s">
        <v>1</v>
      </c>
      <c r="F181" s="234" t="s">
        <v>253</v>
      </c>
      <c r="G181" s="231"/>
      <c r="H181" s="235">
        <v>104.76000000000001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131</v>
      </c>
      <c r="AU181" s="241" t="s">
        <v>86</v>
      </c>
      <c r="AV181" s="13" t="s">
        <v>86</v>
      </c>
      <c r="AW181" s="13" t="s">
        <v>32</v>
      </c>
      <c r="AX181" s="13" t="s">
        <v>84</v>
      </c>
      <c r="AY181" s="241" t="s">
        <v>122</v>
      </c>
    </row>
    <row r="182" s="2" customFormat="1" ht="44.25" customHeight="1">
      <c r="A182" s="37"/>
      <c r="B182" s="38"/>
      <c r="C182" s="217" t="s">
        <v>254</v>
      </c>
      <c r="D182" s="217" t="s">
        <v>124</v>
      </c>
      <c r="E182" s="218" t="s">
        <v>255</v>
      </c>
      <c r="F182" s="219" t="s">
        <v>256</v>
      </c>
      <c r="G182" s="220" t="s">
        <v>257</v>
      </c>
      <c r="H182" s="221">
        <v>52.347999999999999</v>
      </c>
      <c r="I182" s="222"/>
      <c r="J182" s="223">
        <f>ROUND(I182*H182,2)</f>
        <v>0</v>
      </c>
      <c r="K182" s="219" t="s">
        <v>128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129</v>
      </c>
      <c r="AT182" s="228" t="s">
        <v>124</v>
      </c>
      <c r="AU182" s="228" t="s">
        <v>86</v>
      </c>
      <c r="AY182" s="16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129</v>
      </c>
      <c r="BM182" s="228" t="s">
        <v>258</v>
      </c>
    </row>
    <row r="183" s="13" customFormat="1">
      <c r="A183" s="13"/>
      <c r="B183" s="230"/>
      <c r="C183" s="231"/>
      <c r="D183" s="232" t="s">
        <v>131</v>
      </c>
      <c r="E183" s="233" t="s">
        <v>1</v>
      </c>
      <c r="F183" s="234" t="s">
        <v>259</v>
      </c>
      <c r="G183" s="231"/>
      <c r="H183" s="235">
        <v>52.347999999999999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131</v>
      </c>
      <c r="AU183" s="241" t="s">
        <v>86</v>
      </c>
      <c r="AV183" s="13" t="s">
        <v>86</v>
      </c>
      <c r="AW183" s="13" t="s">
        <v>32</v>
      </c>
      <c r="AX183" s="13" t="s">
        <v>84</v>
      </c>
      <c r="AY183" s="241" t="s">
        <v>122</v>
      </c>
    </row>
    <row r="184" s="2" customFormat="1" ht="37.8" customHeight="1">
      <c r="A184" s="37"/>
      <c r="B184" s="38"/>
      <c r="C184" s="217" t="s">
        <v>260</v>
      </c>
      <c r="D184" s="217" t="s">
        <v>124</v>
      </c>
      <c r="E184" s="218" t="s">
        <v>261</v>
      </c>
      <c r="F184" s="219" t="s">
        <v>262</v>
      </c>
      <c r="G184" s="220" t="s">
        <v>172</v>
      </c>
      <c r="H184" s="221">
        <v>87.299999999999997</v>
      </c>
      <c r="I184" s="222"/>
      <c r="J184" s="223">
        <f>ROUND(I184*H184,2)</f>
        <v>0</v>
      </c>
      <c r="K184" s="219" t="s">
        <v>128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129</v>
      </c>
      <c r="AT184" s="228" t="s">
        <v>124</v>
      </c>
      <c r="AU184" s="228" t="s">
        <v>86</v>
      </c>
      <c r="AY184" s="16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129</v>
      </c>
      <c r="BM184" s="228" t="s">
        <v>263</v>
      </c>
    </row>
    <row r="185" s="13" customFormat="1">
      <c r="A185" s="13"/>
      <c r="B185" s="230"/>
      <c r="C185" s="231"/>
      <c r="D185" s="232" t="s">
        <v>131</v>
      </c>
      <c r="E185" s="233" t="s">
        <v>1</v>
      </c>
      <c r="F185" s="234" t="s">
        <v>264</v>
      </c>
      <c r="G185" s="231"/>
      <c r="H185" s="235">
        <v>87.299999999999997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131</v>
      </c>
      <c r="AU185" s="241" t="s">
        <v>86</v>
      </c>
      <c r="AV185" s="13" t="s">
        <v>86</v>
      </c>
      <c r="AW185" s="13" t="s">
        <v>32</v>
      </c>
      <c r="AX185" s="13" t="s">
        <v>84</v>
      </c>
      <c r="AY185" s="241" t="s">
        <v>122</v>
      </c>
    </row>
    <row r="186" s="2" customFormat="1" ht="44.25" customHeight="1">
      <c r="A186" s="37"/>
      <c r="B186" s="38"/>
      <c r="C186" s="217" t="s">
        <v>265</v>
      </c>
      <c r="D186" s="217" t="s">
        <v>124</v>
      </c>
      <c r="E186" s="218" t="s">
        <v>266</v>
      </c>
      <c r="F186" s="219" t="s">
        <v>267</v>
      </c>
      <c r="G186" s="220" t="s">
        <v>172</v>
      </c>
      <c r="H186" s="221">
        <v>62.414999999999999</v>
      </c>
      <c r="I186" s="222"/>
      <c r="J186" s="223">
        <f>ROUND(I186*H186,2)</f>
        <v>0</v>
      </c>
      <c r="K186" s="219" t="s">
        <v>128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129</v>
      </c>
      <c r="AT186" s="228" t="s">
        <v>124</v>
      </c>
      <c r="AU186" s="228" t="s">
        <v>86</v>
      </c>
      <c r="AY186" s="16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129</v>
      </c>
      <c r="BM186" s="228" t="s">
        <v>268</v>
      </c>
    </row>
    <row r="187" s="13" customFormat="1">
      <c r="A187" s="13"/>
      <c r="B187" s="230"/>
      <c r="C187" s="231"/>
      <c r="D187" s="232" t="s">
        <v>131</v>
      </c>
      <c r="E187" s="233" t="s">
        <v>1</v>
      </c>
      <c r="F187" s="234" t="s">
        <v>269</v>
      </c>
      <c r="G187" s="231"/>
      <c r="H187" s="235">
        <v>87.299999999999997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131</v>
      </c>
      <c r="AU187" s="241" t="s">
        <v>86</v>
      </c>
      <c r="AV187" s="13" t="s">
        <v>86</v>
      </c>
      <c r="AW187" s="13" t="s">
        <v>32</v>
      </c>
      <c r="AX187" s="13" t="s">
        <v>76</v>
      </c>
      <c r="AY187" s="241" t="s">
        <v>122</v>
      </c>
    </row>
    <row r="188" s="13" customFormat="1">
      <c r="A188" s="13"/>
      <c r="B188" s="230"/>
      <c r="C188" s="231"/>
      <c r="D188" s="232" t="s">
        <v>131</v>
      </c>
      <c r="E188" s="233" t="s">
        <v>1</v>
      </c>
      <c r="F188" s="234" t="s">
        <v>270</v>
      </c>
      <c r="G188" s="231"/>
      <c r="H188" s="235">
        <v>62.414999999999999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131</v>
      </c>
      <c r="AU188" s="241" t="s">
        <v>86</v>
      </c>
      <c r="AV188" s="13" t="s">
        <v>86</v>
      </c>
      <c r="AW188" s="13" t="s">
        <v>32</v>
      </c>
      <c r="AX188" s="13" t="s">
        <v>84</v>
      </c>
      <c r="AY188" s="241" t="s">
        <v>122</v>
      </c>
    </row>
    <row r="189" s="2" customFormat="1" ht="16.5" customHeight="1">
      <c r="A189" s="37"/>
      <c r="B189" s="38"/>
      <c r="C189" s="253" t="s">
        <v>271</v>
      </c>
      <c r="D189" s="253" t="s">
        <v>272</v>
      </c>
      <c r="E189" s="254" t="s">
        <v>273</v>
      </c>
      <c r="F189" s="255" t="s">
        <v>274</v>
      </c>
      <c r="G189" s="256" t="s">
        <v>257</v>
      </c>
      <c r="H189" s="257">
        <v>49.433</v>
      </c>
      <c r="I189" s="258"/>
      <c r="J189" s="259">
        <f>ROUND(I189*H189,2)</f>
        <v>0</v>
      </c>
      <c r="K189" s="255" t="s">
        <v>128</v>
      </c>
      <c r="L189" s="260"/>
      <c r="M189" s="261" t="s">
        <v>1</v>
      </c>
      <c r="N189" s="262" t="s">
        <v>41</v>
      </c>
      <c r="O189" s="90"/>
      <c r="P189" s="226">
        <f>O189*H189</f>
        <v>0</v>
      </c>
      <c r="Q189" s="226">
        <v>1</v>
      </c>
      <c r="R189" s="226">
        <f>Q189*H189</f>
        <v>49.433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159</v>
      </c>
      <c r="AT189" s="228" t="s">
        <v>272</v>
      </c>
      <c r="AU189" s="228" t="s">
        <v>86</v>
      </c>
      <c r="AY189" s="16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129</v>
      </c>
      <c r="BM189" s="228" t="s">
        <v>275</v>
      </c>
    </row>
    <row r="190" s="13" customFormat="1">
      <c r="A190" s="13"/>
      <c r="B190" s="230"/>
      <c r="C190" s="231"/>
      <c r="D190" s="232" t="s">
        <v>131</v>
      </c>
      <c r="E190" s="233" t="s">
        <v>1</v>
      </c>
      <c r="F190" s="234" t="s">
        <v>276</v>
      </c>
      <c r="G190" s="231"/>
      <c r="H190" s="235">
        <v>49.433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131</v>
      </c>
      <c r="AU190" s="241" t="s">
        <v>86</v>
      </c>
      <c r="AV190" s="13" t="s">
        <v>86</v>
      </c>
      <c r="AW190" s="13" t="s">
        <v>32</v>
      </c>
      <c r="AX190" s="13" t="s">
        <v>84</v>
      </c>
      <c r="AY190" s="241" t="s">
        <v>122</v>
      </c>
    </row>
    <row r="191" s="2" customFormat="1" ht="66.75" customHeight="1">
      <c r="A191" s="37"/>
      <c r="B191" s="38"/>
      <c r="C191" s="217" t="s">
        <v>277</v>
      </c>
      <c r="D191" s="217" t="s">
        <v>124</v>
      </c>
      <c r="E191" s="218" t="s">
        <v>278</v>
      </c>
      <c r="F191" s="219" t="s">
        <v>279</v>
      </c>
      <c r="G191" s="220" t="s">
        <v>172</v>
      </c>
      <c r="H191" s="221">
        <v>18.655000000000001</v>
      </c>
      <c r="I191" s="222"/>
      <c r="J191" s="223">
        <f>ROUND(I191*H191,2)</f>
        <v>0</v>
      </c>
      <c r="K191" s="219" t="s">
        <v>128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129</v>
      </c>
      <c r="AT191" s="228" t="s">
        <v>124</v>
      </c>
      <c r="AU191" s="228" t="s">
        <v>86</v>
      </c>
      <c r="AY191" s="16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129</v>
      </c>
      <c r="BM191" s="228" t="s">
        <v>280</v>
      </c>
    </row>
    <row r="192" s="13" customFormat="1">
      <c r="A192" s="13"/>
      <c r="B192" s="230"/>
      <c r="C192" s="231"/>
      <c r="D192" s="232" t="s">
        <v>131</v>
      </c>
      <c r="E192" s="233" t="s">
        <v>1</v>
      </c>
      <c r="F192" s="234" t="s">
        <v>281</v>
      </c>
      <c r="G192" s="231"/>
      <c r="H192" s="235">
        <v>18.655000000000001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131</v>
      </c>
      <c r="AU192" s="241" t="s">
        <v>86</v>
      </c>
      <c r="AV192" s="13" t="s">
        <v>86</v>
      </c>
      <c r="AW192" s="13" t="s">
        <v>32</v>
      </c>
      <c r="AX192" s="13" t="s">
        <v>84</v>
      </c>
      <c r="AY192" s="241" t="s">
        <v>122</v>
      </c>
    </row>
    <row r="193" s="2" customFormat="1" ht="16.5" customHeight="1">
      <c r="A193" s="37"/>
      <c r="B193" s="38"/>
      <c r="C193" s="253" t="s">
        <v>282</v>
      </c>
      <c r="D193" s="253" t="s">
        <v>272</v>
      </c>
      <c r="E193" s="254" t="s">
        <v>283</v>
      </c>
      <c r="F193" s="255" t="s">
        <v>284</v>
      </c>
      <c r="G193" s="256" t="s">
        <v>257</v>
      </c>
      <c r="H193" s="257">
        <v>33.579000000000001</v>
      </c>
      <c r="I193" s="258"/>
      <c r="J193" s="259">
        <f>ROUND(I193*H193,2)</f>
        <v>0</v>
      </c>
      <c r="K193" s="255" t="s">
        <v>128</v>
      </c>
      <c r="L193" s="260"/>
      <c r="M193" s="261" t="s">
        <v>1</v>
      </c>
      <c r="N193" s="262" t="s">
        <v>41</v>
      </c>
      <c r="O193" s="90"/>
      <c r="P193" s="226">
        <f>O193*H193</f>
        <v>0</v>
      </c>
      <c r="Q193" s="226">
        <v>1</v>
      </c>
      <c r="R193" s="226">
        <f>Q193*H193</f>
        <v>33.579000000000001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159</v>
      </c>
      <c r="AT193" s="228" t="s">
        <v>272</v>
      </c>
      <c r="AU193" s="228" t="s">
        <v>86</v>
      </c>
      <c r="AY193" s="16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129</v>
      </c>
      <c r="BM193" s="228" t="s">
        <v>285</v>
      </c>
    </row>
    <row r="194" s="13" customFormat="1">
      <c r="A194" s="13"/>
      <c r="B194" s="230"/>
      <c r="C194" s="231"/>
      <c r="D194" s="232" t="s">
        <v>131</v>
      </c>
      <c r="E194" s="233" t="s">
        <v>1</v>
      </c>
      <c r="F194" s="234" t="s">
        <v>286</v>
      </c>
      <c r="G194" s="231"/>
      <c r="H194" s="235">
        <v>33.579000000000001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131</v>
      </c>
      <c r="AU194" s="241" t="s">
        <v>86</v>
      </c>
      <c r="AV194" s="13" t="s">
        <v>86</v>
      </c>
      <c r="AW194" s="13" t="s">
        <v>32</v>
      </c>
      <c r="AX194" s="13" t="s">
        <v>84</v>
      </c>
      <c r="AY194" s="241" t="s">
        <v>122</v>
      </c>
    </row>
    <row r="195" s="2" customFormat="1" ht="37.8" customHeight="1">
      <c r="A195" s="37"/>
      <c r="B195" s="38"/>
      <c r="C195" s="217" t="s">
        <v>287</v>
      </c>
      <c r="D195" s="217" t="s">
        <v>124</v>
      </c>
      <c r="E195" s="218" t="s">
        <v>288</v>
      </c>
      <c r="F195" s="219" t="s">
        <v>289</v>
      </c>
      <c r="G195" s="220" t="s">
        <v>127</v>
      </c>
      <c r="H195" s="221">
        <v>36.299999999999997</v>
      </c>
      <c r="I195" s="222"/>
      <c r="J195" s="223">
        <f>ROUND(I195*H195,2)</f>
        <v>0</v>
      </c>
      <c r="K195" s="219" t="s">
        <v>128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129</v>
      </c>
      <c r="AT195" s="228" t="s">
        <v>124</v>
      </c>
      <c r="AU195" s="228" t="s">
        <v>86</v>
      </c>
      <c r="AY195" s="16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129</v>
      </c>
      <c r="BM195" s="228" t="s">
        <v>290</v>
      </c>
    </row>
    <row r="196" s="2" customFormat="1" ht="16.5" customHeight="1">
      <c r="A196" s="37"/>
      <c r="B196" s="38"/>
      <c r="C196" s="217" t="s">
        <v>291</v>
      </c>
      <c r="D196" s="217" t="s">
        <v>124</v>
      </c>
      <c r="E196" s="218" t="s">
        <v>292</v>
      </c>
      <c r="F196" s="219" t="s">
        <v>293</v>
      </c>
      <c r="G196" s="220" t="s">
        <v>127</v>
      </c>
      <c r="H196" s="221">
        <v>36.299999999999997</v>
      </c>
      <c r="I196" s="222"/>
      <c r="J196" s="223">
        <f>ROUND(I196*H196,2)</f>
        <v>0</v>
      </c>
      <c r="K196" s="219" t="s">
        <v>128</v>
      </c>
      <c r="L196" s="43"/>
      <c r="M196" s="224" t="s">
        <v>1</v>
      </c>
      <c r="N196" s="225" t="s">
        <v>41</v>
      </c>
      <c r="O196" s="90"/>
      <c r="P196" s="226">
        <f>O196*H196</f>
        <v>0</v>
      </c>
      <c r="Q196" s="226">
        <v>0.0012727000000000001</v>
      </c>
      <c r="R196" s="226">
        <f>Q196*H196</f>
        <v>0.046199009999999999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129</v>
      </c>
      <c r="AT196" s="228" t="s">
        <v>124</v>
      </c>
      <c r="AU196" s="228" t="s">
        <v>86</v>
      </c>
      <c r="AY196" s="16" t="s">
        <v>122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84</v>
      </c>
      <c r="BK196" s="229">
        <f>ROUND(I196*H196,2)</f>
        <v>0</v>
      </c>
      <c r="BL196" s="16" t="s">
        <v>129</v>
      </c>
      <c r="BM196" s="228" t="s">
        <v>294</v>
      </c>
    </row>
    <row r="197" s="2" customFormat="1" ht="16.5" customHeight="1">
      <c r="A197" s="37"/>
      <c r="B197" s="38"/>
      <c r="C197" s="253" t="s">
        <v>295</v>
      </c>
      <c r="D197" s="253" t="s">
        <v>272</v>
      </c>
      <c r="E197" s="254" t="s">
        <v>296</v>
      </c>
      <c r="F197" s="255" t="s">
        <v>297</v>
      </c>
      <c r="G197" s="256" t="s">
        <v>257</v>
      </c>
      <c r="H197" s="257">
        <v>13.068</v>
      </c>
      <c r="I197" s="258"/>
      <c r="J197" s="259">
        <f>ROUND(I197*H197,2)</f>
        <v>0</v>
      </c>
      <c r="K197" s="255" t="s">
        <v>128</v>
      </c>
      <c r="L197" s="260"/>
      <c r="M197" s="261" t="s">
        <v>1</v>
      </c>
      <c r="N197" s="262" t="s">
        <v>41</v>
      </c>
      <c r="O197" s="90"/>
      <c r="P197" s="226">
        <f>O197*H197</f>
        <v>0</v>
      </c>
      <c r="Q197" s="226">
        <v>1</v>
      </c>
      <c r="R197" s="226">
        <f>Q197*H197</f>
        <v>13.068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159</v>
      </c>
      <c r="AT197" s="228" t="s">
        <v>272</v>
      </c>
      <c r="AU197" s="228" t="s">
        <v>86</v>
      </c>
      <c r="AY197" s="16" t="s">
        <v>122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129</v>
      </c>
      <c r="BM197" s="228" t="s">
        <v>298</v>
      </c>
    </row>
    <row r="198" s="13" customFormat="1">
      <c r="A198" s="13"/>
      <c r="B198" s="230"/>
      <c r="C198" s="231"/>
      <c r="D198" s="232" t="s">
        <v>131</v>
      </c>
      <c r="E198" s="233" t="s">
        <v>1</v>
      </c>
      <c r="F198" s="234" t="s">
        <v>299</v>
      </c>
      <c r="G198" s="231"/>
      <c r="H198" s="235">
        <v>13.068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131</v>
      </c>
      <c r="AU198" s="241" t="s">
        <v>86</v>
      </c>
      <c r="AV198" s="13" t="s">
        <v>86</v>
      </c>
      <c r="AW198" s="13" t="s">
        <v>32</v>
      </c>
      <c r="AX198" s="13" t="s">
        <v>84</v>
      </c>
      <c r="AY198" s="241" t="s">
        <v>122</v>
      </c>
    </row>
    <row r="199" s="2" customFormat="1" ht="16.5" customHeight="1">
      <c r="A199" s="37"/>
      <c r="B199" s="38"/>
      <c r="C199" s="253" t="s">
        <v>300</v>
      </c>
      <c r="D199" s="253" t="s">
        <v>272</v>
      </c>
      <c r="E199" s="254" t="s">
        <v>301</v>
      </c>
      <c r="F199" s="255" t="s">
        <v>302</v>
      </c>
      <c r="G199" s="256" t="s">
        <v>303</v>
      </c>
      <c r="H199" s="257">
        <v>1.815</v>
      </c>
      <c r="I199" s="258"/>
      <c r="J199" s="259">
        <f>ROUND(I199*H199,2)</f>
        <v>0</v>
      </c>
      <c r="K199" s="255" t="s">
        <v>128</v>
      </c>
      <c r="L199" s="260"/>
      <c r="M199" s="261" t="s">
        <v>1</v>
      </c>
      <c r="N199" s="262" t="s">
        <v>41</v>
      </c>
      <c r="O199" s="90"/>
      <c r="P199" s="226">
        <f>O199*H199</f>
        <v>0</v>
      </c>
      <c r="Q199" s="226">
        <v>0.001</v>
      </c>
      <c r="R199" s="226">
        <f>Q199*H199</f>
        <v>0.001815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159</v>
      </c>
      <c r="AT199" s="228" t="s">
        <v>272</v>
      </c>
      <c r="AU199" s="228" t="s">
        <v>86</v>
      </c>
      <c r="AY199" s="16" t="s">
        <v>122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129</v>
      </c>
      <c r="BM199" s="228" t="s">
        <v>304</v>
      </c>
    </row>
    <row r="200" s="13" customFormat="1">
      <c r="A200" s="13"/>
      <c r="B200" s="230"/>
      <c r="C200" s="231"/>
      <c r="D200" s="232" t="s">
        <v>131</v>
      </c>
      <c r="E200" s="233" t="s">
        <v>1</v>
      </c>
      <c r="F200" s="234" t="s">
        <v>305</v>
      </c>
      <c r="G200" s="231"/>
      <c r="H200" s="235">
        <v>1.815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131</v>
      </c>
      <c r="AU200" s="241" t="s">
        <v>86</v>
      </c>
      <c r="AV200" s="13" t="s">
        <v>86</v>
      </c>
      <c r="AW200" s="13" t="s">
        <v>32</v>
      </c>
      <c r="AX200" s="13" t="s">
        <v>84</v>
      </c>
      <c r="AY200" s="241" t="s">
        <v>122</v>
      </c>
    </row>
    <row r="201" s="12" customFormat="1" ht="22.8" customHeight="1">
      <c r="A201" s="12"/>
      <c r="B201" s="201"/>
      <c r="C201" s="202"/>
      <c r="D201" s="203" t="s">
        <v>75</v>
      </c>
      <c r="E201" s="215" t="s">
        <v>86</v>
      </c>
      <c r="F201" s="215" t="s">
        <v>306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P202</f>
        <v>0</v>
      </c>
      <c r="Q201" s="209"/>
      <c r="R201" s="210">
        <f>R202</f>
        <v>12.6131732</v>
      </c>
      <c r="S201" s="209"/>
      <c r="T201" s="211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84</v>
      </c>
      <c r="AT201" s="213" t="s">
        <v>75</v>
      </c>
      <c r="AU201" s="213" t="s">
        <v>84</v>
      </c>
      <c r="AY201" s="212" t="s">
        <v>122</v>
      </c>
      <c r="BK201" s="214">
        <f>BK202</f>
        <v>0</v>
      </c>
    </row>
    <row r="202" s="2" customFormat="1" ht="66.75" customHeight="1">
      <c r="A202" s="37"/>
      <c r="B202" s="38"/>
      <c r="C202" s="217" t="s">
        <v>307</v>
      </c>
      <c r="D202" s="217" t="s">
        <v>124</v>
      </c>
      <c r="E202" s="218" t="s">
        <v>308</v>
      </c>
      <c r="F202" s="219" t="s">
        <v>309</v>
      </c>
      <c r="G202" s="220" t="s">
        <v>148</v>
      </c>
      <c r="H202" s="221">
        <v>53</v>
      </c>
      <c r="I202" s="222"/>
      <c r="J202" s="223">
        <f>ROUND(I202*H202,2)</f>
        <v>0</v>
      </c>
      <c r="K202" s="219" t="s">
        <v>128</v>
      </c>
      <c r="L202" s="43"/>
      <c r="M202" s="224" t="s">
        <v>1</v>
      </c>
      <c r="N202" s="225" t="s">
        <v>41</v>
      </c>
      <c r="O202" s="90"/>
      <c r="P202" s="226">
        <f>O202*H202</f>
        <v>0</v>
      </c>
      <c r="Q202" s="226">
        <v>0.23798440000000001</v>
      </c>
      <c r="R202" s="226">
        <f>Q202*H202</f>
        <v>12.6131732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129</v>
      </c>
      <c r="AT202" s="228" t="s">
        <v>124</v>
      </c>
      <c r="AU202" s="228" t="s">
        <v>86</v>
      </c>
      <c r="AY202" s="16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129</v>
      </c>
      <c r="BM202" s="228" t="s">
        <v>310</v>
      </c>
    </row>
    <row r="203" s="12" customFormat="1" ht="22.8" customHeight="1">
      <c r="A203" s="12"/>
      <c r="B203" s="201"/>
      <c r="C203" s="202"/>
      <c r="D203" s="203" t="s">
        <v>75</v>
      </c>
      <c r="E203" s="215" t="s">
        <v>129</v>
      </c>
      <c r="F203" s="215" t="s">
        <v>311</v>
      </c>
      <c r="G203" s="202"/>
      <c r="H203" s="202"/>
      <c r="I203" s="205"/>
      <c r="J203" s="216">
        <f>BK203</f>
        <v>0</v>
      </c>
      <c r="K203" s="202"/>
      <c r="L203" s="207"/>
      <c r="M203" s="208"/>
      <c r="N203" s="209"/>
      <c r="O203" s="209"/>
      <c r="P203" s="210">
        <f>SUM(P204:P209)</f>
        <v>0</v>
      </c>
      <c r="Q203" s="209"/>
      <c r="R203" s="210">
        <f>SUM(R204:R209)</f>
        <v>10.0778041</v>
      </c>
      <c r="S203" s="209"/>
      <c r="T203" s="211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84</v>
      </c>
      <c r="AT203" s="213" t="s">
        <v>75</v>
      </c>
      <c r="AU203" s="213" t="s">
        <v>84</v>
      </c>
      <c r="AY203" s="212" t="s">
        <v>122</v>
      </c>
      <c r="BK203" s="214">
        <f>SUM(BK204:BK209)</f>
        <v>0</v>
      </c>
    </row>
    <row r="204" s="2" customFormat="1" ht="24.15" customHeight="1">
      <c r="A204" s="37"/>
      <c r="B204" s="38"/>
      <c r="C204" s="217" t="s">
        <v>312</v>
      </c>
      <c r="D204" s="217" t="s">
        <v>124</v>
      </c>
      <c r="E204" s="218" t="s">
        <v>313</v>
      </c>
      <c r="F204" s="219" t="s">
        <v>314</v>
      </c>
      <c r="G204" s="220" t="s">
        <v>172</v>
      </c>
      <c r="H204" s="221">
        <v>0.45000000000000001</v>
      </c>
      <c r="I204" s="222"/>
      <c r="J204" s="223">
        <f>ROUND(I204*H204,2)</f>
        <v>0</v>
      </c>
      <c r="K204" s="219" t="s">
        <v>128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129</v>
      </c>
      <c r="AT204" s="228" t="s">
        <v>124</v>
      </c>
      <c r="AU204" s="228" t="s">
        <v>86</v>
      </c>
      <c r="AY204" s="16" t="s">
        <v>122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129</v>
      </c>
      <c r="BM204" s="228" t="s">
        <v>315</v>
      </c>
    </row>
    <row r="205" s="13" customFormat="1">
      <c r="A205" s="13"/>
      <c r="B205" s="230"/>
      <c r="C205" s="231"/>
      <c r="D205" s="232" t="s">
        <v>131</v>
      </c>
      <c r="E205" s="233" t="s">
        <v>1</v>
      </c>
      <c r="F205" s="234" t="s">
        <v>316</v>
      </c>
      <c r="G205" s="231"/>
      <c r="H205" s="235">
        <v>0.45000000000000001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131</v>
      </c>
      <c r="AU205" s="241" t="s">
        <v>86</v>
      </c>
      <c r="AV205" s="13" t="s">
        <v>86</v>
      </c>
      <c r="AW205" s="13" t="s">
        <v>32</v>
      </c>
      <c r="AX205" s="13" t="s">
        <v>84</v>
      </c>
      <c r="AY205" s="241" t="s">
        <v>122</v>
      </c>
    </row>
    <row r="206" s="2" customFormat="1" ht="33" customHeight="1">
      <c r="A206" s="37"/>
      <c r="B206" s="38"/>
      <c r="C206" s="217" t="s">
        <v>317</v>
      </c>
      <c r="D206" s="217" t="s">
        <v>124</v>
      </c>
      <c r="E206" s="218" t="s">
        <v>318</v>
      </c>
      <c r="F206" s="219" t="s">
        <v>319</v>
      </c>
      <c r="G206" s="220" t="s">
        <v>172</v>
      </c>
      <c r="H206" s="221">
        <v>5.3300000000000001</v>
      </c>
      <c r="I206" s="222"/>
      <c r="J206" s="223">
        <f>ROUND(I206*H206,2)</f>
        <v>0</v>
      </c>
      <c r="K206" s="219" t="s">
        <v>128</v>
      </c>
      <c r="L206" s="43"/>
      <c r="M206" s="224" t="s">
        <v>1</v>
      </c>
      <c r="N206" s="225" t="s">
        <v>41</v>
      </c>
      <c r="O206" s="90"/>
      <c r="P206" s="226">
        <f>O206*H206</f>
        <v>0</v>
      </c>
      <c r="Q206" s="226">
        <v>1.8907700000000001</v>
      </c>
      <c r="R206" s="226">
        <f>Q206*H206</f>
        <v>10.0778041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129</v>
      </c>
      <c r="AT206" s="228" t="s">
        <v>124</v>
      </c>
      <c r="AU206" s="228" t="s">
        <v>86</v>
      </c>
      <c r="AY206" s="16" t="s">
        <v>122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84</v>
      </c>
      <c r="BK206" s="229">
        <f>ROUND(I206*H206,2)</f>
        <v>0</v>
      </c>
      <c r="BL206" s="16" t="s">
        <v>129</v>
      </c>
      <c r="BM206" s="228" t="s">
        <v>320</v>
      </c>
    </row>
    <row r="207" s="13" customFormat="1">
      <c r="A207" s="13"/>
      <c r="B207" s="230"/>
      <c r="C207" s="231"/>
      <c r="D207" s="232" t="s">
        <v>131</v>
      </c>
      <c r="E207" s="233" t="s">
        <v>1</v>
      </c>
      <c r="F207" s="234" t="s">
        <v>321</v>
      </c>
      <c r="G207" s="231"/>
      <c r="H207" s="235">
        <v>5.3300000000000001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131</v>
      </c>
      <c r="AU207" s="241" t="s">
        <v>86</v>
      </c>
      <c r="AV207" s="13" t="s">
        <v>86</v>
      </c>
      <c r="AW207" s="13" t="s">
        <v>32</v>
      </c>
      <c r="AX207" s="13" t="s">
        <v>84</v>
      </c>
      <c r="AY207" s="241" t="s">
        <v>122</v>
      </c>
    </row>
    <row r="208" s="2" customFormat="1" ht="49.05" customHeight="1">
      <c r="A208" s="37"/>
      <c r="B208" s="38"/>
      <c r="C208" s="217" t="s">
        <v>322</v>
      </c>
      <c r="D208" s="217" t="s">
        <v>124</v>
      </c>
      <c r="E208" s="218" t="s">
        <v>323</v>
      </c>
      <c r="F208" s="219" t="s">
        <v>324</v>
      </c>
      <c r="G208" s="220" t="s">
        <v>172</v>
      </c>
      <c r="H208" s="221">
        <v>0.45000000000000001</v>
      </c>
      <c r="I208" s="222"/>
      <c r="J208" s="223">
        <f>ROUND(I208*H208,2)</f>
        <v>0</v>
      </c>
      <c r="K208" s="219" t="s">
        <v>128</v>
      </c>
      <c r="L208" s="43"/>
      <c r="M208" s="224" t="s">
        <v>1</v>
      </c>
      <c r="N208" s="225" t="s">
        <v>41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129</v>
      </c>
      <c r="AT208" s="228" t="s">
        <v>124</v>
      </c>
      <c r="AU208" s="228" t="s">
        <v>86</v>
      </c>
      <c r="AY208" s="16" t="s">
        <v>122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129</v>
      </c>
      <c r="BM208" s="228" t="s">
        <v>325</v>
      </c>
    </row>
    <row r="209" s="13" customFormat="1">
      <c r="A209" s="13"/>
      <c r="B209" s="230"/>
      <c r="C209" s="231"/>
      <c r="D209" s="232" t="s">
        <v>131</v>
      </c>
      <c r="E209" s="233" t="s">
        <v>1</v>
      </c>
      <c r="F209" s="234" t="s">
        <v>316</v>
      </c>
      <c r="G209" s="231"/>
      <c r="H209" s="235">
        <v>0.45000000000000001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131</v>
      </c>
      <c r="AU209" s="241" t="s">
        <v>86</v>
      </c>
      <c r="AV209" s="13" t="s">
        <v>86</v>
      </c>
      <c r="AW209" s="13" t="s">
        <v>32</v>
      </c>
      <c r="AX209" s="13" t="s">
        <v>84</v>
      </c>
      <c r="AY209" s="241" t="s">
        <v>122</v>
      </c>
    </row>
    <row r="210" s="12" customFormat="1" ht="22.8" customHeight="1">
      <c r="A210" s="12"/>
      <c r="B210" s="201"/>
      <c r="C210" s="202"/>
      <c r="D210" s="203" t="s">
        <v>75</v>
      </c>
      <c r="E210" s="215" t="s">
        <v>145</v>
      </c>
      <c r="F210" s="215" t="s">
        <v>326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SUM(P211:P222)</f>
        <v>0</v>
      </c>
      <c r="Q210" s="209"/>
      <c r="R210" s="210">
        <f>SUM(R211:R222)</f>
        <v>1.2428360000000001</v>
      </c>
      <c r="S210" s="209"/>
      <c r="T210" s="211">
        <f>SUM(T211:T222)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84</v>
      </c>
      <c r="AT210" s="213" t="s">
        <v>75</v>
      </c>
      <c r="AU210" s="213" t="s">
        <v>84</v>
      </c>
      <c r="AY210" s="212" t="s">
        <v>122</v>
      </c>
      <c r="BK210" s="214">
        <f>SUM(BK211:BK222)</f>
        <v>0</v>
      </c>
    </row>
    <row r="211" s="2" customFormat="1" ht="33" customHeight="1">
      <c r="A211" s="37"/>
      <c r="B211" s="38"/>
      <c r="C211" s="217" t="s">
        <v>327</v>
      </c>
      <c r="D211" s="217" t="s">
        <v>124</v>
      </c>
      <c r="E211" s="218" t="s">
        <v>328</v>
      </c>
      <c r="F211" s="219" t="s">
        <v>329</v>
      </c>
      <c r="G211" s="220" t="s">
        <v>127</v>
      </c>
      <c r="H211" s="221">
        <v>26</v>
      </c>
      <c r="I211" s="222"/>
      <c r="J211" s="223">
        <f>ROUND(I211*H211,2)</f>
        <v>0</v>
      </c>
      <c r="K211" s="219" t="s">
        <v>128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129</v>
      </c>
      <c r="AT211" s="228" t="s">
        <v>124</v>
      </c>
      <c r="AU211" s="228" t="s">
        <v>86</v>
      </c>
      <c r="AY211" s="16" t="s">
        <v>122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129</v>
      </c>
      <c r="BM211" s="228" t="s">
        <v>330</v>
      </c>
    </row>
    <row r="212" s="13" customFormat="1">
      <c r="A212" s="13"/>
      <c r="B212" s="230"/>
      <c r="C212" s="231"/>
      <c r="D212" s="232" t="s">
        <v>131</v>
      </c>
      <c r="E212" s="233" t="s">
        <v>1</v>
      </c>
      <c r="F212" s="234" t="s">
        <v>331</v>
      </c>
      <c r="G212" s="231"/>
      <c r="H212" s="235">
        <v>13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131</v>
      </c>
      <c r="AU212" s="241" t="s">
        <v>86</v>
      </c>
      <c r="AV212" s="13" t="s">
        <v>86</v>
      </c>
      <c r="AW212" s="13" t="s">
        <v>32</v>
      </c>
      <c r="AX212" s="13" t="s">
        <v>76</v>
      </c>
      <c r="AY212" s="241" t="s">
        <v>122</v>
      </c>
    </row>
    <row r="213" s="13" customFormat="1">
      <c r="A213" s="13"/>
      <c r="B213" s="230"/>
      <c r="C213" s="231"/>
      <c r="D213" s="232" t="s">
        <v>131</v>
      </c>
      <c r="E213" s="233" t="s">
        <v>1</v>
      </c>
      <c r="F213" s="234" t="s">
        <v>332</v>
      </c>
      <c r="G213" s="231"/>
      <c r="H213" s="235">
        <v>13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131</v>
      </c>
      <c r="AU213" s="241" t="s">
        <v>86</v>
      </c>
      <c r="AV213" s="13" t="s">
        <v>86</v>
      </c>
      <c r="AW213" s="13" t="s">
        <v>32</v>
      </c>
      <c r="AX213" s="13" t="s">
        <v>76</v>
      </c>
      <c r="AY213" s="241" t="s">
        <v>122</v>
      </c>
    </row>
    <row r="214" s="14" customFormat="1">
      <c r="A214" s="14"/>
      <c r="B214" s="242"/>
      <c r="C214" s="243"/>
      <c r="D214" s="232" t="s">
        <v>131</v>
      </c>
      <c r="E214" s="244" t="s">
        <v>1</v>
      </c>
      <c r="F214" s="245" t="s">
        <v>198</v>
      </c>
      <c r="G214" s="243"/>
      <c r="H214" s="246">
        <v>26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131</v>
      </c>
      <c r="AU214" s="252" t="s">
        <v>86</v>
      </c>
      <c r="AV214" s="14" t="s">
        <v>129</v>
      </c>
      <c r="AW214" s="14" t="s">
        <v>32</v>
      </c>
      <c r="AX214" s="14" t="s">
        <v>84</v>
      </c>
      <c r="AY214" s="252" t="s">
        <v>122</v>
      </c>
    </row>
    <row r="215" s="2" customFormat="1" ht="33" customHeight="1">
      <c r="A215" s="37"/>
      <c r="B215" s="38"/>
      <c r="C215" s="217" t="s">
        <v>333</v>
      </c>
      <c r="D215" s="217" t="s">
        <v>124</v>
      </c>
      <c r="E215" s="218" t="s">
        <v>334</v>
      </c>
      <c r="F215" s="219" t="s">
        <v>335</v>
      </c>
      <c r="G215" s="220" t="s">
        <v>127</v>
      </c>
      <c r="H215" s="221">
        <v>7</v>
      </c>
      <c r="I215" s="222"/>
      <c r="J215" s="223">
        <f>ROUND(I215*H215,2)</f>
        <v>0</v>
      </c>
      <c r="K215" s="219" t="s">
        <v>128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129</v>
      </c>
      <c r="AT215" s="228" t="s">
        <v>124</v>
      </c>
      <c r="AU215" s="228" t="s">
        <v>86</v>
      </c>
      <c r="AY215" s="16" t="s">
        <v>122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129</v>
      </c>
      <c r="BM215" s="228" t="s">
        <v>336</v>
      </c>
    </row>
    <row r="216" s="13" customFormat="1">
      <c r="A216" s="13"/>
      <c r="B216" s="230"/>
      <c r="C216" s="231"/>
      <c r="D216" s="232" t="s">
        <v>131</v>
      </c>
      <c r="E216" s="233" t="s">
        <v>1</v>
      </c>
      <c r="F216" s="234" t="s">
        <v>337</v>
      </c>
      <c r="G216" s="231"/>
      <c r="H216" s="235">
        <v>7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131</v>
      </c>
      <c r="AU216" s="241" t="s">
        <v>86</v>
      </c>
      <c r="AV216" s="13" t="s">
        <v>86</v>
      </c>
      <c r="AW216" s="13" t="s">
        <v>32</v>
      </c>
      <c r="AX216" s="13" t="s">
        <v>84</v>
      </c>
      <c r="AY216" s="241" t="s">
        <v>122</v>
      </c>
    </row>
    <row r="217" s="2" customFormat="1" ht="49.05" customHeight="1">
      <c r="A217" s="37"/>
      <c r="B217" s="38"/>
      <c r="C217" s="217" t="s">
        <v>338</v>
      </c>
      <c r="D217" s="217" t="s">
        <v>124</v>
      </c>
      <c r="E217" s="218" t="s">
        <v>339</v>
      </c>
      <c r="F217" s="219" t="s">
        <v>340</v>
      </c>
      <c r="G217" s="220" t="s">
        <v>127</v>
      </c>
      <c r="H217" s="221">
        <v>13</v>
      </c>
      <c r="I217" s="222"/>
      <c r="J217" s="223">
        <f>ROUND(I217*H217,2)</f>
        <v>0</v>
      </c>
      <c r="K217" s="219" t="s">
        <v>128</v>
      </c>
      <c r="L217" s="43"/>
      <c r="M217" s="224" t="s">
        <v>1</v>
      </c>
      <c r="N217" s="225" t="s">
        <v>41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129</v>
      </c>
      <c r="AT217" s="228" t="s">
        <v>124</v>
      </c>
      <c r="AU217" s="228" t="s">
        <v>86</v>
      </c>
      <c r="AY217" s="16" t="s">
        <v>122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84</v>
      </c>
      <c r="BK217" s="229">
        <f>ROUND(I217*H217,2)</f>
        <v>0</v>
      </c>
      <c r="BL217" s="16" t="s">
        <v>129</v>
      </c>
      <c r="BM217" s="228" t="s">
        <v>341</v>
      </c>
    </row>
    <row r="218" s="13" customFormat="1">
      <c r="A218" s="13"/>
      <c r="B218" s="230"/>
      <c r="C218" s="231"/>
      <c r="D218" s="232" t="s">
        <v>131</v>
      </c>
      <c r="E218" s="233" t="s">
        <v>1</v>
      </c>
      <c r="F218" s="234" t="s">
        <v>342</v>
      </c>
      <c r="G218" s="231"/>
      <c r="H218" s="235">
        <v>13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131</v>
      </c>
      <c r="AU218" s="241" t="s">
        <v>86</v>
      </c>
      <c r="AV218" s="13" t="s">
        <v>86</v>
      </c>
      <c r="AW218" s="13" t="s">
        <v>32</v>
      </c>
      <c r="AX218" s="13" t="s">
        <v>84</v>
      </c>
      <c r="AY218" s="241" t="s">
        <v>122</v>
      </c>
    </row>
    <row r="219" s="2" customFormat="1" ht="78" customHeight="1">
      <c r="A219" s="37"/>
      <c r="B219" s="38"/>
      <c r="C219" s="217" t="s">
        <v>343</v>
      </c>
      <c r="D219" s="217" t="s">
        <v>124</v>
      </c>
      <c r="E219" s="218" t="s">
        <v>344</v>
      </c>
      <c r="F219" s="219" t="s">
        <v>345</v>
      </c>
      <c r="G219" s="220" t="s">
        <v>127</v>
      </c>
      <c r="H219" s="221">
        <v>9.8000000000000007</v>
      </c>
      <c r="I219" s="222"/>
      <c r="J219" s="223">
        <f>ROUND(I219*H219,2)</f>
        <v>0</v>
      </c>
      <c r="K219" s="219" t="s">
        <v>128</v>
      </c>
      <c r="L219" s="43"/>
      <c r="M219" s="224" t="s">
        <v>1</v>
      </c>
      <c r="N219" s="225" t="s">
        <v>41</v>
      </c>
      <c r="O219" s="90"/>
      <c r="P219" s="226">
        <f>O219*H219</f>
        <v>0</v>
      </c>
      <c r="Q219" s="226">
        <v>0.11162</v>
      </c>
      <c r="R219" s="226">
        <f>Q219*H219</f>
        <v>1.0938760000000001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129</v>
      </c>
      <c r="AT219" s="228" t="s">
        <v>124</v>
      </c>
      <c r="AU219" s="228" t="s">
        <v>86</v>
      </c>
      <c r="AY219" s="16" t="s">
        <v>122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129</v>
      </c>
      <c r="BM219" s="228" t="s">
        <v>346</v>
      </c>
    </row>
    <row r="220" s="13" customFormat="1">
      <c r="A220" s="13"/>
      <c r="B220" s="230"/>
      <c r="C220" s="231"/>
      <c r="D220" s="232" t="s">
        <v>131</v>
      </c>
      <c r="E220" s="233" t="s">
        <v>1</v>
      </c>
      <c r="F220" s="234" t="s">
        <v>132</v>
      </c>
      <c r="G220" s="231"/>
      <c r="H220" s="235">
        <v>9.8000000000000007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131</v>
      </c>
      <c r="AU220" s="241" t="s">
        <v>86</v>
      </c>
      <c r="AV220" s="13" t="s">
        <v>86</v>
      </c>
      <c r="AW220" s="13" t="s">
        <v>32</v>
      </c>
      <c r="AX220" s="13" t="s">
        <v>84</v>
      </c>
      <c r="AY220" s="241" t="s">
        <v>122</v>
      </c>
    </row>
    <row r="221" s="2" customFormat="1" ht="24.15" customHeight="1">
      <c r="A221" s="37"/>
      <c r="B221" s="38"/>
      <c r="C221" s="253" t="s">
        <v>347</v>
      </c>
      <c r="D221" s="253" t="s">
        <v>272</v>
      </c>
      <c r="E221" s="254" t="s">
        <v>348</v>
      </c>
      <c r="F221" s="255" t="s">
        <v>349</v>
      </c>
      <c r="G221" s="256" t="s">
        <v>127</v>
      </c>
      <c r="H221" s="257">
        <v>0.97999999999999998</v>
      </c>
      <c r="I221" s="258"/>
      <c r="J221" s="259">
        <f>ROUND(I221*H221,2)</f>
        <v>0</v>
      </c>
      <c r="K221" s="255" t="s">
        <v>128</v>
      </c>
      <c r="L221" s="260"/>
      <c r="M221" s="261" t="s">
        <v>1</v>
      </c>
      <c r="N221" s="262" t="s">
        <v>41</v>
      </c>
      <c r="O221" s="90"/>
      <c r="P221" s="226">
        <f>O221*H221</f>
        <v>0</v>
      </c>
      <c r="Q221" s="226">
        <v>0.152</v>
      </c>
      <c r="R221" s="226">
        <f>Q221*H221</f>
        <v>0.14895999999999998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159</v>
      </c>
      <c r="AT221" s="228" t="s">
        <v>272</v>
      </c>
      <c r="AU221" s="228" t="s">
        <v>86</v>
      </c>
      <c r="AY221" s="16" t="s">
        <v>122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129</v>
      </c>
      <c r="BM221" s="228" t="s">
        <v>350</v>
      </c>
    </row>
    <row r="222" s="13" customFormat="1">
      <c r="A222" s="13"/>
      <c r="B222" s="230"/>
      <c r="C222" s="231"/>
      <c r="D222" s="232" t="s">
        <v>131</v>
      </c>
      <c r="E222" s="233" t="s">
        <v>1</v>
      </c>
      <c r="F222" s="234" t="s">
        <v>351</v>
      </c>
      <c r="G222" s="231"/>
      <c r="H222" s="235">
        <v>0.97999999999999998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131</v>
      </c>
      <c r="AU222" s="241" t="s">
        <v>86</v>
      </c>
      <c r="AV222" s="13" t="s">
        <v>86</v>
      </c>
      <c r="AW222" s="13" t="s">
        <v>32</v>
      </c>
      <c r="AX222" s="13" t="s">
        <v>84</v>
      </c>
      <c r="AY222" s="241" t="s">
        <v>122</v>
      </c>
    </row>
    <row r="223" s="12" customFormat="1" ht="22.8" customHeight="1">
      <c r="A223" s="12"/>
      <c r="B223" s="201"/>
      <c r="C223" s="202"/>
      <c r="D223" s="203" t="s">
        <v>75</v>
      </c>
      <c r="E223" s="215" t="s">
        <v>159</v>
      </c>
      <c r="F223" s="215" t="s">
        <v>352</v>
      </c>
      <c r="G223" s="202"/>
      <c r="H223" s="202"/>
      <c r="I223" s="205"/>
      <c r="J223" s="216">
        <f>BK223</f>
        <v>0</v>
      </c>
      <c r="K223" s="202"/>
      <c r="L223" s="207"/>
      <c r="M223" s="208"/>
      <c r="N223" s="209"/>
      <c r="O223" s="209"/>
      <c r="P223" s="210">
        <f>SUM(P224:P243)</f>
        <v>0</v>
      </c>
      <c r="Q223" s="209"/>
      <c r="R223" s="210">
        <f>SUM(R224:R243)</f>
        <v>1.03892823264</v>
      </c>
      <c r="S223" s="209"/>
      <c r="T223" s="211">
        <f>SUM(T224:T243)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2" t="s">
        <v>84</v>
      </c>
      <c r="AT223" s="213" t="s">
        <v>75</v>
      </c>
      <c r="AU223" s="213" t="s">
        <v>84</v>
      </c>
      <c r="AY223" s="212" t="s">
        <v>122</v>
      </c>
      <c r="BK223" s="214">
        <f>SUM(BK224:BK243)</f>
        <v>0</v>
      </c>
    </row>
    <row r="224" s="2" customFormat="1" ht="37.8" customHeight="1">
      <c r="A224" s="37"/>
      <c r="B224" s="38"/>
      <c r="C224" s="217" t="s">
        <v>353</v>
      </c>
      <c r="D224" s="217" t="s">
        <v>124</v>
      </c>
      <c r="E224" s="218" t="s">
        <v>354</v>
      </c>
      <c r="F224" s="219" t="s">
        <v>355</v>
      </c>
      <c r="G224" s="220" t="s">
        <v>148</v>
      </c>
      <c r="H224" s="221">
        <v>53.299999999999997</v>
      </c>
      <c r="I224" s="222"/>
      <c r="J224" s="223">
        <f>ROUND(I224*H224,2)</f>
        <v>0</v>
      </c>
      <c r="K224" s="219" t="s">
        <v>128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129</v>
      </c>
      <c r="AT224" s="228" t="s">
        <v>124</v>
      </c>
      <c r="AU224" s="228" t="s">
        <v>86</v>
      </c>
      <c r="AY224" s="16" t="s">
        <v>122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84</v>
      </c>
      <c r="BK224" s="229">
        <f>ROUND(I224*H224,2)</f>
        <v>0</v>
      </c>
      <c r="BL224" s="16" t="s">
        <v>129</v>
      </c>
      <c r="BM224" s="228" t="s">
        <v>356</v>
      </c>
    </row>
    <row r="225" s="2" customFormat="1" ht="24.15" customHeight="1">
      <c r="A225" s="37"/>
      <c r="B225" s="38"/>
      <c r="C225" s="253" t="s">
        <v>357</v>
      </c>
      <c r="D225" s="253" t="s">
        <v>272</v>
      </c>
      <c r="E225" s="254" t="s">
        <v>358</v>
      </c>
      <c r="F225" s="255" t="s">
        <v>359</v>
      </c>
      <c r="G225" s="256" t="s">
        <v>148</v>
      </c>
      <c r="H225" s="257">
        <v>53.299999999999997</v>
      </c>
      <c r="I225" s="258"/>
      <c r="J225" s="259">
        <f>ROUND(I225*H225,2)</f>
        <v>0</v>
      </c>
      <c r="K225" s="255" t="s">
        <v>128</v>
      </c>
      <c r="L225" s="260"/>
      <c r="M225" s="261" t="s">
        <v>1</v>
      </c>
      <c r="N225" s="262" t="s">
        <v>41</v>
      </c>
      <c r="O225" s="90"/>
      <c r="P225" s="226">
        <f>O225*H225</f>
        <v>0</v>
      </c>
      <c r="Q225" s="226">
        <v>0.00027</v>
      </c>
      <c r="R225" s="226">
        <f>Q225*H225</f>
        <v>0.014390999999999999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159</v>
      </c>
      <c r="AT225" s="228" t="s">
        <v>272</v>
      </c>
      <c r="AU225" s="228" t="s">
        <v>86</v>
      </c>
      <c r="AY225" s="16" t="s">
        <v>122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129</v>
      </c>
      <c r="BM225" s="228" t="s">
        <v>360</v>
      </c>
    </row>
    <row r="226" s="13" customFormat="1">
      <c r="A226" s="13"/>
      <c r="B226" s="230"/>
      <c r="C226" s="231"/>
      <c r="D226" s="232" t="s">
        <v>131</v>
      </c>
      <c r="E226" s="233" t="s">
        <v>1</v>
      </c>
      <c r="F226" s="234" t="s">
        <v>361</v>
      </c>
      <c r="G226" s="231"/>
      <c r="H226" s="235">
        <v>53.299999999999997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131</v>
      </c>
      <c r="AU226" s="241" t="s">
        <v>86</v>
      </c>
      <c r="AV226" s="13" t="s">
        <v>86</v>
      </c>
      <c r="AW226" s="13" t="s">
        <v>32</v>
      </c>
      <c r="AX226" s="13" t="s">
        <v>84</v>
      </c>
      <c r="AY226" s="241" t="s">
        <v>122</v>
      </c>
    </row>
    <row r="227" s="2" customFormat="1" ht="33" customHeight="1">
      <c r="A227" s="37"/>
      <c r="B227" s="38"/>
      <c r="C227" s="217" t="s">
        <v>362</v>
      </c>
      <c r="D227" s="217" t="s">
        <v>124</v>
      </c>
      <c r="E227" s="218" t="s">
        <v>363</v>
      </c>
      <c r="F227" s="219" t="s">
        <v>364</v>
      </c>
      <c r="G227" s="220" t="s">
        <v>365</v>
      </c>
      <c r="H227" s="221">
        <v>4</v>
      </c>
      <c r="I227" s="222"/>
      <c r="J227" s="223">
        <f>ROUND(I227*H227,2)</f>
        <v>0</v>
      </c>
      <c r="K227" s="219" t="s">
        <v>128</v>
      </c>
      <c r="L227" s="43"/>
      <c r="M227" s="224" t="s">
        <v>1</v>
      </c>
      <c r="N227" s="225" t="s">
        <v>41</v>
      </c>
      <c r="O227" s="90"/>
      <c r="P227" s="226">
        <f>O227*H227</f>
        <v>0</v>
      </c>
      <c r="Q227" s="226">
        <v>0.00029999999999999997</v>
      </c>
      <c r="R227" s="226">
        <f>Q227*H227</f>
        <v>0.0011999999999999999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129</v>
      </c>
      <c r="AT227" s="228" t="s">
        <v>124</v>
      </c>
      <c r="AU227" s="228" t="s">
        <v>86</v>
      </c>
      <c r="AY227" s="16" t="s">
        <v>122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129</v>
      </c>
      <c r="BM227" s="228" t="s">
        <v>366</v>
      </c>
    </row>
    <row r="228" s="2" customFormat="1" ht="21.75" customHeight="1">
      <c r="A228" s="37"/>
      <c r="B228" s="38"/>
      <c r="C228" s="253" t="s">
        <v>367</v>
      </c>
      <c r="D228" s="253" t="s">
        <v>272</v>
      </c>
      <c r="E228" s="254" t="s">
        <v>368</v>
      </c>
      <c r="F228" s="255" t="s">
        <v>369</v>
      </c>
      <c r="G228" s="256" t="s">
        <v>365</v>
      </c>
      <c r="H228" s="257">
        <v>4</v>
      </c>
      <c r="I228" s="258"/>
      <c r="J228" s="259">
        <f>ROUND(I228*H228,2)</f>
        <v>0</v>
      </c>
      <c r="K228" s="255" t="s">
        <v>1</v>
      </c>
      <c r="L228" s="260"/>
      <c r="M228" s="261" t="s">
        <v>1</v>
      </c>
      <c r="N228" s="262" t="s">
        <v>41</v>
      </c>
      <c r="O228" s="90"/>
      <c r="P228" s="226">
        <f>O228*H228</f>
        <v>0</v>
      </c>
      <c r="Q228" s="226">
        <v>0.0024399999999999999</v>
      </c>
      <c r="R228" s="226">
        <f>Q228*H228</f>
        <v>0.0097599999999999996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159</v>
      </c>
      <c r="AT228" s="228" t="s">
        <v>272</v>
      </c>
      <c r="AU228" s="228" t="s">
        <v>86</v>
      </c>
      <c r="AY228" s="16" t="s">
        <v>122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129</v>
      </c>
      <c r="BM228" s="228" t="s">
        <v>370</v>
      </c>
    </row>
    <row r="229" s="2" customFormat="1" ht="24.15" customHeight="1">
      <c r="A229" s="37"/>
      <c r="B229" s="38"/>
      <c r="C229" s="253" t="s">
        <v>371</v>
      </c>
      <c r="D229" s="253" t="s">
        <v>272</v>
      </c>
      <c r="E229" s="254" t="s">
        <v>372</v>
      </c>
      <c r="F229" s="255" t="s">
        <v>373</v>
      </c>
      <c r="G229" s="256" t="s">
        <v>365</v>
      </c>
      <c r="H229" s="257">
        <v>4</v>
      </c>
      <c r="I229" s="258"/>
      <c r="J229" s="259">
        <f>ROUND(I229*H229,2)</f>
        <v>0</v>
      </c>
      <c r="K229" s="255" t="s">
        <v>1</v>
      </c>
      <c r="L229" s="260"/>
      <c r="M229" s="261" t="s">
        <v>1</v>
      </c>
      <c r="N229" s="262" t="s">
        <v>41</v>
      </c>
      <c r="O229" s="90"/>
      <c r="P229" s="226">
        <f>O229*H229</f>
        <v>0</v>
      </c>
      <c r="Q229" s="226">
        <v>0.0033</v>
      </c>
      <c r="R229" s="226">
        <f>Q229*H229</f>
        <v>0.0132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159</v>
      </c>
      <c r="AT229" s="228" t="s">
        <v>272</v>
      </c>
      <c r="AU229" s="228" t="s">
        <v>86</v>
      </c>
      <c r="AY229" s="16" t="s">
        <v>122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129</v>
      </c>
      <c r="BM229" s="228" t="s">
        <v>374</v>
      </c>
    </row>
    <row r="230" s="2" customFormat="1" ht="44.25" customHeight="1">
      <c r="A230" s="37"/>
      <c r="B230" s="38"/>
      <c r="C230" s="217" t="s">
        <v>375</v>
      </c>
      <c r="D230" s="217" t="s">
        <v>124</v>
      </c>
      <c r="E230" s="218" t="s">
        <v>376</v>
      </c>
      <c r="F230" s="219" t="s">
        <v>377</v>
      </c>
      <c r="G230" s="220" t="s">
        <v>365</v>
      </c>
      <c r="H230" s="221">
        <v>3</v>
      </c>
      <c r="I230" s="222"/>
      <c r="J230" s="223">
        <f>ROUND(I230*H230,2)</f>
        <v>0</v>
      </c>
      <c r="K230" s="219" t="s">
        <v>128</v>
      </c>
      <c r="L230" s="43"/>
      <c r="M230" s="224" t="s">
        <v>1</v>
      </c>
      <c r="N230" s="225" t="s">
        <v>41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129</v>
      </c>
      <c r="AT230" s="228" t="s">
        <v>124</v>
      </c>
      <c r="AU230" s="228" t="s">
        <v>86</v>
      </c>
      <c r="AY230" s="16" t="s">
        <v>122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129</v>
      </c>
      <c r="BM230" s="228" t="s">
        <v>378</v>
      </c>
    </row>
    <row r="231" s="2" customFormat="1" ht="16.5" customHeight="1">
      <c r="A231" s="37"/>
      <c r="B231" s="38"/>
      <c r="C231" s="253" t="s">
        <v>379</v>
      </c>
      <c r="D231" s="253" t="s">
        <v>272</v>
      </c>
      <c r="E231" s="254" t="s">
        <v>380</v>
      </c>
      <c r="F231" s="255" t="s">
        <v>381</v>
      </c>
      <c r="G231" s="256" t="s">
        <v>365</v>
      </c>
      <c r="H231" s="257">
        <v>3</v>
      </c>
      <c r="I231" s="258"/>
      <c r="J231" s="259">
        <f>ROUND(I231*H231,2)</f>
        <v>0</v>
      </c>
      <c r="K231" s="255" t="s">
        <v>1</v>
      </c>
      <c r="L231" s="260"/>
      <c r="M231" s="261" t="s">
        <v>1</v>
      </c>
      <c r="N231" s="262" t="s">
        <v>41</v>
      </c>
      <c r="O231" s="90"/>
      <c r="P231" s="226">
        <f>O231*H231</f>
        <v>0</v>
      </c>
      <c r="Q231" s="226">
        <v>0.00216</v>
      </c>
      <c r="R231" s="226">
        <f>Q231*H231</f>
        <v>0.0064799999999999996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159</v>
      </c>
      <c r="AT231" s="228" t="s">
        <v>272</v>
      </c>
      <c r="AU231" s="228" t="s">
        <v>86</v>
      </c>
      <c r="AY231" s="16" t="s">
        <v>122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129</v>
      </c>
      <c r="BM231" s="228" t="s">
        <v>382</v>
      </c>
    </row>
    <row r="232" s="2" customFormat="1" ht="44.25" customHeight="1">
      <c r="A232" s="37"/>
      <c r="B232" s="38"/>
      <c r="C232" s="217" t="s">
        <v>383</v>
      </c>
      <c r="D232" s="217" t="s">
        <v>124</v>
      </c>
      <c r="E232" s="218" t="s">
        <v>384</v>
      </c>
      <c r="F232" s="219" t="s">
        <v>385</v>
      </c>
      <c r="G232" s="220" t="s">
        <v>365</v>
      </c>
      <c r="H232" s="221">
        <v>1</v>
      </c>
      <c r="I232" s="222"/>
      <c r="J232" s="223">
        <f>ROUND(I232*H232,2)</f>
        <v>0</v>
      </c>
      <c r="K232" s="219" t="s">
        <v>128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129</v>
      </c>
      <c r="AT232" s="228" t="s">
        <v>124</v>
      </c>
      <c r="AU232" s="228" t="s">
        <v>86</v>
      </c>
      <c r="AY232" s="16" t="s">
        <v>122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129</v>
      </c>
      <c r="BM232" s="228" t="s">
        <v>386</v>
      </c>
    </row>
    <row r="233" s="2" customFormat="1" ht="16.5" customHeight="1">
      <c r="A233" s="37"/>
      <c r="B233" s="38"/>
      <c r="C233" s="253" t="s">
        <v>387</v>
      </c>
      <c r="D233" s="253" t="s">
        <v>272</v>
      </c>
      <c r="E233" s="254" t="s">
        <v>388</v>
      </c>
      <c r="F233" s="255" t="s">
        <v>389</v>
      </c>
      <c r="G233" s="256" t="s">
        <v>365</v>
      </c>
      <c r="H233" s="257">
        <v>1</v>
      </c>
      <c r="I233" s="258"/>
      <c r="J233" s="259">
        <f>ROUND(I233*H233,2)</f>
        <v>0</v>
      </c>
      <c r="K233" s="255" t="s">
        <v>1</v>
      </c>
      <c r="L233" s="260"/>
      <c r="M233" s="261" t="s">
        <v>1</v>
      </c>
      <c r="N233" s="262" t="s">
        <v>41</v>
      </c>
      <c r="O233" s="90"/>
      <c r="P233" s="226">
        <f>O233*H233</f>
        <v>0</v>
      </c>
      <c r="Q233" s="226">
        <v>0.0024199999999999998</v>
      </c>
      <c r="R233" s="226">
        <f>Q233*H233</f>
        <v>0.0024199999999999998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159</v>
      </c>
      <c r="AT233" s="228" t="s">
        <v>272</v>
      </c>
      <c r="AU233" s="228" t="s">
        <v>86</v>
      </c>
      <c r="AY233" s="16" t="s">
        <v>122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129</v>
      </c>
      <c r="BM233" s="228" t="s">
        <v>390</v>
      </c>
    </row>
    <row r="234" s="2" customFormat="1" ht="24.15" customHeight="1">
      <c r="A234" s="37"/>
      <c r="B234" s="38"/>
      <c r="C234" s="217" t="s">
        <v>391</v>
      </c>
      <c r="D234" s="217" t="s">
        <v>124</v>
      </c>
      <c r="E234" s="218" t="s">
        <v>392</v>
      </c>
      <c r="F234" s="219" t="s">
        <v>393</v>
      </c>
      <c r="G234" s="220" t="s">
        <v>148</v>
      </c>
      <c r="H234" s="221">
        <v>53.299999999999997</v>
      </c>
      <c r="I234" s="222"/>
      <c r="J234" s="223">
        <f>ROUND(I234*H234,2)</f>
        <v>0</v>
      </c>
      <c r="K234" s="219" t="s">
        <v>128</v>
      </c>
      <c r="L234" s="43"/>
      <c r="M234" s="224" t="s">
        <v>1</v>
      </c>
      <c r="N234" s="225" t="s">
        <v>41</v>
      </c>
      <c r="O234" s="90"/>
      <c r="P234" s="226">
        <f>O234*H234</f>
        <v>0</v>
      </c>
      <c r="Q234" s="226">
        <v>1.6999999999999999E-07</v>
      </c>
      <c r="R234" s="226">
        <f>Q234*H234</f>
        <v>9.0609999999999985E-06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129</v>
      </c>
      <c r="AT234" s="228" t="s">
        <v>124</v>
      </c>
      <c r="AU234" s="228" t="s">
        <v>86</v>
      </c>
      <c r="AY234" s="16" t="s">
        <v>122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129</v>
      </c>
      <c r="BM234" s="228" t="s">
        <v>394</v>
      </c>
    </row>
    <row r="235" s="2" customFormat="1" ht="44.25" customHeight="1">
      <c r="A235" s="37"/>
      <c r="B235" s="38"/>
      <c r="C235" s="217" t="s">
        <v>395</v>
      </c>
      <c r="D235" s="217" t="s">
        <v>124</v>
      </c>
      <c r="E235" s="218" t="s">
        <v>396</v>
      </c>
      <c r="F235" s="219" t="s">
        <v>397</v>
      </c>
      <c r="G235" s="220" t="s">
        <v>365</v>
      </c>
      <c r="H235" s="221">
        <v>2</v>
      </c>
      <c r="I235" s="222"/>
      <c r="J235" s="223">
        <f>ROUND(I235*H235,2)</f>
        <v>0</v>
      </c>
      <c r="K235" s="219" t="s">
        <v>128</v>
      </c>
      <c r="L235" s="43"/>
      <c r="M235" s="224" t="s">
        <v>1</v>
      </c>
      <c r="N235" s="225" t="s">
        <v>41</v>
      </c>
      <c r="O235" s="90"/>
      <c r="P235" s="226">
        <f>O235*H235</f>
        <v>0</v>
      </c>
      <c r="Q235" s="226">
        <v>0.32169599999999998</v>
      </c>
      <c r="R235" s="226">
        <f>Q235*H235</f>
        <v>0.64339199999999996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129</v>
      </c>
      <c r="AT235" s="228" t="s">
        <v>124</v>
      </c>
      <c r="AU235" s="228" t="s">
        <v>86</v>
      </c>
      <c r="AY235" s="16" t="s">
        <v>122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129</v>
      </c>
      <c r="BM235" s="228" t="s">
        <v>398</v>
      </c>
    </row>
    <row r="236" s="2" customFormat="1" ht="24.15" customHeight="1">
      <c r="A236" s="37"/>
      <c r="B236" s="38"/>
      <c r="C236" s="253" t="s">
        <v>399</v>
      </c>
      <c r="D236" s="253" t="s">
        <v>272</v>
      </c>
      <c r="E236" s="254" t="s">
        <v>400</v>
      </c>
      <c r="F236" s="255" t="s">
        <v>401</v>
      </c>
      <c r="G236" s="256" t="s">
        <v>365</v>
      </c>
      <c r="H236" s="257">
        <v>2</v>
      </c>
      <c r="I236" s="258"/>
      <c r="J236" s="259">
        <f>ROUND(I236*H236,2)</f>
        <v>0</v>
      </c>
      <c r="K236" s="255" t="s">
        <v>128</v>
      </c>
      <c r="L236" s="260"/>
      <c r="M236" s="261" t="s">
        <v>1</v>
      </c>
      <c r="N236" s="262" t="s">
        <v>41</v>
      </c>
      <c r="O236" s="90"/>
      <c r="P236" s="226">
        <f>O236*H236</f>
        <v>0</v>
      </c>
      <c r="Q236" s="226">
        <v>0.069000000000000006</v>
      </c>
      <c r="R236" s="226">
        <f>Q236*H236</f>
        <v>0.13800000000000001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159</v>
      </c>
      <c r="AT236" s="228" t="s">
        <v>272</v>
      </c>
      <c r="AU236" s="228" t="s">
        <v>86</v>
      </c>
      <c r="AY236" s="16" t="s">
        <v>122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129</v>
      </c>
      <c r="BM236" s="228" t="s">
        <v>402</v>
      </c>
    </row>
    <row r="237" s="2" customFormat="1" ht="24.15" customHeight="1">
      <c r="A237" s="37"/>
      <c r="B237" s="38"/>
      <c r="C237" s="217" t="s">
        <v>403</v>
      </c>
      <c r="D237" s="217" t="s">
        <v>124</v>
      </c>
      <c r="E237" s="218" t="s">
        <v>404</v>
      </c>
      <c r="F237" s="219" t="s">
        <v>405</v>
      </c>
      <c r="G237" s="220" t="s">
        <v>365</v>
      </c>
      <c r="H237" s="221">
        <v>4</v>
      </c>
      <c r="I237" s="222"/>
      <c r="J237" s="223">
        <f>ROUND(I237*H237,2)</f>
        <v>0</v>
      </c>
      <c r="K237" s="219" t="s">
        <v>128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0.040000000000000001</v>
      </c>
      <c r="R237" s="226">
        <f>Q237*H237</f>
        <v>0.16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129</v>
      </c>
      <c r="AT237" s="228" t="s">
        <v>124</v>
      </c>
      <c r="AU237" s="228" t="s">
        <v>86</v>
      </c>
      <c r="AY237" s="16" t="s">
        <v>122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129</v>
      </c>
      <c r="BM237" s="228" t="s">
        <v>406</v>
      </c>
    </row>
    <row r="238" s="2" customFormat="1" ht="16.5" customHeight="1">
      <c r="A238" s="37"/>
      <c r="B238" s="38"/>
      <c r="C238" s="253" t="s">
        <v>407</v>
      </c>
      <c r="D238" s="253" t="s">
        <v>272</v>
      </c>
      <c r="E238" s="254" t="s">
        <v>408</v>
      </c>
      <c r="F238" s="255" t="s">
        <v>409</v>
      </c>
      <c r="G238" s="256" t="s">
        <v>365</v>
      </c>
      <c r="H238" s="257">
        <v>4</v>
      </c>
      <c r="I238" s="258"/>
      <c r="J238" s="259">
        <f>ROUND(I238*H238,2)</f>
        <v>0</v>
      </c>
      <c r="K238" s="255" t="s">
        <v>128</v>
      </c>
      <c r="L238" s="260"/>
      <c r="M238" s="261" t="s">
        <v>1</v>
      </c>
      <c r="N238" s="262" t="s">
        <v>41</v>
      </c>
      <c r="O238" s="90"/>
      <c r="P238" s="226">
        <f>O238*H238</f>
        <v>0</v>
      </c>
      <c r="Q238" s="226">
        <v>0.0073000000000000001</v>
      </c>
      <c r="R238" s="226">
        <f>Q238*H238</f>
        <v>0.0292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159</v>
      </c>
      <c r="AT238" s="228" t="s">
        <v>272</v>
      </c>
      <c r="AU238" s="228" t="s">
        <v>86</v>
      </c>
      <c r="AY238" s="16" t="s">
        <v>122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84</v>
      </c>
      <c r="BK238" s="229">
        <f>ROUND(I238*H238,2)</f>
        <v>0</v>
      </c>
      <c r="BL238" s="16" t="s">
        <v>129</v>
      </c>
      <c r="BM238" s="228" t="s">
        <v>410</v>
      </c>
    </row>
    <row r="239" s="2" customFormat="1" ht="24.15" customHeight="1">
      <c r="A239" s="37"/>
      <c r="B239" s="38"/>
      <c r="C239" s="253" t="s">
        <v>411</v>
      </c>
      <c r="D239" s="253" t="s">
        <v>272</v>
      </c>
      <c r="E239" s="254" t="s">
        <v>412</v>
      </c>
      <c r="F239" s="255" t="s">
        <v>413</v>
      </c>
      <c r="G239" s="256" t="s">
        <v>365</v>
      </c>
      <c r="H239" s="257">
        <v>4</v>
      </c>
      <c r="I239" s="258"/>
      <c r="J239" s="259">
        <f>ROUND(I239*H239,2)</f>
        <v>0</v>
      </c>
      <c r="K239" s="255" t="s">
        <v>1</v>
      </c>
      <c r="L239" s="260"/>
      <c r="M239" s="261" t="s">
        <v>1</v>
      </c>
      <c r="N239" s="262" t="s">
        <v>41</v>
      </c>
      <c r="O239" s="90"/>
      <c r="P239" s="226">
        <f>O239*H239</f>
        <v>0</v>
      </c>
      <c r="Q239" s="226">
        <v>0.00089999999999999998</v>
      </c>
      <c r="R239" s="226">
        <f>Q239*H239</f>
        <v>0.0035999999999999999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159</v>
      </c>
      <c r="AT239" s="228" t="s">
        <v>272</v>
      </c>
      <c r="AU239" s="228" t="s">
        <v>86</v>
      </c>
      <c r="AY239" s="16" t="s">
        <v>122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129</v>
      </c>
      <c r="BM239" s="228" t="s">
        <v>414</v>
      </c>
    </row>
    <row r="240" s="2" customFormat="1" ht="16.5" customHeight="1">
      <c r="A240" s="37"/>
      <c r="B240" s="38"/>
      <c r="C240" s="217" t="s">
        <v>415</v>
      </c>
      <c r="D240" s="217" t="s">
        <v>124</v>
      </c>
      <c r="E240" s="218" t="s">
        <v>416</v>
      </c>
      <c r="F240" s="219" t="s">
        <v>417</v>
      </c>
      <c r="G240" s="220" t="s">
        <v>148</v>
      </c>
      <c r="H240" s="221">
        <v>54.899000000000001</v>
      </c>
      <c r="I240" s="222"/>
      <c r="J240" s="223">
        <f>ROUND(I240*H240,2)</f>
        <v>0</v>
      </c>
      <c r="K240" s="219" t="s">
        <v>128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0.00019236000000000001</v>
      </c>
      <c r="R240" s="226">
        <f>Q240*H240</f>
        <v>0.01056037164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129</v>
      </c>
      <c r="AT240" s="228" t="s">
        <v>124</v>
      </c>
      <c r="AU240" s="228" t="s">
        <v>86</v>
      </c>
      <c r="AY240" s="16" t="s">
        <v>122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129</v>
      </c>
      <c r="BM240" s="228" t="s">
        <v>418</v>
      </c>
    </row>
    <row r="241" s="13" customFormat="1">
      <c r="A241" s="13"/>
      <c r="B241" s="230"/>
      <c r="C241" s="231"/>
      <c r="D241" s="232" t="s">
        <v>131</v>
      </c>
      <c r="E241" s="233" t="s">
        <v>1</v>
      </c>
      <c r="F241" s="234" t="s">
        <v>419</v>
      </c>
      <c r="G241" s="231"/>
      <c r="H241" s="235">
        <v>54.899000000000001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131</v>
      </c>
      <c r="AU241" s="241" t="s">
        <v>86</v>
      </c>
      <c r="AV241" s="13" t="s">
        <v>86</v>
      </c>
      <c r="AW241" s="13" t="s">
        <v>32</v>
      </c>
      <c r="AX241" s="13" t="s">
        <v>84</v>
      </c>
      <c r="AY241" s="241" t="s">
        <v>122</v>
      </c>
    </row>
    <row r="242" s="2" customFormat="1" ht="24.15" customHeight="1">
      <c r="A242" s="37"/>
      <c r="B242" s="38"/>
      <c r="C242" s="217" t="s">
        <v>420</v>
      </c>
      <c r="D242" s="217" t="s">
        <v>124</v>
      </c>
      <c r="E242" s="218" t="s">
        <v>421</v>
      </c>
      <c r="F242" s="219" t="s">
        <v>422</v>
      </c>
      <c r="G242" s="220" t="s">
        <v>148</v>
      </c>
      <c r="H242" s="221">
        <v>53.299999999999997</v>
      </c>
      <c r="I242" s="222"/>
      <c r="J242" s="223">
        <f>ROUND(I242*H242,2)</f>
        <v>0</v>
      </c>
      <c r="K242" s="219" t="s">
        <v>128</v>
      </c>
      <c r="L242" s="43"/>
      <c r="M242" s="224" t="s">
        <v>1</v>
      </c>
      <c r="N242" s="225" t="s">
        <v>41</v>
      </c>
      <c r="O242" s="90"/>
      <c r="P242" s="226">
        <f>O242*H242</f>
        <v>0</v>
      </c>
      <c r="Q242" s="226">
        <v>0.000126</v>
      </c>
      <c r="R242" s="226">
        <f>Q242*H242</f>
        <v>0.0067157999999999992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129</v>
      </c>
      <c r="AT242" s="228" t="s">
        <v>124</v>
      </c>
      <c r="AU242" s="228" t="s">
        <v>86</v>
      </c>
      <c r="AY242" s="16" t="s">
        <v>122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84</v>
      </c>
      <c r="BK242" s="229">
        <f>ROUND(I242*H242,2)</f>
        <v>0</v>
      </c>
      <c r="BL242" s="16" t="s">
        <v>129</v>
      </c>
      <c r="BM242" s="228" t="s">
        <v>423</v>
      </c>
    </row>
    <row r="243" s="2" customFormat="1" ht="16.5" customHeight="1">
      <c r="A243" s="37"/>
      <c r="B243" s="38"/>
      <c r="C243" s="217" t="s">
        <v>424</v>
      </c>
      <c r="D243" s="217" t="s">
        <v>124</v>
      </c>
      <c r="E243" s="218" t="s">
        <v>425</v>
      </c>
      <c r="F243" s="219" t="s">
        <v>426</v>
      </c>
      <c r="G243" s="220" t="s">
        <v>427</v>
      </c>
      <c r="H243" s="221">
        <v>2</v>
      </c>
      <c r="I243" s="222"/>
      <c r="J243" s="223">
        <f>ROUND(I243*H243,2)</f>
        <v>0</v>
      </c>
      <c r="K243" s="219" t="s">
        <v>1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129</v>
      </c>
      <c r="AT243" s="228" t="s">
        <v>124</v>
      </c>
      <c r="AU243" s="228" t="s">
        <v>86</v>
      </c>
      <c r="AY243" s="16" t="s">
        <v>122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129</v>
      </c>
      <c r="BM243" s="228" t="s">
        <v>428</v>
      </c>
    </row>
    <row r="244" s="12" customFormat="1" ht="22.8" customHeight="1">
      <c r="A244" s="12"/>
      <c r="B244" s="201"/>
      <c r="C244" s="202"/>
      <c r="D244" s="203" t="s">
        <v>75</v>
      </c>
      <c r="E244" s="215" t="s">
        <v>164</v>
      </c>
      <c r="F244" s="215" t="s">
        <v>429</v>
      </c>
      <c r="G244" s="202"/>
      <c r="H244" s="202"/>
      <c r="I244" s="205"/>
      <c r="J244" s="216">
        <f>BK244</f>
        <v>0</v>
      </c>
      <c r="K244" s="202"/>
      <c r="L244" s="207"/>
      <c r="M244" s="208"/>
      <c r="N244" s="209"/>
      <c r="O244" s="209"/>
      <c r="P244" s="210">
        <f>SUM(P245:P248)</f>
        <v>0</v>
      </c>
      <c r="Q244" s="209"/>
      <c r="R244" s="210">
        <f>SUM(R245:R248)</f>
        <v>0.67401407999999996</v>
      </c>
      <c r="S244" s="209"/>
      <c r="T244" s="211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2" t="s">
        <v>84</v>
      </c>
      <c r="AT244" s="213" t="s">
        <v>75</v>
      </c>
      <c r="AU244" s="213" t="s">
        <v>84</v>
      </c>
      <c r="AY244" s="212" t="s">
        <v>122</v>
      </c>
      <c r="BK244" s="214">
        <f>SUM(BK245:BK248)</f>
        <v>0</v>
      </c>
    </row>
    <row r="245" s="2" customFormat="1" ht="49.05" customHeight="1">
      <c r="A245" s="37"/>
      <c r="B245" s="38"/>
      <c r="C245" s="217" t="s">
        <v>430</v>
      </c>
      <c r="D245" s="217" t="s">
        <v>124</v>
      </c>
      <c r="E245" s="218" t="s">
        <v>431</v>
      </c>
      <c r="F245" s="219" t="s">
        <v>432</v>
      </c>
      <c r="G245" s="220" t="s">
        <v>148</v>
      </c>
      <c r="H245" s="221">
        <v>4</v>
      </c>
      <c r="I245" s="222"/>
      <c r="J245" s="223">
        <f>ROUND(I245*H245,2)</f>
        <v>0</v>
      </c>
      <c r="K245" s="219" t="s">
        <v>128</v>
      </c>
      <c r="L245" s="43"/>
      <c r="M245" s="224" t="s">
        <v>1</v>
      </c>
      <c r="N245" s="225" t="s">
        <v>41</v>
      </c>
      <c r="O245" s="90"/>
      <c r="P245" s="226">
        <f>O245*H245</f>
        <v>0</v>
      </c>
      <c r="Q245" s="226">
        <v>0.16850351999999999</v>
      </c>
      <c r="R245" s="226">
        <f>Q245*H245</f>
        <v>0.67401407999999996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129</v>
      </c>
      <c r="AT245" s="228" t="s">
        <v>124</v>
      </c>
      <c r="AU245" s="228" t="s">
        <v>86</v>
      </c>
      <c r="AY245" s="16" t="s">
        <v>122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84</v>
      </c>
      <c r="BK245" s="229">
        <f>ROUND(I245*H245,2)</f>
        <v>0</v>
      </c>
      <c r="BL245" s="16" t="s">
        <v>129</v>
      </c>
      <c r="BM245" s="228" t="s">
        <v>433</v>
      </c>
    </row>
    <row r="246" s="2" customFormat="1" ht="78" customHeight="1">
      <c r="A246" s="37"/>
      <c r="B246" s="38"/>
      <c r="C246" s="217" t="s">
        <v>434</v>
      </c>
      <c r="D246" s="217" t="s">
        <v>124</v>
      </c>
      <c r="E246" s="218" t="s">
        <v>435</v>
      </c>
      <c r="F246" s="219" t="s">
        <v>436</v>
      </c>
      <c r="G246" s="220" t="s">
        <v>148</v>
      </c>
      <c r="H246" s="221">
        <v>4</v>
      </c>
      <c r="I246" s="222"/>
      <c r="J246" s="223">
        <f>ROUND(I246*H246,2)</f>
        <v>0</v>
      </c>
      <c r="K246" s="219" t="s">
        <v>128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129</v>
      </c>
      <c r="AT246" s="228" t="s">
        <v>124</v>
      </c>
      <c r="AU246" s="228" t="s">
        <v>86</v>
      </c>
      <c r="AY246" s="16" t="s">
        <v>122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129</v>
      </c>
      <c r="BM246" s="228" t="s">
        <v>437</v>
      </c>
    </row>
    <row r="247" s="2" customFormat="1" ht="76.35" customHeight="1">
      <c r="A247" s="37"/>
      <c r="B247" s="38"/>
      <c r="C247" s="217" t="s">
        <v>438</v>
      </c>
      <c r="D247" s="217" t="s">
        <v>124</v>
      </c>
      <c r="E247" s="218" t="s">
        <v>439</v>
      </c>
      <c r="F247" s="219" t="s">
        <v>440</v>
      </c>
      <c r="G247" s="220" t="s">
        <v>127</v>
      </c>
      <c r="H247" s="221">
        <v>8.8200000000000003</v>
      </c>
      <c r="I247" s="222"/>
      <c r="J247" s="223">
        <f>ROUND(I247*H247,2)</f>
        <v>0</v>
      </c>
      <c r="K247" s="219" t="s">
        <v>128</v>
      </c>
      <c r="L247" s="43"/>
      <c r="M247" s="224" t="s">
        <v>1</v>
      </c>
      <c r="N247" s="225" t="s">
        <v>41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129</v>
      </c>
      <c r="AT247" s="228" t="s">
        <v>124</v>
      </c>
      <c r="AU247" s="228" t="s">
        <v>86</v>
      </c>
      <c r="AY247" s="16" t="s">
        <v>122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129</v>
      </c>
      <c r="BM247" s="228" t="s">
        <v>441</v>
      </c>
    </row>
    <row r="248" s="13" customFormat="1">
      <c r="A248" s="13"/>
      <c r="B248" s="230"/>
      <c r="C248" s="231"/>
      <c r="D248" s="232" t="s">
        <v>131</v>
      </c>
      <c r="E248" s="233" t="s">
        <v>1</v>
      </c>
      <c r="F248" s="234" t="s">
        <v>442</v>
      </c>
      <c r="G248" s="231"/>
      <c r="H248" s="235">
        <v>8.8200000000000003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131</v>
      </c>
      <c r="AU248" s="241" t="s">
        <v>86</v>
      </c>
      <c r="AV248" s="13" t="s">
        <v>86</v>
      </c>
      <c r="AW248" s="13" t="s">
        <v>32</v>
      </c>
      <c r="AX248" s="13" t="s">
        <v>84</v>
      </c>
      <c r="AY248" s="241" t="s">
        <v>122</v>
      </c>
    </row>
    <row r="249" s="12" customFormat="1" ht="22.8" customHeight="1">
      <c r="A249" s="12"/>
      <c r="B249" s="201"/>
      <c r="C249" s="202"/>
      <c r="D249" s="203" t="s">
        <v>75</v>
      </c>
      <c r="E249" s="215" t="s">
        <v>443</v>
      </c>
      <c r="F249" s="215" t="s">
        <v>444</v>
      </c>
      <c r="G249" s="202"/>
      <c r="H249" s="202"/>
      <c r="I249" s="205"/>
      <c r="J249" s="216">
        <f>BK249</f>
        <v>0</v>
      </c>
      <c r="K249" s="202"/>
      <c r="L249" s="207"/>
      <c r="M249" s="208"/>
      <c r="N249" s="209"/>
      <c r="O249" s="209"/>
      <c r="P249" s="210">
        <f>SUM(P250:P260)</f>
        <v>0</v>
      </c>
      <c r="Q249" s="209"/>
      <c r="R249" s="210">
        <f>SUM(R250:R260)</f>
        <v>0</v>
      </c>
      <c r="S249" s="209"/>
      <c r="T249" s="211">
        <f>SUM(T250:T260)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84</v>
      </c>
      <c r="AT249" s="213" t="s">
        <v>75</v>
      </c>
      <c r="AU249" s="213" t="s">
        <v>84</v>
      </c>
      <c r="AY249" s="212" t="s">
        <v>122</v>
      </c>
      <c r="BK249" s="214">
        <f>SUM(BK250:BK260)</f>
        <v>0</v>
      </c>
    </row>
    <row r="250" s="2" customFormat="1" ht="37.8" customHeight="1">
      <c r="A250" s="37"/>
      <c r="B250" s="38"/>
      <c r="C250" s="217" t="s">
        <v>445</v>
      </c>
      <c r="D250" s="217" t="s">
        <v>124</v>
      </c>
      <c r="E250" s="218" t="s">
        <v>446</v>
      </c>
      <c r="F250" s="219" t="s">
        <v>447</v>
      </c>
      <c r="G250" s="220" t="s">
        <v>257</v>
      </c>
      <c r="H250" s="221">
        <v>10.865</v>
      </c>
      <c r="I250" s="222"/>
      <c r="J250" s="223">
        <f>ROUND(I250*H250,2)</f>
        <v>0</v>
      </c>
      <c r="K250" s="219" t="s">
        <v>128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129</v>
      </c>
      <c r="AT250" s="228" t="s">
        <v>124</v>
      </c>
      <c r="AU250" s="228" t="s">
        <v>86</v>
      </c>
      <c r="AY250" s="16" t="s">
        <v>122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129</v>
      </c>
      <c r="BM250" s="228" t="s">
        <v>448</v>
      </c>
    </row>
    <row r="251" s="13" customFormat="1">
      <c r="A251" s="13"/>
      <c r="B251" s="230"/>
      <c r="C251" s="231"/>
      <c r="D251" s="232" t="s">
        <v>131</v>
      </c>
      <c r="E251" s="233" t="s">
        <v>1</v>
      </c>
      <c r="F251" s="234" t="s">
        <v>449</v>
      </c>
      <c r="G251" s="231"/>
      <c r="H251" s="235">
        <v>7.75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131</v>
      </c>
      <c r="AU251" s="241" t="s">
        <v>86</v>
      </c>
      <c r="AV251" s="13" t="s">
        <v>86</v>
      </c>
      <c r="AW251" s="13" t="s">
        <v>32</v>
      </c>
      <c r="AX251" s="13" t="s">
        <v>76</v>
      </c>
      <c r="AY251" s="241" t="s">
        <v>122</v>
      </c>
    </row>
    <row r="252" s="13" customFormat="1">
      <c r="A252" s="13"/>
      <c r="B252" s="230"/>
      <c r="C252" s="231"/>
      <c r="D252" s="232" t="s">
        <v>131</v>
      </c>
      <c r="E252" s="233" t="s">
        <v>1</v>
      </c>
      <c r="F252" s="234" t="s">
        <v>450</v>
      </c>
      <c r="G252" s="231"/>
      <c r="H252" s="235">
        <v>0.255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131</v>
      </c>
      <c r="AU252" s="241" t="s">
        <v>86</v>
      </c>
      <c r="AV252" s="13" t="s">
        <v>86</v>
      </c>
      <c r="AW252" s="13" t="s">
        <v>32</v>
      </c>
      <c r="AX252" s="13" t="s">
        <v>76</v>
      </c>
      <c r="AY252" s="241" t="s">
        <v>122</v>
      </c>
    </row>
    <row r="253" s="13" customFormat="1">
      <c r="A253" s="13"/>
      <c r="B253" s="230"/>
      <c r="C253" s="231"/>
      <c r="D253" s="232" t="s">
        <v>131</v>
      </c>
      <c r="E253" s="233" t="s">
        <v>1</v>
      </c>
      <c r="F253" s="234" t="s">
        <v>451</v>
      </c>
      <c r="G253" s="231"/>
      <c r="H253" s="235">
        <v>2.8599999999999999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131</v>
      </c>
      <c r="AU253" s="241" t="s">
        <v>86</v>
      </c>
      <c r="AV253" s="13" t="s">
        <v>86</v>
      </c>
      <c r="AW253" s="13" t="s">
        <v>32</v>
      </c>
      <c r="AX253" s="13" t="s">
        <v>76</v>
      </c>
      <c r="AY253" s="241" t="s">
        <v>122</v>
      </c>
    </row>
    <row r="254" s="14" customFormat="1">
      <c r="A254" s="14"/>
      <c r="B254" s="242"/>
      <c r="C254" s="243"/>
      <c r="D254" s="232" t="s">
        <v>131</v>
      </c>
      <c r="E254" s="244" t="s">
        <v>1</v>
      </c>
      <c r="F254" s="245" t="s">
        <v>198</v>
      </c>
      <c r="G254" s="243"/>
      <c r="H254" s="246">
        <v>10.865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131</v>
      </c>
      <c r="AU254" s="252" t="s">
        <v>86</v>
      </c>
      <c r="AV254" s="14" t="s">
        <v>129</v>
      </c>
      <c r="AW254" s="14" t="s">
        <v>32</v>
      </c>
      <c r="AX254" s="14" t="s">
        <v>84</v>
      </c>
      <c r="AY254" s="252" t="s">
        <v>122</v>
      </c>
    </row>
    <row r="255" s="2" customFormat="1" ht="49.05" customHeight="1">
      <c r="A255" s="37"/>
      <c r="B255" s="38"/>
      <c r="C255" s="217" t="s">
        <v>452</v>
      </c>
      <c r="D255" s="217" t="s">
        <v>124</v>
      </c>
      <c r="E255" s="218" t="s">
        <v>453</v>
      </c>
      <c r="F255" s="219" t="s">
        <v>454</v>
      </c>
      <c r="G255" s="220" t="s">
        <v>257</v>
      </c>
      <c r="H255" s="221">
        <v>228.16499999999999</v>
      </c>
      <c r="I255" s="222"/>
      <c r="J255" s="223">
        <f>ROUND(I255*H255,2)</f>
        <v>0</v>
      </c>
      <c r="K255" s="219" t="s">
        <v>128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129</v>
      </c>
      <c r="AT255" s="228" t="s">
        <v>124</v>
      </c>
      <c r="AU255" s="228" t="s">
        <v>86</v>
      </c>
      <c r="AY255" s="16" t="s">
        <v>122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129</v>
      </c>
      <c r="BM255" s="228" t="s">
        <v>455</v>
      </c>
    </row>
    <row r="256" s="13" customFormat="1">
      <c r="A256" s="13"/>
      <c r="B256" s="230"/>
      <c r="C256" s="231"/>
      <c r="D256" s="232" t="s">
        <v>131</v>
      </c>
      <c r="E256" s="233" t="s">
        <v>1</v>
      </c>
      <c r="F256" s="234" t="s">
        <v>456</v>
      </c>
      <c r="G256" s="231"/>
      <c r="H256" s="235">
        <v>228.16499999999999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131</v>
      </c>
      <c r="AU256" s="241" t="s">
        <v>86</v>
      </c>
      <c r="AV256" s="13" t="s">
        <v>86</v>
      </c>
      <c r="AW256" s="13" t="s">
        <v>32</v>
      </c>
      <c r="AX256" s="13" t="s">
        <v>84</v>
      </c>
      <c r="AY256" s="241" t="s">
        <v>122</v>
      </c>
    </row>
    <row r="257" s="2" customFormat="1" ht="44.25" customHeight="1">
      <c r="A257" s="37"/>
      <c r="B257" s="38"/>
      <c r="C257" s="217" t="s">
        <v>457</v>
      </c>
      <c r="D257" s="217" t="s">
        <v>124</v>
      </c>
      <c r="E257" s="218" t="s">
        <v>458</v>
      </c>
      <c r="F257" s="219" t="s">
        <v>459</v>
      </c>
      <c r="G257" s="220" t="s">
        <v>257</v>
      </c>
      <c r="H257" s="221">
        <v>0.255</v>
      </c>
      <c r="I257" s="222"/>
      <c r="J257" s="223">
        <f>ROUND(I257*H257,2)</f>
        <v>0</v>
      </c>
      <c r="K257" s="219" t="s">
        <v>128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129</v>
      </c>
      <c r="AT257" s="228" t="s">
        <v>124</v>
      </c>
      <c r="AU257" s="228" t="s">
        <v>86</v>
      </c>
      <c r="AY257" s="16" t="s">
        <v>122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129</v>
      </c>
      <c r="BM257" s="228" t="s">
        <v>460</v>
      </c>
    </row>
    <row r="258" s="2" customFormat="1" ht="44.25" customHeight="1">
      <c r="A258" s="37"/>
      <c r="B258" s="38"/>
      <c r="C258" s="217" t="s">
        <v>461</v>
      </c>
      <c r="D258" s="217" t="s">
        <v>124</v>
      </c>
      <c r="E258" s="218" t="s">
        <v>462</v>
      </c>
      <c r="F258" s="219" t="s">
        <v>256</v>
      </c>
      <c r="G258" s="220" t="s">
        <v>257</v>
      </c>
      <c r="H258" s="221">
        <v>7.75</v>
      </c>
      <c r="I258" s="222"/>
      <c r="J258" s="223">
        <f>ROUND(I258*H258,2)</f>
        <v>0</v>
      </c>
      <c r="K258" s="219" t="s">
        <v>128</v>
      </c>
      <c r="L258" s="43"/>
      <c r="M258" s="224" t="s">
        <v>1</v>
      </c>
      <c r="N258" s="225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129</v>
      </c>
      <c r="AT258" s="228" t="s">
        <v>124</v>
      </c>
      <c r="AU258" s="228" t="s">
        <v>86</v>
      </c>
      <c r="AY258" s="16" t="s">
        <v>122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129</v>
      </c>
      <c r="BM258" s="228" t="s">
        <v>463</v>
      </c>
    </row>
    <row r="259" s="2" customFormat="1" ht="21.75" customHeight="1">
      <c r="A259" s="37"/>
      <c r="B259" s="38"/>
      <c r="C259" s="217" t="s">
        <v>464</v>
      </c>
      <c r="D259" s="217" t="s">
        <v>124</v>
      </c>
      <c r="E259" s="218" t="s">
        <v>465</v>
      </c>
      <c r="F259" s="219" t="s">
        <v>466</v>
      </c>
      <c r="G259" s="220" t="s">
        <v>257</v>
      </c>
      <c r="H259" s="221">
        <v>2.8599999999999999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129</v>
      </c>
      <c r="AT259" s="228" t="s">
        <v>124</v>
      </c>
      <c r="AU259" s="228" t="s">
        <v>86</v>
      </c>
      <c r="AY259" s="16" t="s">
        <v>122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129</v>
      </c>
      <c r="BM259" s="228" t="s">
        <v>467</v>
      </c>
    </row>
    <row r="260" s="2" customFormat="1">
      <c r="A260" s="37"/>
      <c r="B260" s="38"/>
      <c r="C260" s="39"/>
      <c r="D260" s="232" t="s">
        <v>468</v>
      </c>
      <c r="E260" s="39"/>
      <c r="F260" s="263" t="s">
        <v>469</v>
      </c>
      <c r="G260" s="39"/>
      <c r="H260" s="39"/>
      <c r="I260" s="264"/>
      <c r="J260" s="39"/>
      <c r="K260" s="39"/>
      <c r="L260" s="43"/>
      <c r="M260" s="265"/>
      <c r="N260" s="26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468</v>
      </c>
      <c r="AU260" s="16" t="s">
        <v>86</v>
      </c>
    </row>
    <row r="261" s="12" customFormat="1" ht="22.8" customHeight="1">
      <c r="A261" s="12"/>
      <c r="B261" s="201"/>
      <c r="C261" s="202"/>
      <c r="D261" s="203" t="s">
        <v>75</v>
      </c>
      <c r="E261" s="215" t="s">
        <v>470</v>
      </c>
      <c r="F261" s="215" t="s">
        <v>471</v>
      </c>
      <c r="G261" s="202"/>
      <c r="H261" s="202"/>
      <c r="I261" s="205"/>
      <c r="J261" s="216">
        <f>BK261</f>
        <v>0</v>
      </c>
      <c r="K261" s="202"/>
      <c r="L261" s="207"/>
      <c r="M261" s="208"/>
      <c r="N261" s="209"/>
      <c r="O261" s="209"/>
      <c r="P261" s="210">
        <f>P262</f>
        <v>0</v>
      </c>
      <c r="Q261" s="209"/>
      <c r="R261" s="210">
        <f>R262</f>
        <v>0</v>
      </c>
      <c r="S261" s="209"/>
      <c r="T261" s="211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2" t="s">
        <v>84</v>
      </c>
      <c r="AT261" s="213" t="s">
        <v>75</v>
      </c>
      <c r="AU261" s="213" t="s">
        <v>84</v>
      </c>
      <c r="AY261" s="212" t="s">
        <v>122</v>
      </c>
      <c r="BK261" s="214">
        <f>BK262</f>
        <v>0</v>
      </c>
    </row>
    <row r="262" s="2" customFormat="1" ht="49.05" customHeight="1">
      <c r="A262" s="37"/>
      <c r="B262" s="38"/>
      <c r="C262" s="217" t="s">
        <v>472</v>
      </c>
      <c r="D262" s="217" t="s">
        <v>124</v>
      </c>
      <c r="E262" s="218" t="s">
        <v>473</v>
      </c>
      <c r="F262" s="219" t="s">
        <v>474</v>
      </c>
      <c r="G262" s="220" t="s">
        <v>257</v>
      </c>
      <c r="H262" s="221">
        <v>122.243</v>
      </c>
      <c r="I262" s="222"/>
      <c r="J262" s="223">
        <f>ROUND(I262*H262,2)</f>
        <v>0</v>
      </c>
      <c r="K262" s="219" t="s">
        <v>128</v>
      </c>
      <c r="L262" s="43"/>
      <c r="M262" s="267" t="s">
        <v>1</v>
      </c>
      <c r="N262" s="268" t="s">
        <v>41</v>
      </c>
      <c r="O262" s="269"/>
      <c r="P262" s="270">
        <f>O262*H262</f>
        <v>0</v>
      </c>
      <c r="Q262" s="270">
        <v>0</v>
      </c>
      <c r="R262" s="270">
        <f>Q262*H262</f>
        <v>0</v>
      </c>
      <c r="S262" s="270">
        <v>0</v>
      </c>
      <c r="T262" s="27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129</v>
      </c>
      <c r="AT262" s="228" t="s">
        <v>124</v>
      </c>
      <c r="AU262" s="228" t="s">
        <v>86</v>
      </c>
      <c r="AY262" s="16" t="s">
        <v>122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129</v>
      </c>
      <c r="BM262" s="228" t="s">
        <v>475</v>
      </c>
    </row>
    <row r="263" s="2" customFormat="1" ht="6.96" customHeight="1">
      <c r="A263" s="37"/>
      <c r="B263" s="65"/>
      <c r="C263" s="66"/>
      <c r="D263" s="66"/>
      <c r="E263" s="66"/>
      <c r="F263" s="66"/>
      <c r="G263" s="66"/>
      <c r="H263" s="66"/>
      <c r="I263" s="66"/>
      <c r="J263" s="66"/>
      <c r="K263" s="66"/>
      <c r="L263" s="43"/>
      <c r="M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</row>
  </sheetData>
  <sheetProtection sheet="1" autoFilter="0" formatColumns="0" formatRows="0" objects="1" scenarios="1" spinCount="100000" saltValue="pfx/yf4nOpyJzeczDAF01zmKUerXQi/BKddTY4Lo5/skg4s9MtdyumKrTzR2iSGYzcL88mUk3wR/J5KrXBWNJw==" hashValue="rmGuHdNiQ6exRWT9OXL5poVqocwFNSs+5sPjCAKNSLdWTmWPs6iWWna6bFqp0jUCrqzuX3ONpPuEKwxgYT/NtQ==" algorithmName="SHA-512" password="CC35"/>
  <autoFilter ref="C124:K26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Kojice - Kanalizační a vodovodní přípojky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ROUND((SUM(BE125:BE292)),  2)</f>
        <v>0</v>
      </c>
      <c r="G33" s="37"/>
      <c r="H33" s="37"/>
      <c r="I33" s="154">
        <v>0.20999999999999999</v>
      </c>
      <c r="J33" s="153">
        <f>ROUND(((SUM(BE125:BE292))*I33),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ROUND((SUM(BF125:BF292)),  2)</f>
        <v>0</v>
      </c>
      <c r="G34" s="37"/>
      <c r="H34" s="37"/>
      <c r="I34" s="154">
        <v>0.14999999999999999</v>
      </c>
      <c r="J34" s="153">
        <f>ROUND(((SUM(BF125:BF292))*I34),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ROUND((SUM(BG125:BG292)),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ROUND((SUM(BH125:BH292)),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ROUND((SUM(BI125:BI292)),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Kojice - Kanalizační a vodovodní přípojky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KP - Kanalizační přípojky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Kojice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Kojice</v>
      </c>
      <c r="G91" s="39"/>
      <c r="H91" s="39"/>
      <c r="I91" s="31" t="s">
        <v>30</v>
      </c>
      <c r="J91" s="35" t="str">
        <f>E21</f>
        <v>Multiaqua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Tereza Hatková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J206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J209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J212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J242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J263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J272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J291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Kojice - Kanalizační a vodovodní přípojky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KP - Kanalizační přípojky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Kojice</v>
      </c>
      <c r="G119" s="39"/>
      <c r="H119" s="39"/>
      <c r="I119" s="31" t="s">
        <v>22</v>
      </c>
      <c r="J119" s="78" t="str">
        <f>IF(J12="","",J12)</f>
        <v>14. 3. 2025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Obec Kojice</v>
      </c>
      <c r="G121" s="39"/>
      <c r="H121" s="39"/>
      <c r="I121" s="31" t="s">
        <v>30</v>
      </c>
      <c r="J121" s="35" t="str">
        <f>E21</f>
        <v>Multiaqua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Tereza Hatková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108</v>
      </c>
      <c r="D124" s="193" t="s">
        <v>61</v>
      </c>
      <c r="E124" s="193" t="s">
        <v>57</v>
      </c>
      <c r="F124" s="193" t="s">
        <v>58</v>
      </c>
      <c r="G124" s="193" t="s">
        <v>109</v>
      </c>
      <c r="H124" s="193" t="s">
        <v>110</v>
      </c>
      <c r="I124" s="193" t="s">
        <v>111</v>
      </c>
      <c r="J124" s="193" t="s">
        <v>95</v>
      </c>
      <c r="K124" s="194" t="s">
        <v>112</v>
      </c>
      <c r="L124" s="195"/>
      <c r="M124" s="99" t="s">
        <v>1</v>
      </c>
      <c r="N124" s="100" t="s">
        <v>40</v>
      </c>
      <c r="O124" s="100" t="s">
        <v>113</v>
      </c>
      <c r="P124" s="100" t="s">
        <v>114</v>
      </c>
      <c r="Q124" s="100" t="s">
        <v>115</v>
      </c>
      <c r="R124" s="100" t="s">
        <v>116</v>
      </c>
      <c r="S124" s="100" t="s">
        <v>117</v>
      </c>
      <c r="T124" s="101" t="s">
        <v>118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119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502.50930188256001</v>
      </c>
      <c r="S125" s="103"/>
      <c r="T125" s="199">
        <f>T126</f>
        <v>157.59649999999999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97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75</v>
      </c>
      <c r="E126" s="204" t="s">
        <v>120</v>
      </c>
      <c r="F126" s="204" t="s">
        <v>121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P127+P206+P209+P212+P242+P263+P272+P291</f>
        <v>0</v>
      </c>
      <c r="Q126" s="209"/>
      <c r="R126" s="210">
        <f>R127+R206+R209+R212+R242+R263+R272+R291</f>
        <v>502.50930188256001</v>
      </c>
      <c r="S126" s="209"/>
      <c r="T126" s="211">
        <f>T127+T206+T209+T212+T242+T263+T272+T291</f>
        <v>157.59649999999999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76</v>
      </c>
      <c r="AY126" s="212" t="s">
        <v>122</v>
      </c>
      <c r="BK126" s="214">
        <f>BK127+BK206+BK209+BK212+BK242+BK263+BK272+BK291</f>
        <v>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84</v>
      </c>
      <c r="F127" s="215" t="s">
        <v>123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SUM(P128:P205)</f>
        <v>0</v>
      </c>
      <c r="Q127" s="209"/>
      <c r="R127" s="210">
        <f>SUM(R128:R205)</f>
        <v>417.99926544160007</v>
      </c>
      <c r="S127" s="209"/>
      <c r="T127" s="211">
        <f>SUM(T128:T205)</f>
        <v>157.59649999999999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122</v>
      </c>
      <c r="BK127" s="214">
        <f>SUM(BK128:BK205)</f>
        <v>0</v>
      </c>
    </row>
    <row r="128" s="2" customFormat="1" ht="62.7" customHeight="1">
      <c r="A128" s="37"/>
      <c r="B128" s="38"/>
      <c r="C128" s="217" t="s">
        <v>84</v>
      </c>
      <c r="D128" s="217" t="s">
        <v>124</v>
      </c>
      <c r="E128" s="218" t="s">
        <v>125</v>
      </c>
      <c r="F128" s="219" t="s">
        <v>126</v>
      </c>
      <c r="G128" s="220" t="s">
        <v>127</v>
      </c>
      <c r="H128" s="221">
        <v>12.18</v>
      </c>
      <c r="I128" s="222"/>
      <c r="J128" s="223">
        <f>ROUND(I128*H128,2)</f>
        <v>0</v>
      </c>
      <c r="K128" s="219" t="s">
        <v>128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0.26000000000000001</v>
      </c>
      <c r="T128" s="227">
        <f>S128*H128</f>
        <v>3.1667999999999998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129</v>
      </c>
      <c r="AT128" s="228" t="s">
        <v>124</v>
      </c>
      <c r="AU128" s="228" t="s">
        <v>86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129</v>
      </c>
      <c r="BM128" s="228" t="s">
        <v>477</v>
      </c>
    </row>
    <row r="129" s="13" customFormat="1">
      <c r="A129" s="13"/>
      <c r="B129" s="230"/>
      <c r="C129" s="231"/>
      <c r="D129" s="232" t="s">
        <v>131</v>
      </c>
      <c r="E129" s="233" t="s">
        <v>1</v>
      </c>
      <c r="F129" s="234" t="s">
        <v>478</v>
      </c>
      <c r="G129" s="231"/>
      <c r="H129" s="235">
        <v>12.18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131</v>
      </c>
      <c r="AU129" s="241" t="s">
        <v>86</v>
      </c>
      <c r="AV129" s="13" t="s">
        <v>86</v>
      </c>
      <c r="AW129" s="13" t="s">
        <v>32</v>
      </c>
      <c r="AX129" s="13" t="s">
        <v>84</v>
      </c>
      <c r="AY129" s="241" t="s">
        <v>122</v>
      </c>
    </row>
    <row r="130" s="2" customFormat="1" ht="66.75" customHeight="1">
      <c r="A130" s="37"/>
      <c r="B130" s="38"/>
      <c r="C130" s="217" t="s">
        <v>86</v>
      </c>
      <c r="D130" s="217" t="s">
        <v>124</v>
      </c>
      <c r="E130" s="218" t="s">
        <v>133</v>
      </c>
      <c r="F130" s="219" t="s">
        <v>134</v>
      </c>
      <c r="G130" s="220" t="s">
        <v>127</v>
      </c>
      <c r="H130" s="221">
        <v>72.200000000000003</v>
      </c>
      <c r="I130" s="222"/>
      <c r="J130" s="223">
        <f>ROUND(I130*H130,2)</f>
        <v>0</v>
      </c>
      <c r="K130" s="219" t="s">
        <v>128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0.28999999999999998</v>
      </c>
      <c r="T130" s="227">
        <f>S130*H130</f>
        <v>20.937999999999999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129</v>
      </c>
      <c r="AT130" s="228" t="s">
        <v>124</v>
      </c>
      <c r="AU130" s="228" t="s">
        <v>86</v>
      </c>
      <c r="AY130" s="16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129</v>
      </c>
      <c r="BM130" s="228" t="s">
        <v>479</v>
      </c>
    </row>
    <row r="131" s="13" customFormat="1">
      <c r="A131" s="13"/>
      <c r="B131" s="230"/>
      <c r="C131" s="231"/>
      <c r="D131" s="232" t="s">
        <v>131</v>
      </c>
      <c r="E131" s="233" t="s">
        <v>1</v>
      </c>
      <c r="F131" s="234" t="s">
        <v>480</v>
      </c>
      <c r="G131" s="231"/>
      <c r="H131" s="235">
        <v>56.5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131</v>
      </c>
      <c r="AU131" s="241" t="s">
        <v>86</v>
      </c>
      <c r="AV131" s="13" t="s">
        <v>86</v>
      </c>
      <c r="AW131" s="13" t="s">
        <v>32</v>
      </c>
      <c r="AX131" s="13" t="s">
        <v>76</v>
      </c>
      <c r="AY131" s="241" t="s">
        <v>122</v>
      </c>
    </row>
    <row r="132" s="13" customFormat="1">
      <c r="A132" s="13"/>
      <c r="B132" s="230"/>
      <c r="C132" s="231"/>
      <c r="D132" s="232" t="s">
        <v>131</v>
      </c>
      <c r="E132" s="233" t="s">
        <v>1</v>
      </c>
      <c r="F132" s="234" t="s">
        <v>481</v>
      </c>
      <c r="G132" s="231"/>
      <c r="H132" s="235">
        <v>7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131</v>
      </c>
      <c r="AU132" s="241" t="s">
        <v>86</v>
      </c>
      <c r="AV132" s="13" t="s">
        <v>86</v>
      </c>
      <c r="AW132" s="13" t="s">
        <v>32</v>
      </c>
      <c r="AX132" s="13" t="s">
        <v>76</v>
      </c>
      <c r="AY132" s="241" t="s">
        <v>122</v>
      </c>
    </row>
    <row r="133" s="13" customFormat="1">
      <c r="A133" s="13"/>
      <c r="B133" s="230"/>
      <c r="C133" s="231"/>
      <c r="D133" s="232" t="s">
        <v>131</v>
      </c>
      <c r="E133" s="233" t="s">
        <v>1</v>
      </c>
      <c r="F133" s="234" t="s">
        <v>482</v>
      </c>
      <c r="G133" s="231"/>
      <c r="H133" s="235">
        <v>8.6999999999999993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131</v>
      </c>
      <c r="AU133" s="241" t="s">
        <v>86</v>
      </c>
      <c r="AV133" s="13" t="s">
        <v>86</v>
      </c>
      <c r="AW133" s="13" t="s">
        <v>32</v>
      </c>
      <c r="AX133" s="13" t="s">
        <v>76</v>
      </c>
      <c r="AY133" s="241" t="s">
        <v>122</v>
      </c>
    </row>
    <row r="134" s="14" customFormat="1">
      <c r="A134" s="14"/>
      <c r="B134" s="242"/>
      <c r="C134" s="243"/>
      <c r="D134" s="232" t="s">
        <v>131</v>
      </c>
      <c r="E134" s="244" t="s">
        <v>1</v>
      </c>
      <c r="F134" s="245" t="s">
        <v>198</v>
      </c>
      <c r="G134" s="243"/>
      <c r="H134" s="246">
        <v>72.200000000000003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131</v>
      </c>
      <c r="AU134" s="252" t="s">
        <v>86</v>
      </c>
      <c r="AV134" s="14" t="s">
        <v>129</v>
      </c>
      <c r="AW134" s="14" t="s">
        <v>32</v>
      </c>
      <c r="AX134" s="14" t="s">
        <v>84</v>
      </c>
      <c r="AY134" s="252" t="s">
        <v>122</v>
      </c>
    </row>
    <row r="135" s="2" customFormat="1" ht="66.75" customHeight="1">
      <c r="A135" s="37"/>
      <c r="B135" s="38"/>
      <c r="C135" s="217" t="s">
        <v>137</v>
      </c>
      <c r="D135" s="217" t="s">
        <v>124</v>
      </c>
      <c r="E135" s="218" t="s">
        <v>138</v>
      </c>
      <c r="F135" s="219" t="s">
        <v>139</v>
      </c>
      <c r="G135" s="220" t="s">
        <v>127</v>
      </c>
      <c r="H135" s="221">
        <v>157.69999999999999</v>
      </c>
      <c r="I135" s="222"/>
      <c r="J135" s="223">
        <f>ROUND(I135*H135,2)</f>
        <v>0</v>
      </c>
      <c r="K135" s="219" t="s">
        <v>128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0.44</v>
      </c>
      <c r="T135" s="227">
        <f>S135*H135</f>
        <v>69.387999999999991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129</v>
      </c>
      <c r="AT135" s="228" t="s">
        <v>124</v>
      </c>
      <c r="AU135" s="228" t="s">
        <v>86</v>
      </c>
      <c r="AY135" s="16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129</v>
      </c>
      <c r="BM135" s="228" t="s">
        <v>483</v>
      </c>
    </row>
    <row r="136" s="13" customFormat="1">
      <c r="A136" s="13"/>
      <c r="B136" s="230"/>
      <c r="C136" s="231"/>
      <c r="D136" s="232" t="s">
        <v>131</v>
      </c>
      <c r="E136" s="233" t="s">
        <v>1</v>
      </c>
      <c r="F136" s="234" t="s">
        <v>484</v>
      </c>
      <c r="G136" s="231"/>
      <c r="H136" s="235">
        <v>56.5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131</v>
      </c>
      <c r="AU136" s="241" t="s">
        <v>86</v>
      </c>
      <c r="AV136" s="13" t="s">
        <v>86</v>
      </c>
      <c r="AW136" s="13" t="s">
        <v>32</v>
      </c>
      <c r="AX136" s="13" t="s">
        <v>76</v>
      </c>
      <c r="AY136" s="241" t="s">
        <v>122</v>
      </c>
    </row>
    <row r="137" s="13" customFormat="1">
      <c r="A137" s="13"/>
      <c r="B137" s="230"/>
      <c r="C137" s="231"/>
      <c r="D137" s="232" t="s">
        <v>131</v>
      </c>
      <c r="E137" s="233" t="s">
        <v>1</v>
      </c>
      <c r="F137" s="234" t="s">
        <v>485</v>
      </c>
      <c r="G137" s="231"/>
      <c r="H137" s="235">
        <v>101.2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131</v>
      </c>
      <c r="AU137" s="241" t="s">
        <v>86</v>
      </c>
      <c r="AV137" s="13" t="s">
        <v>86</v>
      </c>
      <c r="AW137" s="13" t="s">
        <v>32</v>
      </c>
      <c r="AX137" s="13" t="s">
        <v>76</v>
      </c>
      <c r="AY137" s="241" t="s">
        <v>122</v>
      </c>
    </row>
    <row r="138" s="14" customFormat="1">
      <c r="A138" s="14"/>
      <c r="B138" s="242"/>
      <c r="C138" s="243"/>
      <c r="D138" s="232" t="s">
        <v>131</v>
      </c>
      <c r="E138" s="244" t="s">
        <v>1</v>
      </c>
      <c r="F138" s="245" t="s">
        <v>198</v>
      </c>
      <c r="G138" s="243"/>
      <c r="H138" s="246">
        <v>157.69999999999999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131</v>
      </c>
      <c r="AU138" s="252" t="s">
        <v>86</v>
      </c>
      <c r="AV138" s="14" t="s">
        <v>129</v>
      </c>
      <c r="AW138" s="14" t="s">
        <v>32</v>
      </c>
      <c r="AX138" s="14" t="s">
        <v>84</v>
      </c>
      <c r="AY138" s="252" t="s">
        <v>122</v>
      </c>
    </row>
    <row r="139" s="2" customFormat="1" ht="62.7" customHeight="1">
      <c r="A139" s="37"/>
      <c r="B139" s="38"/>
      <c r="C139" s="217" t="s">
        <v>129</v>
      </c>
      <c r="D139" s="217" t="s">
        <v>124</v>
      </c>
      <c r="E139" s="218" t="s">
        <v>486</v>
      </c>
      <c r="F139" s="219" t="s">
        <v>487</v>
      </c>
      <c r="G139" s="220" t="s">
        <v>127</v>
      </c>
      <c r="H139" s="221">
        <v>56.5</v>
      </c>
      <c r="I139" s="222"/>
      <c r="J139" s="223">
        <f>ROUND(I139*H139,2)</f>
        <v>0</v>
      </c>
      <c r="K139" s="219" t="s">
        <v>128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0.32500000000000001</v>
      </c>
      <c r="T139" s="227">
        <f>S139*H139</f>
        <v>18.362500000000001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129</v>
      </c>
      <c r="AT139" s="228" t="s">
        <v>124</v>
      </c>
      <c r="AU139" s="228" t="s">
        <v>86</v>
      </c>
      <c r="AY139" s="16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129</v>
      </c>
      <c r="BM139" s="228" t="s">
        <v>488</v>
      </c>
    </row>
    <row r="140" s="13" customFormat="1">
      <c r="A140" s="13"/>
      <c r="B140" s="230"/>
      <c r="C140" s="231"/>
      <c r="D140" s="232" t="s">
        <v>131</v>
      </c>
      <c r="E140" s="233" t="s">
        <v>1</v>
      </c>
      <c r="F140" s="234" t="s">
        <v>480</v>
      </c>
      <c r="G140" s="231"/>
      <c r="H140" s="235">
        <v>56.5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131</v>
      </c>
      <c r="AU140" s="241" t="s">
        <v>86</v>
      </c>
      <c r="AV140" s="13" t="s">
        <v>86</v>
      </c>
      <c r="AW140" s="13" t="s">
        <v>32</v>
      </c>
      <c r="AX140" s="13" t="s">
        <v>84</v>
      </c>
      <c r="AY140" s="241" t="s">
        <v>122</v>
      </c>
    </row>
    <row r="141" s="2" customFormat="1" ht="55.5" customHeight="1">
      <c r="A141" s="37"/>
      <c r="B141" s="38"/>
      <c r="C141" s="217" t="s">
        <v>145</v>
      </c>
      <c r="D141" s="217" t="s">
        <v>124</v>
      </c>
      <c r="E141" s="218" t="s">
        <v>142</v>
      </c>
      <c r="F141" s="219" t="s">
        <v>143</v>
      </c>
      <c r="G141" s="220" t="s">
        <v>127</v>
      </c>
      <c r="H141" s="221">
        <v>157.69999999999999</v>
      </c>
      <c r="I141" s="222"/>
      <c r="J141" s="223">
        <f>ROUND(I141*H141,2)</f>
        <v>0</v>
      </c>
      <c r="K141" s="219" t="s">
        <v>128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0.22</v>
      </c>
      <c r="T141" s="227">
        <f>S141*H141</f>
        <v>34.693999999999996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86</v>
      </c>
      <c r="AY141" s="16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129</v>
      </c>
      <c r="BM141" s="228" t="s">
        <v>489</v>
      </c>
    </row>
    <row r="142" s="13" customFormat="1">
      <c r="A142" s="13"/>
      <c r="B142" s="230"/>
      <c r="C142" s="231"/>
      <c r="D142" s="232" t="s">
        <v>131</v>
      </c>
      <c r="E142" s="233" t="s">
        <v>1</v>
      </c>
      <c r="F142" s="234" t="s">
        <v>480</v>
      </c>
      <c r="G142" s="231"/>
      <c r="H142" s="235">
        <v>56.5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131</v>
      </c>
      <c r="AU142" s="241" t="s">
        <v>86</v>
      </c>
      <c r="AV142" s="13" t="s">
        <v>86</v>
      </c>
      <c r="AW142" s="13" t="s">
        <v>32</v>
      </c>
      <c r="AX142" s="13" t="s">
        <v>76</v>
      </c>
      <c r="AY142" s="241" t="s">
        <v>122</v>
      </c>
    </row>
    <row r="143" s="13" customFormat="1">
      <c r="A143" s="13"/>
      <c r="B143" s="230"/>
      <c r="C143" s="231"/>
      <c r="D143" s="232" t="s">
        <v>131</v>
      </c>
      <c r="E143" s="233" t="s">
        <v>1</v>
      </c>
      <c r="F143" s="234" t="s">
        <v>485</v>
      </c>
      <c r="G143" s="231"/>
      <c r="H143" s="235">
        <v>101.2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131</v>
      </c>
      <c r="AU143" s="241" t="s">
        <v>86</v>
      </c>
      <c r="AV143" s="13" t="s">
        <v>86</v>
      </c>
      <c r="AW143" s="13" t="s">
        <v>32</v>
      </c>
      <c r="AX143" s="13" t="s">
        <v>76</v>
      </c>
      <c r="AY143" s="241" t="s">
        <v>122</v>
      </c>
    </row>
    <row r="144" s="14" customFormat="1">
      <c r="A144" s="14"/>
      <c r="B144" s="242"/>
      <c r="C144" s="243"/>
      <c r="D144" s="232" t="s">
        <v>131</v>
      </c>
      <c r="E144" s="244" t="s">
        <v>1</v>
      </c>
      <c r="F144" s="245" t="s">
        <v>198</v>
      </c>
      <c r="G144" s="243"/>
      <c r="H144" s="246">
        <v>157.69999999999999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131</v>
      </c>
      <c r="AU144" s="252" t="s">
        <v>86</v>
      </c>
      <c r="AV144" s="14" t="s">
        <v>129</v>
      </c>
      <c r="AW144" s="14" t="s">
        <v>32</v>
      </c>
      <c r="AX144" s="14" t="s">
        <v>84</v>
      </c>
      <c r="AY144" s="252" t="s">
        <v>122</v>
      </c>
    </row>
    <row r="145" s="2" customFormat="1" ht="44.25" customHeight="1">
      <c r="A145" s="37"/>
      <c r="B145" s="38"/>
      <c r="C145" s="217" t="s">
        <v>150</v>
      </c>
      <c r="D145" s="217" t="s">
        <v>124</v>
      </c>
      <c r="E145" s="218" t="s">
        <v>490</v>
      </c>
      <c r="F145" s="219" t="s">
        <v>491</v>
      </c>
      <c r="G145" s="220" t="s">
        <v>127</v>
      </c>
      <c r="H145" s="221">
        <v>79.099999999999994</v>
      </c>
      <c r="I145" s="222"/>
      <c r="J145" s="223">
        <f>ROUND(I145*H145,2)</f>
        <v>0</v>
      </c>
      <c r="K145" s="219" t="s">
        <v>128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1.0000000000000001E-05</v>
      </c>
      <c r="R145" s="226">
        <f>Q145*H145</f>
        <v>0.00079100000000000004</v>
      </c>
      <c r="S145" s="226">
        <v>0.091999999999999998</v>
      </c>
      <c r="T145" s="227">
        <f>S145*H145</f>
        <v>7.2771999999999997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129</v>
      </c>
      <c r="AT145" s="228" t="s">
        <v>124</v>
      </c>
      <c r="AU145" s="228" t="s">
        <v>86</v>
      </c>
      <c r="AY145" s="16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129</v>
      </c>
      <c r="BM145" s="228" t="s">
        <v>492</v>
      </c>
    </row>
    <row r="146" s="13" customFormat="1">
      <c r="A146" s="13"/>
      <c r="B146" s="230"/>
      <c r="C146" s="231"/>
      <c r="D146" s="232" t="s">
        <v>131</v>
      </c>
      <c r="E146" s="233" t="s">
        <v>1</v>
      </c>
      <c r="F146" s="234" t="s">
        <v>493</v>
      </c>
      <c r="G146" s="231"/>
      <c r="H146" s="235">
        <v>79.099999999999994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131</v>
      </c>
      <c r="AU146" s="241" t="s">
        <v>86</v>
      </c>
      <c r="AV146" s="13" t="s">
        <v>86</v>
      </c>
      <c r="AW146" s="13" t="s">
        <v>32</v>
      </c>
      <c r="AX146" s="13" t="s">
        <v>84</v>
      </c>
      <c r="AY146" s="241" t="s">
        <v>122</v>
      </c>
    </row>
    <row r="147" s="2" customFormat="1" ht="44.25" customHeight="1">
      <c r="A147" s="37"/>
      <c r="B147" s="38"/>
      <c r="C147" s="217" t="s">
        <v>154</v>
      </c>
      <c r="D147" s="217" t="s">
        <v>124</v>
      </c>
      <c r="E147" s="218" t="s">
        <v>146</v>
      </c>
      <c r="F147" s="219" t="s">
        <v>147</v>
      </c>
      <c r="G147" s="220" t="s">
        <v>148</v>
      </c>
      <c r="H147" s="221">
        <v>13</v>
      </c>
      <c r="I147" s="222"/>
      <c r="J147" s="223">
        <f>ROUND(I147*H147,2)</f>
        <v>0</v>
      </c>
      <c r="K147" s="219" t="s">
        <v>128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0.28999999999999998</v>
      </c>
      <c r="T147" s="227">
        <f>S147*H147</f>
        <v>3.7699999999999996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129</v>
      </c>
      <c r="AT147" s="228" t="s">
        <v>124</v>
      </c>
      <c r="AU147" s="228" t="s">
        <v>86</v>
      </c>
      <c r="AY147" s="16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129</v>
      </c>
      <c r="BM147" s="228" t="s">
        <v>494</v>
      </c>
    </row>
    <row r="148" s="13" customFormat="1">
      <c r="A148" s="13"/>
      <c r="B148" s="230"/>
      <c r="C148" s="231"/>
      <c r="D148" s="232" t="s">
        <v>131</v>
      </c>
      <c r="E148" s="233" t="s">
        <v>1</v>
      </c>
      <c r="F148" s="234" t="s">
        <v>186</v>
      </c>
      <c r="G148" s="231"/>
      <c r="H148" s="235">
        <v>13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131</v>
      </c>
      <c r="AU148" s="241" t="s">
        <v>86</v>
      </c>
      <c r="AV148" s="13" t="s">
        <v>86</v>
      </c>
      <c r="AW148" s="13" t="s">
        <v>32</v>
      </c>
      <c r="AX148" s="13" t="s">
        <v>84</v>
      </c>
      <c r="AY148" s="241" t="s">
        <v>122</v>
      </c>
    </row>
    <row r="149" s="2" customFormat="1" ht="16.5" customHeight="1">
      <c r="A149" s="37"/>
      <c r="B149" s="38"/>
      <c r="C149" s="217" t="s">
        <v>159</v>
      </c>
      <c r="D149" s="217" t="s">
        <v>124</v>
      </c>
      <c r="E149" s="218" t="s">
        <v>151</v>
      </c>
      <c r="F149" s="219" t="s">
        <v>152</v>
      </c>
      <c r="G149" s="220" t="s">
        <v>148</v>
      </c>
      <c r="H149" s="221">
        <v>50</v>
      </c>
      <c r="I149" s="222"/>
      <c r="J149" s="223">
        <f>ROUND(I149*H149,2)</f>
        <v>0</v>
      </c>
      <c r="K149" s="219" t="s">
        <v>128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0.00719295</v>
      </c>
      <c r="R149" s="226">
        <f>Q149*H149</f>
        <v>0.35964750000000001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129</v>
      </c>
      <c r="AT149" s="228" t="s">
        <v>124</v>
      </c>
      <c r="AU149" s="228" t="s">
        <v>86</v>
      </c>
      <c r="AY149" s="16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129</v>
      </c>
      <c r="BM149" s="228" t="s">
        <v>495</v>
      </c>
    </row>
    <row r="150" s="2" customFormat="1" ht="24.15" customHeight="1">
      <c r="A150" s="37"/>
      <c r="B150" s="38"/>
      <c r="C150" s="217" t="s">
        <v>164</v>
      </c>
      <c r="D150" s="217" t="s">
        <v>124</v>
      </c>
      <c r="E150" s="218" t="s">
        <v>155</v>
      </c>
      <c r="F150" s="219" t="s">
        <v>156</v>
      </c>
      <c r="G150" s="220" t="s">
        <v>157</v>
      </c>
      <c r="H150" s="221">
        <v>19</v>
      </c>
      <c r="I150" s="222"/>
      <c r="J150" s="223">
        <f>ROUND(I150*H150,2)</f>
        <v>0</v>
      </c>
      <c r="K150" s="219" t="s">
        <v>128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3.2634E-05</v>
      </c>
      <c r="R150" s="226">
        <f>Q150*H150</f>
        <v>0.00062004599999999997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129</v>
      </c>
      <c r="AT150" s="228" t="s">
        <v>124</v>
      </c>
      <c r="AU150" s="228" t="s">
        <v>86</v>
      </c>
      <c r="AY150" s="16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129</v>
      </c>
      <c r="BM150" s="228" t="s">
        <v>496</v>
      </c>
    </row>
    <row r="151" s="2" customFormat="1" ht="37.8" customHeight="1">
      <c r="A151" s="37"/>
      <c r="B151" s="38"/>
      <c r="C151" s="217" t="s">
        <v>169</v>
      </c>
      <c r="D151" s="217" t="s">
        <v>124</v>
      </c>
      <c r="E151" s="218" t="s">
        <v>160</v>
      </c>
      <c r="F151" s="219" t="s">
        <v>161</v>
      </c>
      <c r="G151" s="220" t="s">
        <v>162</v>
      </c>
      <c r="H151" s="221">
        <v>30</v>
      </c>
      <c r="I151" s="222"/>
      <c r="J151" s="223">
        <f>ROUND(I151*H151,2)</f>
        <v>0</v>
      </c>
      <c r="K151" s="219" t="s">
        <v>128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129</v>
      </c>
      <c r="AT151" s="228" t="s">
        <v>124</v>
      </c>
      <c r="AU151" s="228" t="s">
        <v>86</v>
      </c>
      <c r="AY151" s="16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129</v>
      </c>
      <c r="BM151" s="228" t="s">
        <v>497</v>
      </c>
    </row>
    <row r="152" s="2" customFormat="1" ht="24.15" customHeight="1">
      <c r="A152" s="37"/>
      <c r="B152" s="38"/>
      <c r="C152" s="217" t="s">
        <v>175</v>
      </c>
      <c r="D152" s="217" t="s">
        <v>124</v>
      </c>
      <c r="E152" s="218" t="s">
        <v>165</v>
      </c>
      <c r="F152" s="219" t="s">
        <v>166</v>
      </c>
      <c r="G152" s="220" t="s">
        <v>127</v>
      </c>
      <c r="H152" s="221">
        <v>15.300000000000001</v>
      </c>
      <c r="I152" s="222"/>
      <c r="J152" s="223">
        <f>ROUND(I152*H152,2)</f>
        <v>0</v>
      </c>
      <c r="K152" s="219" t="s">
        <v>128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129</v>
      </c>
      <c r="AT152" s="228" t="s">
        <v>124</v>
      </c>
      <c r="AU152" s="228" t="s">
        <v>86</v>
      </c>
      <c r="AY152" s="16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129</v>
      </c>
      <c r="BM152" s="228" t="s">
        <v>498</v>
      </c>
    </row>
    <row r="153" s="13" customFormat="1">
      <c r="A153" s="13"/>
      <c r="B153" s="230"/>
      <c r="C153" s="231"/>
      <c r="D153" s="232" t="s">
        <v>131</v>
      </c>
      <c r="E153" s="233" t="s">
        <v>1</v>
      </c>
      <c r="F153" s="234" t="s">
        <v>499</v>
      </c>
      <c r="G153" s="231"/>
      <c r="H153" s="235">
        <v>15.300000000000001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131</v>
      </c>
      <c r="AU153" s="241" t="s">
        <v>86</v>
      </c>
      <c r="AV153" s="13" t="s">
        <v>86</v>
      </c>
      <c r="AW153" s="13" t="s">
        <v>32</v>
      </c>
      <c r="AX153" s="13" t="s">
        <v>84</v>
      </c>
      <c r="AY153" s="241" t="s">
        <v>122</v>
      </c>
    </row>
    <row r="154" s="2" customFormat="1" ht="37.8" customHeight="1">
      <c r="A154" s="37"/>
      <c r="B154" s="38"/>
      <c r="C154" s="217" t="s">
        <v>181</v>
      </c>
      <c r="D154" s="217" t="s">
        <v>124</v>
      </c>
      <c r="E154" s="218" t="s">
        <v>170</v>
      </c>
      <c r="F154" s="219" t="s">
        <v>171</v>
      </c>
      <c r="G154" s="220" t="s">
        <v>172</v>
      </c>
      <c r="H154" s="221">
        <v>178.614</v>
      </c>
      <c r="I154" s="222"/>
      <c r="J154" s="223">
        <f>ROUND(I154*H154,2)</f>
        <v>0</v>
      </c>
      <c r="K154" s="219" t="s">
        <v>128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129</v>
      </c>
      <c r="AT154" s="228" t="s">
        <v>124</v>
      </c>
      <c r="AU154" s="228" t="s">
        <v>86</v>
      </c>
      <c r="AY154" s="16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129</v>
      </c>
      <c r="BM154" s="228" t="s">
        <v>500</v>
      </c>
    </row>
    <row r="155" s="13" customFormat="1">
      <c r="A155" s="13"/>
      <c r="B155" s="230"/>
      <c r="C155" s="231"/>
      <c r="D155" s="232" t="s">
        <v>131</v>
      </c>
      <c r="E155" s="233" t="s">
        <v>1</v>
      </c>
      <c r="F155" s="234" t="s">
        <v>501</v>
      </c>
      <c r="G155" s="231"/>
      <c r="H155" s="235">
        <v>178.614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131</v>
      </c>
      <c r="AU155" s="241" t="s">
        <v>86</v>
      </c>
      <c r="AV155" s="13" t="s">
        <v>86</v>
      </c>
      <c r="AW155" s="13" t="s">
        <v>32</v>
      </c>
      <c r="AX155" s="13" t="s">
        <v>84</v>
      </c>
      <c r="AY155" s="241" t="s">
        <v>122</v>
      </c>
    </row>
    <row r="156" s="2" customFormat="1" ht="55.5" customHeight="1">
      <c r="A156" s="37"/>
      <c r="B156" s="38"/>
      <c r="C156" s="217" t="s">
        <v>186</v>
      </c>
      <c r="D156" s="217" t="s">
        <v>124</v>
      </c>
      <c r="E156" s="218" t="s">
        <v>192</v>
      </c>
      <c r="F156" s="219" t="s">
        <v>193</v>
      </c>
      <c r="G156" s="220" t="s">
        <v>172</v>
      </c>
      <c r="H156" s="221">
        <v>132.86500000000001</v>
      </c>
      <c r="I156" s="222"/>
      <c r="J156" s="223">
        <f>ROUND(I156*H156,2)</f>
        <v>0</v>
      </c>
      <c r="K156" s="219" t="s">
        <v>128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129</v>
      </c>
      <c r="AT156" s="228" t="s">
        <v>124</v>
      </c>
      <c r="AU156" s="228" t="s">
        <v>86</v>
      </c>
      <c r="AY156" s="16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129</v>
      </c>
      <c r="BM156" s="228" t="s">
        <v>502</v>
      </c>
    </row>
    <row r="157" s="13" customFormat="1">
      <c r="A157" s="13"/>
      <c r="B157" s="230"/>
      <c r="C157" s="231"/>
      <c r="D157" s="232" t="s">
        <v>131</v>
      </c>
      <c r="E157" s="233" t="s">
        <v>1</v>
      </c>
      <c r="F157" s="234" t="s">
        <v>503</v>
      </c>
      <c r="G157" s="231"/>
      <c r="H157" s="235">
        <v>141.68000000000001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131</v>
      </c>
      <c r="AU157" s="241" t="s">
        <v>86</v>
      </c>
      <c r="AV157" s="13" t="s">
        <v>86</v>
      </c>
      <c r="AW157" s="13" t="s">
        <v>32</v>
      </c>
      <c r="AX157" s="13" t="s">
        <v>76</v>
      </c>
      <c r="AY157" s="241" t="s">
        <v>122</v>
      </c>
    </row>
    <row r="158" s="13" customFormat="1">
      <c r="A158" s="13"/>
      <c r="B158" s="230"/>
      <c r="C158" s="231"/>
      <c r="D158" s="232" t="s">
        <v>131</v>
      </c>
      <c r="E158" s="233" t="s">
        <v>1</v>
      </c>
      <c r="F158" s="234" t="s">
        <v>504</v>
      </c>
      <c r="G158" s="231"/>
      <c r="H158" s="235">
        <v>18.359999999999999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131</v>
      </c>
      <c r="AU158" s="241" t="s">
        <v>86</v>
      </c>
      <c r="AV158" s="13" t="s">
        <v>86</v>
      </c>
      <c r="AW158" s="13" t="s">
        <v>32</v>
      </c>
      <c r="AX158" s="13" t="s">
        <v>76</v>
      </c>
      <c r="AY158" s="241" t="s">
        <v>122</v>
      </c>
    </row>
    <row r="159" s="13" customFormat="1">
      <c r="A159" s="13"/>
      <c r="B159" s="230"/>
      <c r="C159" s="231"/>
      <c r="D159" s="232" t="s">
        <v>131</v>
      </c>
      <c r="E159" s="233" t="s">
        <v>1</v>
      </c>
      <c r="F159" s="234" t="s">
        <v>505</v>
      </c>
      <c r="G159" s="231"/>
      <c r="H159" s="235">
        <v>10.44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131</v>
      </c>
      <c r="AU159" s="241" t="s">
        <v>86</v>
      </c>
      <c r="AV159" s="13" t="s">
        <v>86</v>
      </c>
      <c r="AW159" s="13" t="s">
        <v>32</v>
      </c>
      <c r="AX159" s="13" t="s">
        <v>76</v>
      </c>
      <c r="AY159" s="241" t="s">
        <v>122</v>
      </c>
    </row>
    <row r="160" s="13" customFormat="1">
      <c r="A160" s="13"/>
      <c r="B160" s="230"/>
      <c r="C160" s="231"/>
      <c r="D160" s="232" t="s">
        <v>131</v>
      </c>
      <c r="E160" s="233" t="s">
        <v>1</v>
      </c>
      <c r="F160" s="234" t="s">
        <v>506</v>
      </c>
      <c r="G160" s="231"/>
      <c r="H160" s="235">
        <v>84.75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131</v>
      </c>
      <c r="AU160" s="241" t="s">
        <v>86</v>
      </c>
      <c r="AV160" s="13" t="s">
        <v>86</v>
      </c>
      <c r="AW160" s="13" t="s">
        <v>32</v>
      </c>
      <c r="AX160" s="13" t="s">
        <v>76</v>
      </c>
      <c r="AY160" s="241" t="s">
        <v>122</v>
      </c>
    </row>
    <row r="161" s="13" customFormat="1">
      <c r="A161" s="13"/>
      <c r="B161" s="230"/>
      <c r="C161" s="231"/>
      <c r="D161" s="232" t="s">
        <v>131</v>
      </c>
      <c r="E161" s="233" t="s">
        <v>1</v>
      </c>
      <c r="F161" s="234" t="s">
        <v>507</v>
      </c>
      <c r="G161" s="231"/>
      <c r="H161" s="235">
        <v>10.5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131</v>
      </c>
      <c r="AU161" s="241" t="s">
        <v>86</v>
      </c>
      <c r="AV161" s="13" t="s">
        <v>86</v>
      </c>
      <c r="AW161" s="13" t="s">
        <v>32</v>
      </c>
      <c r="AX161" s="13" t="s">
        <v>76</v>
      </c>
      <c r="AY161" s="241" t="s">
        <v>122</v>
      </c>
    </row>
    <row r="162" s="14" customFormat="1">
      <c r="A162" s="14"/>
      <c r="B162" s="242"/>
      <c r="C162" s="243"/>
      <c r="D162" s="232" t="s">
        <v>131</v>
      </c>
      <c r="E162" s="244" t="s">
        <v>1</v>
      </c>
      <c r="F162" s="245" t="s">
        <v>198</v>
      </c>
      <c r="G162" s="243"/>
      <c r="H162" s="246">
        <v>265.73000000000002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131</v>
      </c>
      <c r="AU162" s="252" t="s">
        <v>86</v>
      </c>
      <c r="AV162" s="14" t="s">
        <v>129</v>
      </c>
      <c r="AW162" s="14" t="s">
        <v>32</v>
      </c>
      <c r="AX162" s="14" t="s">
        <v>76</v>
      </c>
      <c r="AY162" s="252" t="s">
        <v>122</v>
      </c>
    </row>
    <row r="163" s="13" customFormat="1">
      <c r="A163" s="13"/>
      <c r="B163" s="230"/>
      <c r="C163" s="231"/>
      <c r="D163" s="232" t="s">
        <v>131</v>
      </c>
      <c r="E163" s="233" t="s">
        <v>1</v>
      </c>
      <c r="F163" s="234" t="s">
        <v>508</v>
      </c>
      <c r="G163" s="231"/>
      <c r="H163" s="235">
        <v>132.86500000000001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131</v>
      </c>
      <c r="AU163" s="241" t="s">
        <v>86</v>
      </c>
      <c r="AV163" s="13" t="s">
        <v>86</v>
      </c>
      <c r="AW163" s="13" t="s">
        <v>32</v>
      </c>
      <c r="AX163" s="13" t="s">
        <v>84</v>
      </c>
      <c r="AY163" s="241" t="s">
        <v>122</v>
      </c>
    </row>
    <row r="164" s="2" customFormat="1" ht="49.05" customHeight="1">
      <c r="A164" s="37"/>
      <c r="B164" s="38"/>
      <c r="C164" s="217" t="s">
        <v>191</v>
      </c>
      <c r="D164" s="217" t="s">
        <v>124</v>
      </c>
      <c r="E164" s="218" t="s">
        <v>200</v>
      </c>
      <c r="F164" s="219" t="s">
        <v>201</v>
      </c>
      <c r="G164" s="220" t="s">
        <v>172</v>
      </c>
      <c r="H164" s="221">
        <v>106.292</v>
      </c>
      <c r="I164" s="222"/>
      <c r="J164" s="223">
        <f>ROUND(I164*H164,2)</f>
        <v>0</v>
      </c>
      <c r="K164" s="219" t="s">
        <v>128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129</v>
      </c>
      <c r="AT164" s="228" t="s">
        <v>124</v>
      </c>
      <c r="AU164" s="228" t="s">
        <v>86</v>
      </c>
      <c r="AY164" s="16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129</v>
      </c>
      <c r="BM164" s="228" t="s">
        <v>509</v>
      </c>
    </row>
    <row r="165" s="13" customFormat="1">
      <c r="A165" s="13"/>
      <c r="B165" s="230"/>
      <c r="C165" s="231"/>
      <c r="D165" s="232" t="s">
        <v>131</v>
      </c>
      <c r="E165" s="233" t="s">
        <v>1</v>
      </c>
      <c r="F165" s="234" t="s">
        <v>510</v>
      </c>
      <c r="G165" s="231"/>
      <c r="H165" s="235">
        <v>106.292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131</v>
      </c>
      <c r="AU165" s="241" t="s">
        <v>86</v>
      </c>
      <c r="AV165" s="13" t="s">
        <v>86</v>
      </c>
      <c r="AW165" s="13" t="s">
        <v>32</v>
      </c>
      <c r="AX165" s="13" t="s">
        <v>84</v>
      </c>
      <c r="AY165" s="241" t="s">
        <v>122</v>
      </c>
    </row>
    <row r="166" s="2" customFormat="1" ht="49.05" customHeight="1">
      <c r="A166" s="37"/>
      <c r="B166" s="38"/>
      <c r="C166" s="217" t="s">
        <v>8</v>
      </c>
      <c r="D166" s="217" t="s">
        <v>124</v>
      </c>
      <c r="E166" s="218" t="s">
        <v>205</v>
      </c>
      <c r="F166" s="219" t="s">
        <v>206</v>
      </c>
      <c r="G166" s="220" t="s">
        <v>172</v>
      </c>
      <c r="H166" s="221">
        <v>26.573</v>
      </c>
      <c r="I166" s="222"/>
      <c r="J166" s="223">
        <f>ROUND(I166*H166,2)</f>
        <v>0</v>
      </c>
      <c r="K166" s="219" t="s">
        <v>128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129</v>
      </c>
      <c r="AT166" s="228" t="s">
        <v>124</v>
      </c>
      <c r="AU166" s="228" t="s">
        <v>86</v>
      </c>
      <c r="AY166" s="16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129</v>
      </c>
      <c r="BM166" s="228" t="s">
        <v>511</v>
      </c>
    </row>
    <row r="167" s="13" customFormat="1">
      <c r="A167" s="13"/>
      <c r="B167" s="230"/>
      <c r="C167" s="231"/>
      <c r="D167" s="232" t="s">
        <v>131</v>
      </c>
      <c r="E167" s="233" t="s">
        <v>1</v>
      </c>
      <c r="F167" s="234" t="s">
        <v>512</v>
      </c>
      <c r="G167" s="231"/>
      <c r="H167" s="235">
        <v>26.573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131</v>
      </c>
      <c r="AU167" s="241" t="s">
        <v>86</v>
      </c>
      <c r="AV167" s="13" t="s">
        <v>86</v>
      </c>
      <c r="AW167" s="13" t="s">
        <v>32</v>
      </c>
      <c r="AX167" s="13" t="s">
        <v>84</v>
      </c>
      <c r="AY167" s="241" t="s">
        <v>122</v>
      </c>
    </row>
    <row r="168" s="2" customFormat="1" ht="37.8" customHeight="1">
      <c r="A168" s="37"/>
      <c r="B168" s="38"/>
      <c r="C168" s="217" t="s">
        <v>204</v>
      </c>
      <c r="D168" s="217" t="s">
        <v>124</v>
      </c>
      <c r="E168" s="218" t="s">
        <v>219</v>
      </c>
      <c r="F168" s="219" t="s">
        <v>220</v>
      </c>
      <c r="G168" s="220" t="s">
        <v>127</v>
      </c>
      <c r="H168" s="221">
        <v>531.46000000000004</v>
      </c>
      <c r="I168" s="222"/>
      <c r="J168" s="223">
        <f>ROUND(I168*H168,2)</f>
        <v>0</v>
      </c>
      <c r="K168" s="219" t="s">
        <v>128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0.00058135999999999995</v>
      </c>
      <c r="R168" s="226">
        <f>Q168*H168</f>
        <v>0.30896958559999999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129</v>
      </c>
      <c r="AT168" s="228" t="s">
        <v>124</v>
      </c>
      <c r="AU168" s="228" t="s">
        <v>86</v>
      </c>
      <c r="AY168" s="16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129</v>
      </c>
      <c r="BM168" s="228" t="s">
        <v>513</v>
      </c>
    </row>
    <row r="169" s="13" customFormat="1">
      <c r="A169" s="13"/>
      <c r="B169" s="230"/>
      <c r="C169" s="231"/>
      <c r="D169" s="232" t="s">
        <v>131</v>
      </c>
      <c r="E169" s="233" t="s">
        <v>1</v>
      </c>
      <c r="F169" s="234" t="s">
        <v>514</v>
      </c>
      <c r="G169" s="231"/>
      <c r="H169" s="235">
        <v>283.36000000000001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131</v>
      </c>
      <c r="AU169" s="241" t="s">
        <v>86</v>
      </c>
      <c r="AV169" s="13" t="s">
        <v>86</v>
      </c>
      <c r="AW169" s="13" t="s">
        <v>32</v>
      </c>
      <c r="AX169" s="13" t="s">
        <v>76</v>
      </c>
      <c r="AY169" s="241" t="s">
        <v>122</v>
      </c>
    </row>
    <row r="170" s="13" customFormat="1">
      <c r="A170" s="13"/>
      <c r="B170" s="230"/>
      <c r="C170" s="231"/>
      <c r="D170" s="232" t="s">
        <v>131</v>
      </c>
      <c r="E170" s="233" t="s">
        <v>1</v>
      </c>
      <c r="F170" s="234" t="s">
        <v>515</v>
      </c>
      <c r="G170" s="231"/>
      <c r="H170" s="235">
        <v>36.719999999999999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131</v>
      </c>
      <c r="AU170" s="241" t="s">
        <v>86</v>
      </c>
      <c r="AV170" s="13" t="s">
        <v>86</v>
      </c>
      <c r="AW170" s="13" t="s">
        <v>32</v>
      </c>
      <c r="AX170" s="13" t="s">
        <v>76</v>
      </c>
      <c r="AY170" s="241" t="s">
        <v>122</v>
      </c>
    </row>
    <row r="171" s="13" customFormat="1">
      <c r="A171" s="13"/>
      <c r="B171" s="230"/>
      <c r="C171" s="231"/>
      <c r="D171" s="232" t="s">
        <v>131</v>
      </c>
      <c r="E171" s="233" t="s">
        <v>1</v>
      </c>
      <c r="F171" s="234" t="s">
        <v>516</v>
      </c>
      <c r="G171" s="231"/>
      <c r="H171" s="235">
        <v>20.879999999999999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131</v>
      </c>
      <c r="AU171" s="241" t="s">
        <v>86</v>
      </c>
      <c r="AV171" s="13" t="s">
        <v>86</v>
      </c>
      <c r="AW171" s="13" t="s">
        <v>32</v>
      </c>
      <c r="AX171" s="13" t="s">
        <v>76</v>
      </c>
      <c r="AY171" s="241" t="s">
        <v>122</v>
      </c>
    </row>
    <row r="172" s="13" customFormat="1">
      <c r="A172" s="13"/>
      <c r="B172" s="230"/>
      <c r="C172" s="231"/>
      <c r="D172" s="232" t="s">
        <v>131</v>
      </c>
      <c r="E172" s="233" t="s">
        <v>1</v>
      </c>
      <c r="F172" s="234" t="s">
        <v>517</v>
      </c>
      <c r="G172" s="231"/>
      <c r="H172" s="235">
        <v>169.5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131</v>
      </c>
      <c r="AU172" s="241" t="s">
        <v>86</v>
      </c>
      <c r="AV172" s="13" t="s">
        <v>86</v>
      </c>
      <c r="AW172" s="13" t="s">
        <v>32</v>
      </c>
      <c r="AX172" s="13" t="s">
        <v>76</v>
      </c>
      <c r="AY172" s="241" t="s">
        <v>122</v>
      </c>
    </row>
    <row r="173" s="13" customFormat="1">
      <c r="A173" s="13"/>
      <c r="B173" s="230"/>
      <c r="C173" s="231"/>
      <c r="D173" s="232" t="s">
        <v>131</v>
      </c>
      <c r="E173" s="233" t="s">
        <v>1</v>
      </c>
      <c r="F173" s="234" t="s">
        <v>518</v>
      </c>
      <c r="G173" s="231"/>
      <c r="H173" s="235">
        <v>21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131</v>
      </c>
      <c r="AU173" s="241" t="s">
        <v>86</v>
      </c>
      <c r="AV173" s="13" t="s">
        <v>86</v>
      </c>
      <c r="AW173" s="13" t="s">
        <v>32</v>
      </c>
      <c r="AX173" s="13" t="s">
        <v>76</v>
      </c>
      <c r="AY173" s="241" t="s">
        <v>122</v>
      </c>
    </row>
    <row r="174" s="14" customFormat="1">
      <c r="A174" s="14"/>
      <c r="B174" s="242"/>
      <c r="C174" s="243"/>
      <c r="D174" s="232" t="s">
        <v>131</v>
      </c>
      <c r="E174" s="244" t="s">
        <v>1</v>
      </c>
      <c r="F174" s="245" t="s">
        <v>198</v>
      </c>
      <c r="G174" s="243"/>
      <c r="H174" s="246">
        <v>531.46000000000004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131</v>
      </c>
      <c r="AU174" s="252" t="s">
        <v>86</v>
      </c>
      <c r="AV174" s="14" t="s">
        <v>129</v>
      </c>
      <c r="AW174" s="14" t="s">
        <v>32</v>
      </c>
      <c r="AX174" s="14" t="s">
        <v>84</v>
      </c>
      <c r="AY174" s="252" t="s">
        <v>122</v>
      </c>
    </row>
    <row r="175" s="2" customFormat="1" ht="37.8" customHeight="1">
      <c r="A175" s="37"/>
      <c r="B175" s="38"/>
      <c r="C175" s="217" t="s">
        <v>209</v>
      </c>
      <c r="D175" s="217" t="s">
        <v>124</v>
      </c>
      <c r="E175" s="218" t="s">
        <v>226</v>
      </c>
      <c r="F175" s="219" t="s">
        <v>227</v>
      </c>
      <c r="G175" s="220" t="s">
        <v>127</v>
      </c>
      <c r="H175" s="221">
        <v>531.46000000000004</v>
      </c>
      <c r="I175" s="222"/>
      <c r="J175" s="223">
        <f>ROUND(I175*H175,2)</f>
        <v>0</v>
      </c>
      <c r="K175" s="219" t="s">
        <v>128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129</v>
      </c>
      <c r="AT175" s="228" t="s">
        <v>124</v>
      </c>
      <c r="AU175" s="228" t="s">
        <v>86</v>
      </c>
      <c r="AY175" s="16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129</v>
      </c>
      <c r="BM175" s="228" t="s">
        <v>519</v>
      </c>
    </row>
    <row r="176" s="2" customFormat="1" ht="62.7" customHeight="1">
      <c r="A176" s="37"/>
      <c r="B176" s="38"/>
      <c r="C176" s="217" t="s">
        <v>214</v>
      </c>
      <c r="D176" s="217" t="s">
        <v>124</v>
      </c>
      <c r="E176" s="218" t="s">
        <v>229</v>
      </c>
      <c r="F176" s="219" t="s">
        <v>230</v>
      </c>
      <c r="G176" s="220" t="s">
        <v>172</v>
      </c>
      <c r="H176" s="221">
        <v>18.082000000000001</v>
      </c>
      <c r="I176" s="222"/>
      <c r="J176" s="223">
        <f>ROUND(I176*H176,2)</f>
        <v>0</v>
      </c>
      <c r="K176" s="219" t="s">
        <v>128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129</v>
      </c>
      <c r="AT176" s="228" t="s">
        <v>124</v>
      </c>
      <c r="AU176" s="228" t="s">
        <v>86</v>
      </c>
      <c r="AY176" s="16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129</v>
      </c>
      <c r="BM176" s="228" t="s">
        <v>520</v>
      </c>
    </row>
    <row r="177" s="13" customFormat="1">
      <c r="A177" s="13"/>
      <c r="B177" s="230"/>
      <c r="C177" s="231"/>
      <c r="D177" s="232" t="s">
        <v>131</v>
      </c>
      <c r="E177" s="233" t="s">
        <v>1</v>
      </c>
      <c r="F177" s="234" t="s">
        <v>521</v>
      </c>
      <c r="G177" s="231"/>
      <c r="H177" s="235">
        <v>18.082000000000001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131</v>
      </c>
      <c r="AU177" s="241" t="s">
        <v>86</v>
      </c>
      <c r="AV177" s="13" t="s">
        <v>86</v>
      </c>
      <c r="AW177" s="13" t="s">
        <v>32</v>
      </c>
      <c r="AX177" s="13" t="s">
        <v>84</v>
      </c>
      <c r="AY177" s="241" t="s">
        <v>122</v>
      </c>
    </row>
    <row r="178" s="2" customFormat="1" ht="62.7" customHeight="1">
      <c r="A178" s="37"/>
      <c r="B178" s="38"/>
      <c r="C178" s="217" t="s">
        <v>218</v>
      </c>
      <c r="D178" s="217" t="s">
        <v>124</v>
      </c>
      <c r="E178" s="218" t="s">
        <v>234</v>
      </c>
      <c r="F178" s="219" t="s">
        <v>235</v>
      </c>
      <c r="G178" s="220" t="s">
        <v>172</v>
      </c>
      <c r="H178" s="221">
        <v>221.07499999999999</v>
      </c>
      <c r="I178" s="222"/>
      <c r="J178" s="223">
        <f>ROUND(I178*H178,2)</f>
        <v>0</v>
      </c>
      <c r="K178" s="219" t="s">
        <v>128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129</v>
      </c>
      <c r="AT178" s="228" t="s">
        <v>124</v>
      </c>
      <c r="AU178" s="228" t="s">
        <v>86</v>
      </c>
      <c r="AY178" s="16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129</v>
      </c>
      <c r="BM178" s="228" t="s">
        <v>522</v>
      </c>
    </row>
    <row r="179" s="13" customFormat="1">
      <c r="A179" s="13"/>
      <c r="B179" s="230"/>
      <c r="C179" s="231"/>
      <c r="D179" s="232" t="s">
        <v>131</v>
      </c>
      <c r="E179" s="233" t="s">
        <v>1</v>
      </c>
      <c r="F179" s="234" t="s">
        <v>523</v>
      </c>
      <c r="G179" s="231"/>
      <c r="H179" s="235">
        <v>221.07499999999999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131</v>
      </c>
      <c r="AU179" s="241" t="s">
        <v>86</v>
      </c>
      <c r="AV179" s="13" t="s">
        <v>86</v>
      </c>
      <c r="AW179" s="13" t="s">
        <v>32</v>
      </c>
      <c r="AX179" s="13" t="s">
        <v>84</v>
      </c>
      <c r="AY179" s="241" t="s">
        <v>122</v>
      </c>
    </row>
    <row r="180" s="2" customFormat="1" ht="66.75" customHeight="1">
      <c r="A180" s="37"/>
      <c r="B180" s="38"/>
      <c r="C180" s="217" t="s">
        <v>225</v>
      </c>
      <c r="D180" s="217" t="s">
        <v>124</v>
      </c>
      <c r="E180" s="218" t="s">
        <v>240</v>
      </c>
      <c r="F180" s="219" t="s">
        <v>241</v>
      </c>
      <c r="G180" s="220" t="s">
        <v>172</v>
      </c>
      <c r="H180" s="221">
        <v>2652.9000000000001</v>
      </c>
      <c r="I180" s="222"/>
      <c r="J180" s="223">
        <f>ROUND(I180*H180,2)</f>
        <v>0</v>
      </c>
      <c r="K180" s="219" t="s">
        <v>128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129</v>
      </c>
      <c r="AT180" s="228" t="s">
        <v>124</v>
      </c>
      <c r="AU180" s="228" t="s">
        <v>86</v>
      </c>
      <c r="AY180" s="16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129</v>
      </c>
      <c r="BM180" s="228" t="s">
        <v>524</v>
      </c>
    </row>
    <row r="181" s="13" customFormat="1">
      <c r="A181" s="13"/>
      <c r="B181" s="230"/>
      <c r="C181" s="231"/>
      <c r="D181" s="232" t="s">
        <v>131</v>
      </c>
      <c r="E181" s="233" t="s">
        <v>1</v>
      </c>
      <c r="F181" s="234" t="s">
        <v>525</v>
      </c>
      <c r="G181" s="231"/>
      <c r="H181" s="235">
        <v>2652.9000000000001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131</v>
      </c>
      <c r="AU181" s="241" t="s">
        <v>86</v>
      </c>
      <c r="AV181" s="13" t="s">
        <v>86</v>
      </c>
      <c r="AW181" s="13" t="s">
        <v>32</v>
      </c>
      <c r="AX181" s="13" t="s">
        <v>84</v>
      </c>
      <c r="AY181" s="241" t="s">
        <v>122</v>
      </c>
    </row>
    <row r="182" s="2" customFormat="1" ht="62.7" customHeight="1">
      <c r="A182" s="37"/>
      <c r="B182" s="38"/>
      <c r="C182" s="217" t="s">
        <v>7</v>
      </c>
      <c r="D182" s="217" t="s">
        <v>124</v>
      </c>
      <c r="E182" s="218" t="s">
        <v>245</v>
      </c>
      <c r="F182" s="219" t="s">
        <v>246</v>
      </c>
      <c r="G182" s="220" t="s">
        <v>172</v>
      </c>
      <c r="H182" s="221">
        <v>26.573</v>
      </c>
      <c r="I182" s="222"/>
      <c r="J182" s="223">
        <f>ROUND(I182*H182,2)</f>
        <v>0</v>
      </c>
      <c r="K182" s="219" t="s">
        <v>128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129</v>
      </c>
      <c r="AT182" s="228" t="s">
        <v>124</v>
      </c>
      <c r="AU182" s="228" t="s">
        <v>86</v>
      </c>
      <c r="AY182" s="16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129</v>
      </c>
      <c r="BM182" s="228" t="s">
        <v>526</v>
      </c>
    </row>
    <row r="183" s="13" customFormat="1">
      <c r="A183" s="13"/>
      <c r="B183" s="230"/>
      <c r="C183" s="231"/>
      <c r="D183" s="232" t="s">
        <v>131</v>
      </c>
      <c r="E183" s="233" t="s">
        <v>1</v>
      </c>
      <c r="F183" s="234" t="s">
        <v>527</v>
      </c>
      <c r="G183" s="231"/>
      <c r="H183" s="235">
        <v>26.573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131</v>
      </c>
      <c r="AU183" s="241" t="s">
        <v>86</v>
      </c>
      <c r="AV183" s="13" t="s">
        <v>86</v>
      </c>
      <c r="AW183" s="13" t="s">
        <v>32</v>
      </c>
      <c r="AX183" s="13" t="s">
        <v>84</v>
      </c>
      <c r="AY183" s="241" t="s">
        <v>122</v>
      </c>
    </row>
    <row r="184" s="2" customFormat="1" ht="66.75" customHeight="1">
      <c r="A184" s="37"/>
      <c r="B184" s="38"/>
      <c r="C184" s="217" t="s">
        <v>233</v>
      </c>
      <c r="D184" s="217" t="s">
        <v>124</v>
      </c>
      <c r="E184" s="218" t="s">
        <v>250</v>
      </c>
      <c r="F184" s="219" t="s">
        <v>251</v>
      </c>
      <c r="G184" s="220" t="s">
        <v>172</v>
      </c>
      <c r="H184" s="221">
        <v>318.87599999999998</v>
      </c>
      <c r="I184" s="222"/>
      <c r="J184" s="223">
        <f>ROUND(I184*H184,2)</f>
        <v>0</v>
      </c>
      <c r="K184" s="219" t="s">
        <v>128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129</v>
      </c>
      <c r="AT184" s="228" t="s">
        <v>124</v>
      </c>
      <c r="AU184" s="228" t="s">
        <v>86</v>
      </c>
      <c r="AY184" s="16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129</v>
      </c>
      <c r="BM184" s="228" t="s">
        <v>528</v>
      </c>
    </row>
    <row r="185" s="13" customFormat="1">
      <c r="A185" s="13"/>
      <c r="B185" s="230"/>
      <c r="C185" s="231"/>
      <c r="D185" s="232" t="s">
        <v>131</v>
      </c>
      <c r="E185" s="233" t="s">
        <v>1</v>
      </c>
      <c r="F185" s="234" t="s">
        <v>529</v>
      </c>
      <c r="G185" s="231"/>
      <c r="H185" s="235">
        <v>318.87599999999998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131</v>
      </c>
      <c r="AU185" s="241" t="s">
        <v>86</v>
      </c>
      <c r="AV185" s="13" t="s">
        <v>86</v>
      </c>
      <c r="AW185" s="13" t="s">
        <v>32</v>
      </c>
      <c r="AX185" s="13" t="s">
        <v>84</v>
      </c>
      <c r="AY185" s="241" t="s">
        <v>122</v>
      </c>
    </row>
    <row r="186" s="2" customFormat="1" ht="44.25" customHeight="1">
      <c r="A186" s="37"/>
      <c r="B186" s="38"/>
      <c r="C186" s="217" t="s">
        <v>239</v>
      </c>
      <c r="D186" s="217" t="s">
        <v>124</v>
      </c>
      <c r="E186" s="218" t="s">
        <v>255</v>
      </c>
      <c r="F186" s="219" t="s">
        <v>256</v>
      </c>
      <c r="G186" s="220" t="s">
        <v>257</v>
      </c>
      <c r="H186" s="221">
        <v>445.76600000000002</v>
      </c>
      <c r="I186" s="222"/>
      <c r="J186" s="223">
        <f>ROUND(I186*H186,2)</f>
        <v>0</v>
      </c>
      <c r="K186" s="219" t="s">
        <v>128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129</v>
      </c>
      <c r="AT186" s="228" t="s">
        <v>124</v>
      </c>
      <c r="AU186" s="228" t="s">
        <v>86</v>
      </c>
      <c r="AY186" s="16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129</v>
      </c>
      <c r="BM186" s="228" t="s">
        <v>530</v>
      </c>
    </row>
    <row r="187" s="13" customFormat="1">
      <c r="A187" s="13"/>
      <c r="B187" s="230"/>
      <c r="C187" s="231"/>
      <c r="D187" s="232" t="s">
        <v>131</v>
      </c>
      <c r="E187" s="233" t="s">
        <v>1</v>
      </c>
      <c r="F187" s="234" t="s">
        <v>531</v>
      </c>
      <c r="G187" s="231"/>
      <c r="H187" s="235">
        <v>247.648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131</v>
      </c>
      <c r="AU187" s="241" t="s">
        <v>86</v>
      </c>
      <c r="AV187" s="13" t="s">
        <v>86</v>
      </c>
      <c r="AW187" s="13" t="s">
        <v>32</v>
      </c>
      <c r="AX187" s="13" t="s">
        <v>76</v>
      </c>
      <c r="AY187" s="241" t="s">
        <v>122</v>
      </c>
    </row>
    <row r="188" s="13" customFormat="1">
      <c r="A188" s="13"/>
      <c r="B188" s="230"/>
      <c r="C188" s="231"/>
      <c r="D188" s="232" t="s">
        <v>131</v>
      </c>
      <c r="E188" s="233" t="s">
        <v>1</v>
      </c>
      <c r="F188" s="234" t="s">
        <v>532</v>
      </c>
      <c r="G188" s="231"/>
      <c r="H188" s="235">
        <v>445.76600000000002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131</v>
      </c>
      <c r="AU188" s="241" t="s">
        <v>86</v>
      </c>
      <c r="AV188" s="13" t="s">
        <v>86</v>
      </c>
      <c r="AW188" s="13" t="s">
        <v>32</v>
      </c>
      <c r="AX188" s="13" t="s">
        <v>84</v>
      </c>
      <c r="AY188" s="241" t="s">
        <v>122</v>
      </c>
    </row>
    <row r="189" s="2" customFormat="1" ht="37.8" customHeight="1">
      <c r="A189" s="37"/>
      <c r="B189" s="38"/>
      <c r="C189" s="217" t="s">
        <v>244</v>
      </c>
      <c r="D189" s="217" t="s">
        <v>124</v>
      </c>
      <c r="E189" s="218" t="s">
        <v>261</v>
      </c>
      <c r="F189" s="219" t="s">
        <v>262</v>
      </c>
      <c r="G189" s="220" t="s">
        <v>172</v>
      </c>
      <c r="H189" s="221">
        <v>265.73000000000002</v>
      </c>
      <c r="I189" s="222"/>
      <c r="J189" s="223">
        <f>ROUND(I189*H189,2)</f>
        <v>0</v>
      </c>
      <c r="K189" s="219" t="s">
        <v>128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129</v>
      </c>
      <c r="AT189" s="228" t="s">
        <v>124</v>
      </c>
      <c r="AU189" s="228" t="s">
        <v>86</v>
      </c>
      <c r="AY189" s="16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129</v>
      </c>
      <c r="BM189" s="228" t="s">
        <v>533</v>
      </c>
    </row>
    <row r="190" s="13" customFormat="1">
      <c r="A190" s="13"/>
      <c r="B190" s="230"/>
      <c r="C190" s="231"/>
      <c r="D190" s="232" t="s">
        <v>131</v>
      </c>
      <c r="E190" s="233" t="s">
        <v>1</v>
      </c>
      <c r="F190" s="234" t="s">
        <v>534</v>
      </c>
      <c r="G190" s="231"/>
      <c r="H190" s="235">
        <v>265.73000000000002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131</v>
      </c>
      <c r="AU190" s="241" t="s">
        <v>86</v>
      </c>
      <c r="AV190" s="13" t="s">
        <v>86</v>
      </c>
      <c r="AW190" s="13" t="s">
        <v>32</v>
      </c>
      <c r="AX190" s="13" t="s">
        <v>84</v>
      </c>
      <c r="AY190" s="241" t="s">
        <v>122</v>
      </c>
    </row>
    <row r="191" s="2" customFormat="1" ht="44.25" customHeight="1">
      <c r="A191" s="37"/>
      <c r="B191" s="38"/>
      <c r="C191" s="217" t="s">
        <v>249</v>
      </c>
      <c r="D191" s="217" t="s">
        <v>124</v>
      </c>
      <c r="E191" s="218" t="s">
        <v>266</v>
      </c>
      <c r="F191" s="219" t="s">
        <v>267</v>
      </c>
      <c r="G191" s="220" t="s">
        <v>172</v>
      </c>
      <c r="H191" s="221">
        <v>180.815</v>
      </c>
      <c r="I191" s="222"/>
      <c r="J191" s="223">
        <f>ROUND(I191*H191,2)</f>
        <v>0</v>
      </c>
      <c r="K191" s="219" t="s">
        <v>128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129</v>
      </c>
      <c r="AT191" s="228" t="s">
        <v>124</v>
      </c>
      <c r="AU191" s="228" t="s">
        <v>86</v>
      </c>
      <c r="AY191" s="16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129</v>
      </c>
      <c r="BM191" s="228" t="s">
        <v>535</v>
      </c>
    </row>
    <row r="192" s="13" customFormat="1">
      <c r="A192" s="13"/>
      <c r="B192" s="230"/>
      <c r="C192" s="231"/>
      <c r="D192" s="232" t="s">
        <v>131</v>
      </c>
      <c r="E192" s="233" t="s">
        <v>1</v>
      </c>
      <c r="F192" s="234" t="s">
        <v>536</v>
      </c>
      <c r="G192" s="231"/>
      <c r="H192" s="235">
        <v>180.815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131</v>
      </c>
      <c r="AU192" s="241" t="s">
        <v>86</v>
      </c>
      <c r="AV192" s="13" t="s">
        <v>86</v>
      </c>
      <c r="AW192" s="13" t="s">
        <v>32</v>
      </c>
      <c r="AX192" s="13" t="s">
        <v>84</v>
      </c>
      <c r="AY192" s="241" t="s">
        <v>122</v>
      </c>
    </row>
    <row r="193" s="2" customFormat="1" ht="16.5" customHeight="1">
      <c r="A193" s="37"/>
      <c r="B193" s="38"/>
      <c r="C193" s="253" t="s">
        <v>254</v>
      </c>
      <c r="D193" s="253" t="s">
        <v>272</v>
      </c>
      <c r="E193" s="254" t="s">
        <v>273</v>
      </c>
      <c r="F193" s="255" t="s">
        <v>274</v>
      </c>
      <c r="G193" s="256" t="s">
        <v>257</v>
      </c>
      <c r="H193" s="257">
        <v>292.92000000000002</v>
      </c>
      <c r="I193" s="258"/>
      <c r="J193" s="259">
        <f>ROUND(I193*H193,2)</f>
        <v>0</v>
      </c>
      <c r="K193" s="255" t="s">
        <v>128</v>
      </c>
      <c r="L193" s="260"/>
      <c r="M193" s="261" t="s">
        <v>1</v>
      </c>
      <c r="N193" s="262" t="s">
        <v>41</v>
      </c>
      <c r="O193" s="90"/>
      <c r="P193" s="226">
        <f>O193*H193</f>
        <v>0</v>
      </c>
      <c r="Q193" s="226">
        <v>1</v>
      </c>
      <c r="R193" s="226">
        <f>Q193*H193</f>
        <v>292.92000000000002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159</v>
      </c>
      <c r="AT193" s="228" t="s">
        <v>272</v>
      </c>
      <c r="AU193" s="228" t="s">
        <v>86</v>
      </c>
      <c r="AY193" s="16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129</v>
      </c>
      <c r="BM193" s="228" t="s">
        <v>537</v>
      </c>
    </row>
    <row r="194" s="13" customFormat="1">
      <c r="A194" s="13"/>
      <c r="B194" s="230"/>
      <c r="C194" s="231"/>
      <c r="D194" s="232" t="s">
        <v>131</v>
      </c>
      <c r="E194" s="233" t="s">
        <v>1</v>
      </c>
      <c r="F194" s="234" t="s">
        <v>538</v>
      </c>
      <c r="G194" s="231"/>
      <c r="H194" s="235">
        <v>292.92000000000002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131</v>
      </c>
      <c r="AU194" s="241" t="s">
        <v>86</v>
      </c>
      <c r="AV194" s="13" t="s">
        <v>86</v>
      </c>
      <c r="AW194" s="13" t="s">
        <v>32</v>
      </c>
      <c r="AX194" s="13" t="s">
        <v>84</v>
      </c>
      <c r="AY194" s="241" t="s">
        <v>122</v>
      </c>
    </row>
    <row r="195" s="2" customFormat="1" ht="66.75" customHeight="1">
      <c r="A195" s="37"/>
      <c r="B195" s="38"/>
      <c r="C195" s="217" t="s">
        <v>260</v>
      </c>
      <c r="D195" s="217" t="s">
        <v>124</v>
      </c>
      <c r="E195" s="218" t="s">
        <v>278</v>
      </c>
      <c r="F195" s="219" t="s">
        <v>279</v>
      </c>
      <c r="G195" s="220" t="s">
        <v>172</v>
      </c>
      <c r="H195" s="221">
        <v>66.045000000000002</v>
      </c>
      <c r="I195" s="222"/>
      <c r="J195" s="223">
        <f>ROUND(I195*H195,2)</f>
        <v>0</v>
      </c>
      <c r="K195" s="219" t="s">
        <v>128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129</v>
      </c>
      <c r="AT195" s="228" t="s">
        <v>124</v>
      </c>
      <c r="AU195" s="228" t="s">
        <v>86</v>
      </c>
      <c r="AY195" s="16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129</v>
      </c>
      <c r="BM195" s="228" t="s">
        <v>539</v>
      </c>
    </row>
    <row r="196" s="13" customFormat="1">
      <c r="A196" s="13"/>
      <c r="B196" s="230"/>
      <c r="C196" s="231"/>
      <c r="D196" s="232" t="s">
        <v>131</v>
      </c>
      <c r="E196" s="233" t="s">
        <v>1</v>
      </c>
      <c r="F196" s="234" t="s">
        <v>540</v>
      </c>
      <c r="G196" s="231"/>
      <c r="H196" s="235">
        <v>66.045000000000002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131</v>
      </c>
      <c r="AU196" s="241" t="s">
        <v>86</v>
      </c>
      <c r="AV196" s="13" t="s">
        <v>86</v>
      </c>
      <c r="AW196" s="13" t="s">
        <v>32</v>
      </c>
      <c r="AX196" s="13" t="s">
        <v>76</v>
      </c>
      <c r="AY196" s="241" t="s">
        <v>122</v>
      </c>
    </row>
    <row r="197" s="14" customFormat="1">
      <c r="A197" s="14"/>
      <c r="B197" s="242"/>
      <c r="C197" s="243"/>
      <c r="D197" s="232" t="s">
        <v>131</v>
      </c>
      <c r="E197" s="244" t="s">
        <v>1</v>
      </c>
      <c r="F197" s="245" t="s">
        <v>198</v>
      </c>
      <c r="G197" s="243"/>
      <c r="H197" s="246">
        <v>66.045000000000002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131</v>
      </c>
      <c r="AU197" s="252" t="s">
        <v>86</v>
      </c>
      <c r="AV197" s="14" t="s">
        <v>129</v>
      </c>
      <c r="AW197" s="14" t="s">
        <v>32</v>
      </c>
      <c r="AX197" s="14" t="s">
        <v>84</v>
      </c>
      <c r="AY197" s="252" t="s">
        <v>122</v>
      </c>
    </row>
    <row r="198" s="2" customFormat="1" ht="16.5" customHeight="1">
      <c r="A198" s="37"/>
      <c r="B198" s="38"/>
      <c r="C198" s="253" t="s">
        <v>265</v>
      </c>
      <c r="D198" s="253" t="s">
        <v>272</v>
      </c>
      <c r="E198" s="254" t="s">
        <v>283</v>
      </c>
      <c r="F198" s="255" t="s">
        <v>284</v>
      </c>
      <c r="G198" s="256" t="s">
        <v>257</v>
      </c>
      <c r="H198" s="257">
        <v>118.881</v>
      </c>
      <c r="I198" s="258"/>
      <c r="J198" s="259">
        <f>ROUND(I198*H198,2)</f>
        <v>0</v>
      </c>
      <c r="K198" s="255" t="s">
        <v>128</v>
      </c>
      <c r="L198" s="260"/>
      <c r="M198" s="261" t="s">
        <v>1</v>
      </c>
      <c r="N198" s="262" t="s">
        <v>41</v>
      </c>
      <c r="O198" s="90"/>
      <c r="P198" s="226">
        <f>O198*H198</f>
        <v>0</v>
      </c>
      <c r="Q198" s="226">
        <v>1</v>
      </c>
      <c r="R198" s="226">
        <f>Q198*H198</f>
        <v>118.881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159</v>
      </c>
      <c r="AT198" s="228" t="s">
        <v>272</v>
      </c>
      <c r="AU198" s="228" t="s">
        <v>86</v>
      </c>
      <c r="AY198" s="16" t="s">
        <v>122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129</v>
      </c>
      <c r="BM198" s="228" t="s">
        <v>541</v>
      </c>
    </row>
    <row r="199" s="13" customFormat="1">
      <c r="A199" s="13"/>
      <c r="B199" s="230"/>
      <c r="C199" s="231"/>
      <c r="D199" s="232" t="s">
        <v>131</v>
      </c>
      <c r="E199" s="233" t="s">
        <v>1</v>
      </c>
      <c r="F199" s="234" t="s">
        <v>542</v>
      </c>
      <c r="G199" s="231"/>
      <c r="H199" s="235">
        <v>118.881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131</v>
      </c>
      <c r="AU199" s="241" t="s">
        <v>86</v>
      </c>
      <c r="AV199" s="13" t="s">
        <v>86</v>
      </c>
      <c r="AW199" s="13" t="s">
        <v>32</v>
      </c>
      <c r="AX199" s="13" t="s">
        <v>84</v>
      </c>
      <c r="AY199" s="241" t="s">
        <v>122</v>
      </c>
    </row>
    <row r="200" s="2" customFormat="1" ht="37.8" customHeight="1">
      <c r="A200" s="37"/>
      <c r="B200" s="38"/>
      <c r="C200" s="217" t="s">
        <v>271</v>
      </c>
      <c r="D200" s="217" t="s">
        <v>124</v>
      </c>
      <c r="E200" s="218" t="s">
        <v>288</v>
      </c>
      <c r="F200" s="219" t="s">
        <v>289</v>
      </c>
      <c r="G200" s="220" t="s">
        <v>127</v>
      </c>
      <c r="H200" s="221">
        <v>15.300000000000001</v>
      </c>
      <c r="I200" s="222"/>
      <c r="J200" s="223">
        <f>ROUND(I200*H200,2)</f>
        <v>0</v>
      </c>
      <c r="K200" s="219" t="s">
        <v>128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129</v>
      </c>
      <c r="AT200" s="228" t="s">
        <v>124</v>
      </c>
      <c r="AU200" s="228" t="s">
        <v>86</v>
      </c>
      <c r="AY200" s="16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129</v>
      </c>
      <c r="BM200" s="228" t="s">
        <v>543</v>
      </c>
    </row>
    <row r="201" s="2" customFormat="1" ht="16.5" customHeight="1">
      <c r="A201" s="37"/>
      <c r="B201" s="38"/>
      <c r="C201" s="217" t="s">
        <v>277</v>
      </c>
      <c r="D201" s="217" t="s">
        <v>124</v>
      </c>
      <c r="E201" s="218" t="s">
        <v>292</v>
      </c>
      <c r="F201" s="219" t="s">
        <v>293</v>
      </c>
      <c r="G201" s="220" t="s">
        <v>127</v>
      </c>
      <c r="H201" s="221">
        <v>15.300000000000001</v>
      </c>
      <c r="I201" s="222"/>
      <c r="J201" s="223">
        <f>ROUND(I201*H201,2)</f>
        <v>0</v>
      </c>
      <c r="K201" s="219" t="s">
        <v>128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0.0012727000000000001</v>
      </c>
      <c r="R201" s="226">
        <f>Q201*H201</f>
        <v>0.019472310000000003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129</v>
      </c>
      <c r="AT201" s="228" t="s">
        <v>124</v>
      </c>
      <c r="AU201" s="228" t="s">
        <v>86</v>
      </c>
      <c r="AY201" s="16" t="s">
        <v>122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129</v>
      </c>
      <c r="BM201" s="228" t="s">
        <v>544</v>
      </c>
    </row>
    <row r="202" s="2" customFormat="1" ht="16.5" customHeight="1">
      <c r="A202" s="37"/>
      <c r="B202" s="38"/>
      <c r="C202" s="253" t="s">
        <v>282</v>
      </c>
      <c r="D202" s="253" t="s">
        <v>272</v>
      </c>
      <c r="E202" s="254" t="s">
        <v>296</v>
      </c>
      <c r="F202" s="255" t="s">
        <v>297</v>
      </c>
      <c r="G202" s="256" t="s">
        <v>257</v>
      </c>
      <c r="H202" s="257">
        <v>5.508</v>
      </c>
      <c r="I202" s="258"/>
      <c r="J202" s="259">
        <f>ROUND(I202*H202,2)</f>
        <v>0</v>
      </c>
      <c r="K202" s="255" t="s">
        <v>128</v>
      </c>
      <c r="L202" s="260"/>
      <c r="M202" s="261" t="s">
        <v>1</v>
      </c>
      <c r="N202" s="262" t="s">
        <v>41</v>
      </c>
      <c r="O202" s="90"/>
      <c r="P202" s="226">
        <f>O202*H202</f>
        <v>0</v>
      </c>
      <c r="Q202" s="226">
        <v>1</v>
      </c>
      <c r="R202" s="226">
        <f>Q202*H202</f>
        <v>5.508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159</v>
      </c>
      <c r="AT202" s="228" t="s">
        <v>272</v>
      </c>
      <c r="AU202" s="228" t="s">
        <v>86</v>
      </c>
      <c r="AY202" s="16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129</v>
      </c>
      <c r="BM202" s="228" t="s">
        <v>545</v>
      </c>
    </row>
    <row r="203" s="13" customFormat="1">
      <c r="A203" s="13"/>
      <c r="B203" s="230"/>
      <c r="C203" s="231"/>
      <c r="D203" s="232" t="s">
        <v>131</v>
      </c>
      <c r="E203" s="233" t="s">
        <v>1</v>
      </c>
      <c r="F203" s="234" t="s">
        <v>546</v>
      </c>
      <c r="G203" s="231"/>
      <c r="H203" s="235">
        <v>5.508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131</v>
      </c>
      <c r="AU203" s="241" t="s">
        <v>86</v>
      </c>
      <c r="AV203" s="13" t="s">
        <v>86</v>
      </c>
      <c r="AW203" s="13" t="s">
        <v>32</v>
      </c>
      <c r="AX203" s="13" t="s">
        <v>84</v>
      </c>
      <c r="AY203" s="241" t="s">
        <v>122</v>
      </c>
    </row>
    <row r="204" s="2" customFormat="1" ht="16.5" customHeight="1">
      <c r="A204" s="37"/>
      <c r="B204" s="38"/>
      <c r="C204" s="253" t="s">
        <v>287</v>
      </c>
      <c r="D204" s="253" t="s">
        <v>272</v>
      </c>
      <c r="E204" s="254" t="s">
        <v>301</v>
      </c>
      <c r="F204" s="255" t="s">
        <v>302</v>
      </c>
      <c r="G204" s="256" t="s">
        <v>303</v>
      </c>
      <c r="H204" s="257">
        <v>0.76500000000000001</v>
      </c>
      <c r="I204" s="258"/>
      <c r="J204" s="259">
        <f>ROUND(I204*H204,2)</f>
        <v>0</v>
      </c>
      <c r="K204" s="255" t="s">
        <v>128</v>
      </c>
      <c r="L204" s="260"/>
      <c r="M204" s="261" t="s">
        <v>1</v>
      </c>
      <c r="N204" s="262" t="s">
        <v>41</v>
      </c>
      <c r="O204" s="90"/>
      <c r="P204" s="226">
        <f>O204*H204</f>
        <v>0</v>
      </c>
      <c r="Q204" s="226">
        <v>0.001</v>
      </c>
      <c r="R204" s="226">
        <f>Q204*H204</f>
        <v>0.00076500000000000005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159</v>
      </c>
      <c r="AT204" s="228" t="s">
        <v>272</v>
      </c>
      <c r="AU204" s="228" t="s">
        <v>86</v>
      </c>
      <c r="AY204" s="16" t="s">
        <v>122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129</v>
      </c>
      <c r="BM204" s="228" t="s">
        <v>547</v>
      </c>
    </row>
    <row r="205" s="13" customFormat="1">
      <c r="A205" s="13"/>
      <c r="B205" s="230"/>
      <c r="C205" s="231"/>
      <c r="D205" s="232" t="s">
        <v>131</v>
      </c>
      <c r="E205" s="233" t="s">
        <v>1</v>
      </c>
      <c r="F205" s="234" t="s">
        <v>548</v>
      </c>
      <c r="G205" s="231"/>
      <c r="H205" s="235">
        <v>0.76500000000000001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131</v>
      </c>
      <c r="AU205" s="241" t="s">
        <v>86</v>
      </c>
      <c r="AV205" s="13" t="s">
        <v>86</v>
      </c>
      <c r="AW205" s="13" t="s">
        <v>32</v>
      </c>
      <c r="AX205" s="13" t="s">
        <v>84</v>
      </c>
      <c r="AY205" s="241" t="s">
        <v>122</v>
      </c>
    </row>
    <row r="206" s="12" customFormat="1" ht="22.8" customHeight="1">
      <c r="A206" s="12"/>
      <c r="B206" s="201"/>
      <c r="C206" s="202"/>
      <c r="D206" s="203" t="s">
        <v>75</v>
      </c>
      <c r="E206" s="215" t="s">
        <v>86</v>
      </c>
      <c r="F206" s="215" t="s">
        <v>306</v>
      </c>
      <c r="G206" s="202"/>
      <c r="H206" s="202"/>
      <c r="I206" s="205"/>
      <c r="J206" s="216">
        <f>BK206</f>
        <v>0</v>
      </c>
      <c r="K206" s="202"/>
      <c r="L206" s="207"/>
      <c r="M206" s="208"/>
      <c r="N206" s="209"/>
      <c r="O206" s="209"/>
      <c r="P206" s="210">
        <f>SUM(P207:P208)</f>
        <v>0</v>
      </c>
      <c r="Q206" s="209"/>
      <c r="R206" s="210">
        <f>SUM(R207:R208)</f>
        <v>44.907656279999998</v>
      </c>
      <c r="S206" s="209"/>
      <c r="T206" s="211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2" t="s">
        <v>84</v>
      </c>
      <c r="AT206" s="213" t="s">
        <v>75</v>
      </c>
      <c r="AU206" s="213" t="s">
        <v>84</v>
      </c>
      <c r="AY206" s="212" t="s">
        <v>122</v>
      </c>
      <c r="BK206" s="214">
        <f>SUM(BK207:BK208)</f>
        <v>0</v>
      </c>
    </row>
    <row r="207" s="2" customFormat="1" ht="66.75" customHeight="1">
      <c r="A207" s="37"/>
      <c r="B207" s="38"/>
      <c r="C207" s="217" t="s">
        <v>291</v>
      </c>
      <c r="D207" s="217" t="s">
        <v>124</v>
      </c>
      <c r="E207" s="218" t="s">
        <v>308</v>
      </c>
      <c r="F207" s="219" t="s">
        <v>309</v>
      </c>
      <c r="G207" s="220" t="s">
        <v>148</v>
      </c>
      <c r="H207" s="221">
        <v>188.69999999999999</v>
      </c>
      <c r="I207" s="222"/>
      <c r="J207" s="223">
        <f>ROUND(I207*H207,2)</f>
        <v>0</v>
      </c>
      <c r="K207" s="219" t="s">
        <v>128</v>
      </c>
      <c r="L207" s="43"/>
      <c r="M207" s="224" t="s">
        <v>1</v>
      </c>
      <c r="N207" s="225" t="s">
        <v>41</v>
      </c>
      <c r="O207" s="90"/>
      <c r="P207" s="226">
        <f>O207*H207</f>
        <v>0</v>
      </c>
      <c r="Q207" s="226">
        <v>0.23798440000000001</v>
      </c>
      <c r="R207" s="226">
        <f>Q207*H207</f>
        <v>44.907656279999998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129</v>
      </c>
      <c r="AT207" s="228" t="s">
        <v>124</v>
      </c>
      <c r="AU207" s="228" t="s">
        <v>86</v>
      </c>
      <c r="AY207" s="16" t="s">
        <v>122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129</v>
      </c>
      <c r="BM207" s="228" t="s">
        <v>549</v>
      </c>
    </row>
    <row r="208" s="13" customFormat="1">
      <c r="A208" s="13"/>
      <c r="B208" s="230"/>
      <c r="C208" s="231"/>
      <c r="D208" s="232" t="s">
        <v>131</v>
      </c>
      <c r="E208" s="233" t="s">
        <v>1</v>
      </c>
      <c r="F208" s="234" t="s">
        <v>550</v>
      </c>
      <c r="G208" s="231"/>
      <c r="H208" s="235">
        <v>188.69999999999999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131</v>
      </c>
      <c r="AU208" s="241" t="s">
        <v>86</v>
      </c>
      <c r="AV208" s="13" t="s">
        <v>86</v>
      </c>
      <c r="AW208" s="13" t="s">
        <v>32</v>
      </c>
      <c r="AX208" s="13" t="s">
        <v>84</v>
      </c>
      <c r="AY208" s="241" t="s">
        <v>122</v>
      </c>
    </row>
    <row r="209" s="12" customFormat="1" ht="22.8" customHeight="1">
      <c r="A209" s="12"/>
      <c r="B209" s="201"/>
      <c r="C209" s="202"/>
      <c r="D209" s="203" t="s">
        <v>75</v>
      </c>
      <c r="E209" s="215" t="s">
        <v>129</v>
      </c>
      <c r="F209" s="215" t="s">
        <v>311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SUM(P210:P211)</f>
        <v>0</v>
      </c>
      <c r="Q209" s="209"/>
      <c r="R209" s="210">
        <f>SUM(R210:R211)</f>
        <v>35.678829900000004</v>
      </c>
      <c r="S209" s="209"/>
      <c r="T209" s="211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84</v>
      </c>
      <c r="AT209" s="213" t="s">
        <v>75</v>
      </c>
      <c r="AU209" s="213" t="s">
        <v>84</v>
      </c>
      <c r="AY209" s="212" t="s">
        <v>122</v>
      </c>
      <c r="BK209" s="214">
        <f>SUM(BK210:BK211)</f>
        <v>0</v>
      </c>
    </row>
    <row r="210" s="2" customFormat="1" ht="33" customHeight="1">
      <c r="A210" s="37"/>
      <c r="B210" s="38"/>
      <c r="C210" s="217" t="s">
        <v>295</v>
      </c>
      <c r="D210" s="217" t="s">
        <v>124</v>
      </c>
      <c r="E210" s="218" t="s">
        <v>318</v>
      </c>
      <c r="F210" s="219" t="s">
        <v>319</v>
      </c>
      <c r="G210" s="220" t="s">
        <v>172</v>
      </c>
      <c r="H210" s="221">
        <v>18.870000000000001</v>
      </c>
      <c r="I210" s="222"/>
      <c r="J210" s="223">
        <f>ROUND(I210*H210,2)</f>
        <v>0</v>
      </c>
      <c r="K210" s="219" t="s">
        <v>128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1.8907700000000001</v>
      </c>
      <c r="R210" s="226">
        <f>Q210*H210</f>
        <v>35.678829900000004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129</v>
      </c>
      <c r="AT210" s="228" t="s">
        <v>124</v>
      </c>
      <c r="AU210" s="228" t="s">
        <v>86</v>
      </c>
      <c r="AY210" s="16" t="s">
        <v>122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129</v>
      </c>
      <c r="BM210" s="228" t="s">
        <v>551</v>
      </c>
    </row>
    <row r="211" s="13" customFormat="1">
      <c r="A211" s="13"/>
      <c r="B211" s="230"/>
      <c r="C211" s="231"/>
      <c r="D211" s="232" t="s">
        <v>131</v>
      </c>
      <c r="E211" s="233" t="s">
        <v>1</v>
      </c>
      <c r="F211" s="234" t="s">
        <v>552</v>
      </c>
      <c r="G211" s="231"/>
      <c r="H211" s="235">
        <v>18.870000000000001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131</v>
      </c>
      <c r="AU211" s="241" t="s">
        <v>86</v>
      </c>
      <c r="AV211" s="13" t="s">
        <v>86</v>
      </c>
      <c r="AW211" s="13" t="s">
        <v>32</v>
      </c>
      <c r="AX211" s="13" t="s">
        <v>84</v>
      </c>
      <c r="AY211" s="241" t="s">
        <v>122</v>
      </c>
    </row>
    <row r="212" s="12" customFormat="1" ht="22.8" customHeight="1">
      <c r="A212" s="12"/>
      <c r="B212" s="201"/>
      <c r="C212" s="202"/>
      <c r="D212" s="203" t="s">
        <v>75</v>
      </c>
      <c r="E212" s="215" t="s">
        <v>145</v>
      </c>
      <c r="F212" s="215" t="s">
        <v>326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SUM(P213:P241)</f>
        <v>0</v>
      </c>
      <c r="Q212" s="209"/>
      <c r="R212" s="210">
        <f>SUM(R213:R241)</f>
        <v>1.5446675999999999</v>
      </c>
      <c r="S212" s="209"/>
      <c r="T212" s="211">
        <f>SUM(T213:T241)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84</v>
      </c>
      <c r="AT212" s="213" t="s">
        <v>75</v>
      </c>
      <c r="AU212" s="213" t="s">
        <v>84</v>
      </c>
      <c r="AY212" s="212" t="s">
        <v>122</v>
      </c>
      <c r="BK212" s="214">
        <f>SUM(BK213:BK241)</f>
        <v>0</v>
      </c>
    </row>
    <row r="213" s="2" customFormat="1" ht="37.8" customHeight="1">
      <c r="A213" s="37"/>
      <c r="B213" s="38"/>
      <c r="C213" s="217" t="s">
        <v>300</v>
      </c>
      <c r="D213" s="217" t="s">
        <v>124</v>
      </c>
      <c r="E213" s="218" t="s">
        <v>553</v>
      </c>
      <c r="F213" s="219" t="s">
        <v>554</v>
      </c>
      <c r="G213" s="220" t="s">
        <v>127</v>
      </c>
      <c r="H213" s="221">
        <v>7</v>
      </c>
      <c r="I213" s="222"/>
      <c r="J213" s="223">
        <f>ROUND(I213*H213,2)</f>
        <v>0</v>
      </c>
      <c r="K213" s="219" t="s">
        <v>128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129</v>
      </c>
      <c r="AT213" s="228" t="s">
        <v>124</v>
      </c>
      <c r="AU213" s="228" t="s">
        <v>86</v>
      </c>
      <c r="AY213" s="16" t="s">
        <v>122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129</v>
      </c>
      <c r="BM213" s="228" t="s">
        <v>555</v>
      </c>
    </row>
    <row r="214" s="13" customFormat="1">
      <c r="A214" s="13"/>
      <c r="B214" s="230"/>
      <c r="C214" s="231"/>
      <c r="D214" s="232" t="s">
        <v>131</v>
      </c>
      <c r="E214" s="233" t="s">
        <v>1</v>
      </c>
      <c r="F214" s="234" t="s">
        <v>556</v>
      </c>
      <c r="G214" s="231"/>
      <c r="H214" s="235">
        <v>7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131</v>
      </c>
      <c r="AU214" s="241" t="s">
        <v>86</v>
      </c>
      <c r="AV214" s="13" t="s">
        <v>86</v>
      </c>
      <c r="AW214" s="13" t="s">
        <v>32</v>
      </c>
      <c r="AX214" s="13" t="s">
        <v>84</v>
      </c>
      <c r="AY214" s="241" t="s">
        <v>122</v>
      </c>
    </row>
    <row r="215" s="2" customFormat="1" ht="33" customHeight="1">
      <c r="A215" s="37"/>
      <c r="B215" s="38"/>
      <c r="C215" s="217" t="s">
        <v>307</v>
      </c>
      <c r="D215" s="217" t="s">
        <v>124</v>
      </c>
      <c r="E215" s="218" t="s">
        <v>557</v>
      </c>
      <c r="F215" s="219" t="s">
        <v>558</v>
      </c>
      <c r="G215" s="220" t="s">
        <v>127</v>
      </c>
      <c r="H215" s="221">
        <v>7</v>
      </c>
      <c r="I215" s="222"/>
      <c r="J215" s="223">
        <f>ROUND(I215*H215,2)</f>
        <v>0</v>
      </c>
      <c r="K215" s="219" t="s">
        <v>128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129</v>
      </c>
      <c r="AT215" s="228" t="s">
        <v>124</v>
      </c>
      <c r="AU215" s="228" t="s">
        <v>86</v>
      </c>
      <c r="AY215" s="16" t="s">
        <v>122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129</v>
      </c>
      <c r="BM215" s="228" t="s">
        <v>559</v>
      </c>
    </row>
    <row r="216" s="13" customFormat="1">
      <c r="A216" s="13"/>
      <c r="B216" s="230"/>
      <c r="C216" s="231"/>
      <c r="D216" s="232" t="s">
        <v>131</v>
      </c>
      <c r="E216" s="233" t="s">
        <v>1</v>
      </c>
      <c r="F216" s="234" t="s">
        <v>337</v>
      </c>
      <c r="G216" s="231"/>
      <c r="H216" s="235">
        <v>7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131</v>
      </c>
      <c r="AU216" s="241" t="s">
        <v>86</v>
      </c>
      <c r="AV216" s="13" t="s">
        <v>86</v>
      </c>
      <c r="AW216" s="13" t="s">
        <v>32</v>
      </c>
      <c r="AX216" s="13" t="s">
        <v>84</v>
      </c>
      <c r="AY216" s="241" t="s">
        <v>122</v>
      </c>
    </row>
    <row r="217" s="2" customFormat="1" ht="33" customHeight="1">
      <c r="A217" s="37"/>
      <c r="B217" s="38"/>
      <c r="C217" s="217" t="s">
        <v>312</v>
      </c>
      <c r="D217" s="217" t="s">
        <v>124</v>
      </c>
      <c r="E217" s="218" t="s">
        <v>328</v>
      </c>
      <c r="F217" s="219" t="s">
        <v>329</v>
      </c>
      <c r="G217" s="220" t="s">
        <v>127</v>
      </c>
      <c r="H217" s="221">
        <v>202.40000000000001</v>
      </c>
      <c r="I217" s="222"/>
      <c r="J217" s="223">
        <f>ROUND(I217*H217,2)</f>
        <v>0</v>
      </c>
      <c r="K217" s="219" t="s">
        <v>128</v>
      </c>
      <c r="L217" s="43"/>
      <c r="M217" s="224" t="s">
        <v>1</v>
      </c>
      <c r="N217" s="225" t="s">
        <v>41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129</v>
      </c>
      <c r="AT217" s="228" t="s">
        <v>124</v>
      </c>
      <c r="AU217" s="228" t="s">
        <v>86</v>
      </c>
      <c r="AY217" s="16" t="s">
        <v>122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84</v>
      </c>
      <c r="BK217" s="229">
        <f>ROUND(I217*H217,2)</f>
        <v>0</v>
      </c>
      <c r="BL217" s="16" t="s">
        <v>129</v>
      </c>
      <c r="BM217" s="228" t="s">
        <v>560</v>
      </c>
    </row>
    <row r="218" s="13" customFormat="1">
      <c r="A218" s="13"/>
      <c r="B218" s="230"/>
      <c r="C218" s="231"/>
      <c r="D218" s="232" t="s">
        <v>131</v>
      </c>
      <c r="E218" s="233" t="s">
        <v>1</v>
      </c>
      <c r="F218" s="234" t="s">
        <v>561</v>
      </c>
      <c r="G218" s="231"/>
      <c r="H218" s="235">
        <v>101.2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131</v>
      </c>
      <c r="AU218" s="241" t="s">
        <v>86</v>
      </c>
      <c r="AV218" s="13" t="s">
        <v>86</v>
      </c>
      <c r="AW218" s="13" t="s">
        <v>32</v>
      </c>
      <c r="AX218" s="13" t="s">
        <v>76</v>
      </c>
      <c r="AY218" s="241" t="s">
        <v>122</v>
      </c>
    </row>
    <row r="219" s="13" customFormat="1">
      <c r="A219" s="13"/>
      <c r="B219" s="230"/>
      <c r="C219" s="231"/>
      <c r="D219" s="232" t="s">
        <v>131</v>
      </c>
      <c r="E219" s="233" t="s">
        <v>1</v>
      </c>
      <c r="F219" s="234" t="s">
        <v>562</v>
      </c>
      <c r="G219" s="231"/>
      <c r="H219" s="235">
        <v>101.2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131</v>
      </c>
      <c r="AU219" s="241" t="s">
        <v>86</v>
      </c>
      <c r="AV219" s="13" t="s">
        <v>86</v>
      </c>
      <c r="AW219" s="13" t="s">
        <v>32</v>
      </c>
      <c r="AX219" s="13" t="s">
        <v>76</v>
      </c>
      <c r="AY219" s="241" t="s">
        <v>122</v>
      </c>
    </row>
    <row r="220" s="14" customFormat="1">
      <c r="A220" s="14"/>
      <c r="B220" s="242"/>
      <c r="C220" s="243"/>
      <c r="D220" s="232" t="s">
        <v>131</v>
      </c>
      <c r="E220" s="244" t="s">
        <v>1</v>
      </c>
      <c r="F220" s="245" t="s">
        <v>198</v>
      </c>
      <c r="G220" s="243"/>
      <c r="H220" s="246">
        <v>202.40000000000001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131</v>
      </c>
      <c r="AU220" s="252" t="s">
        <v>86</v>
      </c>
      <c r="AV220" s="14" t="s">
        <v>129</v>
      </c>
      <c r="AW220" s="14" t="s">
        <v>32</v>
      </c>
      <c r="AX220" s="14" t="s">
        <v>84</v>
      </c>
      <c r="AY220" s="252" t="s">
        <v>122</v>
      </c>
    </row>
    <row r="221" s="2" customFormat="1" ht="33" customHeight="1">
      <c r="A221" s="37"/>
      <c r="B221" s="38"/>
      <c r="C221" s="217" t="s">
        <v>317</v>
      </c>
      <c r="D221" s="217" t="s">
        <v>124</v>
      </c>
      <c r="E221" s="218" t="s">
        <v>334</v>
      </c>
      <c r="F221" s="219" t="s">
        <v>335</v>
      </c>
      <c r="G221" s="220" t="s">
        <v>127</v>
      </c>
      <c r="H221" s="221">
        <v>65.200000000000003</v>
      </c>
      <c r="I221" s="222"/>
      <c r="J221" s="223">
        <f>ROUND(I221*H221,2)</f>
        <v>0</v>
      </c>
      <c r="K221" s="219" t="s">
        <v>128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129</v>
      </c>
      <c r="AT221" s="228" t="s">
        <v>124</v>
      </c>
      <c r="AU221" s="228" t="s">
        <v>86</v>
      </c>
      <c r="AY221" s="16" t="s">
        <v>122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129</v>
      </c>
      <c r="BM221" s="228" t="s">
        <v>563</v>
      </c>
    </row>
    <row r="222" s="13" customFormat="1">
      <c r="A222" s="13"/>
      <c r="B222" s="230"/>
      <c r="C222" s="231"/>
      <c r="D222" s="232" t="s">
        <v>131</v>
      </c>
      <c r="E222" s="233" t="s">
        <v>1</v>
      </c>
      <c r="F222" s="234" t="s">
        <v>564</v>
      </c>
      <c r="G222" s="231"/>
      <c r="H222" s="235">
        <v>56.5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131</v>
      </c>
      <c r="AU222" s="241" t="s">
        <v>86</v>
      </c>
      <c r="AV222" s="13" t="s">
        <v>86</v>
      </c>
      <c r="AW222" s="13" t="s">
        <v>32</v>
      </c>
      <c r="AX222" s="13" t="s">
        <v>76</v>
      </c>
      <c r="AY222" s="241" t="s">
        <v>122</v>
      </c>
    </row>
    <row r="223" s="13" customFormat="1">
      <c r="A223" s="13"/>
      <c r="B223" s="230"/>
      <c r="C223" s="231"/>
      <c r="D223" s="232" t="s">
        <v>131</v>
      </c>
      <c r="E223" s="233" t="s">
        <v>1</v>
      </c>
      <c r="F223" s="234" t="s">
        <v>482</v>
      </c>
      <c r="G223" s="231"/>
      <c r="H223" s="235">
        <v>8.6999999999999993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131</v>
      </c>
      <c r="AU223" s="241" t="s">
        <v>86</v>
      </c>
      <c r="AV223" s="13" t="s">
        <v>86</v>
      </c>
      <c r="AW223" s="13" t="s">
        <v>32</v>
      </c>
      <c r="AX223" s="13" t="s">
        <v>76</v>
      </c>
      <c r="AY223" s="241" t="s">
        <v>122</v>
      </c>
    </row>
    <row r="224" s="14" customFormat="1">
      <c r="A224" s="14"/>
      <c r="B224" s="242"/>
      <c r="C224" s="243"/>
      <c r="D224" s="232" t="s">
        <v>131</v>
      </c>
      <c r="E224" s="244" t="s">
        <v>1</v>
      </c>
      <c r="F224" s="245" t="s">
        <v>198</v>
      </c>
      <c r="G224" s="243"/>
      <c r="H224" s="246">
        <v>65.200000000000003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131</v>
      </c>
      <c r="AU224" s="252" t="s">
        <v>86</v>
      </c>
      <c r="AV224" s="14" t="s">
        <v>129</v>
      </c>
      <c r="AW224" s="14" t="s">
        <v>32</v>
      </c>
      <c r="AX224" s="14" t="s">
        <v>84</v>
      </c>
      <c r="AY224" s="252" t="s">
        <v>122</v>
      </c>
    </row>
    <row r="225" s="2" customFormat="1" ht="33" customHeight="1">
      <c r="A225" s="37"/>
      <c r="B225" s="38"/>
      <c r="C225" s="217" t="s">
        <v>322</v>
      </c>
      <c r="D225" s="217" t="s">
        <v>124</v>
      </c>
      <c r="E225" s="218" t="s">
        <v>565</v>
      </c>
      <c r="F225" s="219" t="s">
        <v>566</v>
      </c>
      <c r="G225" s="220" t="s">
        <v>127</v>
      </c>
      <c r="H225" s="221">
        <v>56.5</v>
      </c>
      <c r="I225" s="222"/>
      <c r="J225" s="223">
        <f>ROUND(I225*H225,2)</f>
        <v>0</v>
      </c>
      <c r="K225" s="219" t="s">
        <v>128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129</v>
      </c>
      <c r="AT225" s="228" t="s">
        <v>124</v>
      </c>
      <c r="AU225" s="228" t="s">
        <v>86</v>
      </c>
      <c r="AY225" s="16" t="s">
        <v>122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129</v>
      </c>
      <c r="BM225" s="228" t="s">
        <v>567</v>
      </c>
    </row>
    <row r="226" s="13" customFormat="1">
      <c r="A226" s="13"/>
      <c r="B226" s="230"/>
      <c r="C226" s="231"/>
      <c r="D226" s="232" t="s">
        <v>131</v>
      </c>
      <c r="E226" s="233" t="s">
        <v>1</v>
      </c>
      <c r="F226" s="234" t="s">
        <v>568</v>
      </c>
      <c r="G226" s="231"/>
      <c r="H226" s="235">
        <v>56.5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131</v>
      </c>
      <c r="AU226" s="241" t="s">
        <v>86</v>
      </c>
      <c r="AV226" s="13" t="s">
        <v>86</v>
      </c>
      <c r="AW226" s="13" t="s">
        <v>32</v>
      </c>
      <c r="AX226" s="13" t="s">
        <v>84</v>
      </c>
      <c r="AY226" s="241" t="s">
        <v>122</v>
      </c>
    </row>
    <row r="227" s="2" customFormat="1" ht="49.05" customHeight="1">
      <c r="A227" s="37"/>
      <c r="B227" s="38"/>
      <c r="C227" s="217" t="s">
        <v>327</v>
      </c>
      <c r="D227" s="217" t="s">
        <v>124</v>
      </c>
      <c r="E227" s="218" t="s">
        <v>339</v>
      </c>
      <c r="F227" s="219" t="s">
        <v>340</v>
      </c>
      <c r="G227" s="220" t="s">
        <v>127</v>
      </c>
      <c r="H227" s="221">
        <v>101.2</v>
      </c>
      <c r="I227" s="222"/>
      <c r="J227" s="223">
        <f>ROUND(I227*H227,2)</f>
        <v>0</v>
      </c>
      <c r="K227" s="219" t="s">
        <v>128</v>
      </c>
      <c r="L227" s="43"/>
      <c r="M227" s="224" t="s">
        <v>1</v>
      </c>
      <c r="N227" s="225" t="s">
        <v>41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129</v>
      </c>
      <c r="AT227" s="228" t="s">
        <v>124</v>
      </c>
      <c r="AU227" s="228" t="s">
        <v>86</v>
      </c>
      <c r="AY227" s="16" t="s">
        <v>122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129</v>
      </c>
      <c r="BM227" s="228" t="s">
        <v>569</v>
      </c>
    </row>
    <row r="228" s="13" customFormat="1">
      <c r="A228" s="13"/>
      <c r="B228" s="230"/>
      <c r="C228" s="231"/>
      <c r="D228" s="232" t="s">
        <v>131</v>
      </c>
      <c r="E228" s="233" t="s">
        <v>1</v>
      </c>
      <c r="F228" s="234" t="s">
        <v>570</v>
      </c>
      <c r="G228" s="231"/>
      <c r="H228" s="235">
        <v>101.2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131</v>
      </c>
      <c r="AU228" s="241" t="s">
        <v>86</v>
      </c>
      <c r="AV228" s="13" t="s">
        <v>86</v>
      </c>
      <c r="AW228" s="13" t="s">
        <v>32</v>
      </c>
      <c r="AX228" s="13" t="s">
        <v>84</v>
      </c>
      <c r="AY228" s="241" t="s">
        <v>122</v>
      </c>
    </row>
    <row r="229" s="2" customFormat="1" ht="49.05" customHeight="1">
      <c r="A229" s="37"/>
      <c r="B229" s="38"/>
      <c r="C229" s="217" t="s">
        <v>333</v>
      </c>
      <c r="D229" s="217" t="s">
        <v>124</v>
      </c>
      <c r="E229" s="218" t="s">
        <v>571</v>
      </c>
      <c r="F229" s="219" t="s">
        <v>572</v>
      </c>
      <c r="G229" s="220" t="s">
        <v>127</v>
      </c>
      <c r="H229" s="221">
        <v>56.5</v>
      </c>
      <c r="I229" s="222"/>
      <c r="J229" s="223">
        <f>ROUND(I229*H229,2)</f>
        <v>0</v>
      </c>
      <c r="K229" s="219" t="s">
        <v>128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129</v>
      </c>
      <c r="AT229" s="228" t="s">
        <v>124</v>
      </c>
      <c r="AU229" s="228" t="s">
        <v>86</v>
      </c>
      <c r="AY229" s="16" t="s">
        <v>122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129</v>
      </c>
      <c r="BM229" s="228" t="s">
        <v>573</v>
      </c>
    </row>
    <row r="230" s="13" customFormat="1">
      <c r="A230" s="13"/>
      <c r="B230" s="230"/>
      <c r="C230" s="231"/>
      <c r="D230" s="232" t="s">
        <v>131</v>
      </c>
      <c r="E230" s="233" t="s">
        <v>1</v>
      </c>
      <c r="F230" s="234" t="s">
        <v>564</v>
      </c>
      <c r="G230" s="231"/>
      <c r="H230" s="235">
        <v>56.5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131</v>
      </c>
      <c r="AU230" s="241" t="s">
        <v>86</v>
      </c>
      <c r="AV230" s="13" t="s">
        <v>86</v>
      </c>
      <c r="AW230" s="13" t="s">
        <v>32</v>
      </c>
      <c r="AX230" s="13" t="s">
        <v>84</v>
      </c>
      <c r="AY230" s="241" t="s">
        <v>122</v>
      </c>
    </row>
    <row r="231" s="2" customFormat="1" ht="37.8" customHeight="1">
      <c r="A231" s="37"/>
      <c r="B231" s="38"/>
      <c r="C231" s="217" t="s">
        <v>338</v>
      </c>
      <c r="D231" s="217" t="s">
        <v>124</v>
      </c>
      <c r="E231" s="218" t="s">
        <v>574</v>
      </c>
      <c r="F231" s="219" t="s">
        <v>575</v>
      </c>
      <c r="G231" s="220" t="s">
        <v>127</v>
      </c>
      <c r="H231" s="221">
        <v>56.5</v>
      </c>
      <c r="I231" s="222"/>
      <c r="J231" s="223">
        <f>ROUND(I231*H231,2)</f>
        <v>0</v>
      </c>
      <c r="K231" s="219" t="s">
        <v>128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129</v>
      </c>
      <c r="AT231" s="228" t="s">
        <v>124</v>
      </c>
      <c r="AU231" s="228" t="s">
        <v>86</v>
      </c>
      <c r="AY231" s="16" t="s">
        <v>122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129</v>
      </c>
      <c r="BM231" s="228" t="s">
        <v>576</v>
      </c>
    </row>
    <row r="232" s="13" customFormat="1">
      <c r="A232" s="13"/>
      <c r="B232" s="230"/>
      <c r="C232" s="231"/>
      <c r="D232" s="232" t="s">
        <v>131</v>
      </c>
      <c r="E232" s="233" t="s">
        <v>1</v>
      </c>
      <c r="F232" s="234" t="s">
        <v>564</v>
      </c>
      <c r="G232" s="231"/>
      <c r="H232" s="235">
        <v>56.5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131</v>
      </c>
      <c r="AU232" s="241" t="s">
        <v>86</v>
      </c>
      <c r="AV232" s="13" t="s">
        <v>86</v>
      </c>
      <c r="AW232" s="13" t="s">
        <v>32</v>
      </c>
      <c r="AX232" s="13" t="s">
        <v>84</v>
      </c>
      <c r="AY232" s="241" t="s">
        <v>122</v>
      </c>
    </row>
    <row r="233" s="2" customFormat="1" ht="24.15" customHeight="1">
      <c r="A233" s="37"/>
      <c r="B233" s="38"/>
      <c r="C233" s="217" t="s">
        <v>343</v>
      </c>
      <c r="D233" s="217" t="s">
        <v>124</v>
      </c>
      <c r="E233" s="218" t="s">
        <v>577</v>
      </c>
      <c r="F233" s="219" t="s">
        <v>578</v>
      </c>
      <c r="G233" s="220" t="s">
        <v>127</v>
      </c>
      <c r="H233" s="221">
        <v>56.5</v>
      </c>
      <c r="I233" s="222"/>
      <c r="J233" s="223">
        <f>ROUND(I233*H233,2)</f>
        <v>0</v>
      </c>
      <c r="K233" s="219" t="s">
        <v>128</v>
      </c>
      <c r="L233" s="43"/>
      <c r="M233" s="224" t="s">
        <v>1</v>
      </c>
      <c r="N233" s="225" t="s">
        <v>41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129</v>
      </c>
      <c r="AT233" s="228" t="s">
        <v>124</v>
      </c>
      <c r="AU233" s="228" t="s">
        <v>86</v>
      </c>
      <c r="AY233" s="16" t="s">
        <v>122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129</v>
      </c>
      <c r="BM233" s="228" t="s">
        <v>579</v>
      </c>
    </row>
    <row r="234" s="13" customFormat="1">
      <c r="A234" s="13"/>
      <c r="B234" s="230"/>
      <c r="C234" s="231"/>
      <c r="D234" s="232" t="s">
        <v>131</v>
      </c>
      <c r="E234" s="233" t="s">
        <v>1</v>
      </c>
      <c r="F234" s="234" t="s">
        <v>564</v>
      </c>
      <c r="G234" s="231"/>
      <c r="H234" s="235">
        <v>56.5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131</v>
      </c>
      <c r="AU234" s="241" t="s">
        <v>86</v>
      </c>
      <c r="AV234" s="13" t="s">
        <v>86</v>
      </c>
      <c r="AW234" s="13" t="s">
        <v>32</v>
      </c>
      <c r="AX234" s="13" t="s">
        <v>84</v>
      </c>
      <c r="AY234" s="241" t="s">
        <v>122</v>
      </c>
    </row>
    <row r="235" s="2" customFormat="1" ht="24.15" customHeight="1">
      <c r="A235" s="37"/>
      <c r="B235" s="38"/>
      <c r="C235" s="217" t="s">
        <v>347</v>
      </c>
      <c r="D235" s="217" t="s">
        <v>124</v>
      </c>
      <c r="E235" s="218" t="s">
        <v>580</v>
      </c>
      <c r="F235" s="219" t="s">
        <v>581</v>
      </c>
      <c r="G235" s="220" t="s">
        <v>127</v>
      </c>
      <c r="H235" s="221">
        <v>79.099999999999994</v>
      </c>
      <c r="I235" s="222"/>
      <c r="J235" s="223">
        <f>ROUND(I235*H235,2)</f>
        <v>0</v>
      </c>
      <c r="K235" s="219" t="s">
        <v>128</v>
      </c>
      <c r="L235" s="43"/>
      <c r="M235" s="224" t="s">
        <v>1</v>
      </c>
      <c r="N235" s="225" t="s">
        <v>41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129</v>
      </c>
      <c r="AT235" s="228" t="s">
        <v>124</v>
      </c>
      <c r="AU235" s="228" t="s">
        <v>86</v>
      </c>
      <c r="AY235" s="16" t="s">
        <v>122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84</v>
      </c>
      <c r="BK235" s="229">
        <f>ROUND(I235*H235,2)</f>
        <v>0</v>
      </c>
      <c r="BL235" s="16" t="s">
        <v>129</v>
      </c>
      <c r="BM235" s="228" t="s">
        <v>582</v>
      </c>
    </row>
    <row r="236" s="13" customFormat="1">
      <c r="A236" s="13"/>
      <c r="B236" s="230"/>
      <c r="C236" s="231"/>
      <c r="D236" s="232" t="s">
        <v>131</v>
      </c>
      <c r="E236" s="233" t="s">
        <v>1</v>
      </c>
      <c r="F236" s="234" t="s">
        <v>583</v>
      </c>
      <c r="G236" s="231"/>
      <c r="H236" s="235">
        <v>79.099999999999994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131</v>
      </c>
      <c r="AU236" s="241" t="s">
        <v>86</v>
      </c>
      <c r="AV236" s="13" t="s">
        <v>86</v>
      </c>
      <c r="AW236" s="13" t="s">
        <v>32</v>
      </c>
      <c r="AX236" s="13" t="s">
        <v>84</v>
      </c>
      <c r="AY236" s="241" t="s">
        <v>122</v>
      </c>
    </row>
    <row r="237" s="2" customFormat="1" ht="44.25" customHeight="1">
      <c r="A237" s="37"/>
      <c r="B237" s="38"/>
      <c r="C237" s="217" t="s">
        <v>353</v>
      </c>
      <c r="D237" s="217" t="s">
        <v>124</v>
      </c>
      <c r="E237" s="218" t="s">
        <v>584</v>
      </c>
      <c r="F237" s="219" t="s">
        <v>585</v>
      </c>
      <c r="G237" s="220" t="s">
        <v>127</v>
      </c>
      <c r="H237" s="221">
        <v>56.5</v>
      </c>
      <c r="I237" s="222"/>
      <c r="J237" s="223">
        <f>ROUND(I237*H237,2)</f>
        <v>0</v>
      </c>
      <c r="K237" s="219" t="s">
        <v>128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129</v>
      </c>
      <c r="AT237" s="228" t="s">
        <v>124</v>
      </c>
      <c r="AU237" s="228" t="s">
        <v>86</v>
      </c>
      <c r="AY237" s="16" t="s">
        <v>122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129</v>
      </c>
      <c r="BM237" s="228" t="s">
        <v>586</v>
      </c>
    </row>
    <row r="238" s="13" customFormat="1">
      <c r="A238" s="13"/>
      <c r="B238" s="230"/>
      <c r="C238" s="231"/>
      <c r="D238" s="232" t="s">
        <v>131</v>
      </c>
      <c r="E238" s="233" t="s">
        <v>1</v>
      </c>
      <c r="F238" s="234" t="s">
        <v>564</v>
      </c>
      <c r="G238" s="231"/>
      <c r="H238" s="235">
        <v>56.5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131</v>
      </c>
      <c r="AU238" s="241" t="s">
        <v>86</v>
      </c>
      <c r="AV238" s="13" t="s">
        <v>86</v>
      </c>
      <c r="AW238" s="13" t="s">
        <v>32</v>
      </c>
      <c r="AX238" s="13" t="s">
        <v>84</v>
      </c>
      <c r="AY238" s="241" t="s">
        <v>122</v>
      </c>
    </row>
    <row r="239" s="2" customFormat="1" ht="78" customHeight="1">
      <c r="A239" s="37"/>
      <c r="B239" s="38"/>
      <c r="C239" s="217" t="s">
        <v>357</v>
      </c>
      <c r="D239" s="217" t="s">
        <v>124</v>
      </c>
      <c r="E239" s="218" t="s">
        <v>344</v>
      </c>
      <c r="F239" s="219" t="s">
        <v>345</v>
      </c>
      <c r="G239" s="220" t="s">
        <v>127</v>
      </c>
      <c r="H239" s="221">
        <v>12.18</v>
      </c>
      <c r="I239" s="222"/>
      <c r="J239" s="223">
        <f>ROUND(I239*H239,2)</f>
        <v>0</v>
      </c>
      <c r="K239" s="219" t="s">
        <v>128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0.11162</v>
      </c>
      <c r="R239" s="226">
        <f>Q239*H239</f>
        <v>1.3595316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129</v>
      </c>
      <c r="AT239" s="228" t="s">
        <v>124</v>
      </c>
      <c r="AU239" s="228" t="s">
        <v>86</v>
      </c>
      <c r="AY239" s="16" t="s">
        <v>122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129</v>
      </c>
      <c r="BM239" s="228" t="s">
        <v>587</v>
      </c>
    </row>
    <row r="240" s="2" customFormat="1" ht="24.15" customHeight="1">
      <c r="A240" s="37"/>
      <c r="B240" s="38"/>
      <c r="C240" s="253" t="s">
        <v>362</v>
      </c>
      <c r="D240" s="253" t="s">
        <v>272</v>
      </c>
      <c r="E240" s="254" t="s">
        <v>348</v>
      </c>
      <c r="F240" s="255" t="s">
        <v>349</v>
      </c>
      <c r="G240" s="256" t="s">
        <v>127</v>
      </c>
      <c r="H240" s="257">
        <v>1.218</v>
      </c>
      <c r="I240" s="258"/>
      <c r="J240" s="259">
        <f>ROUND(I240*H240,2)</f>
        <v>0</v>
      </c>
      <c r="K240" s="255" t="s">
        <v>128</v>
      </c>
      <c r="L240" s="260"/>
      <c r="M240" s="261" t="s">
        <v>1</v>
      </c>
      <c r="N240" s="262" t="s">
        <v>41</v>
      </c>
      <c r="O240" s="90"/>
      <c r="P240" s="226">
        <f>O240*H240</f>
        <v>0</v>
      </c>
      <c r="Q240" s="226">
        <v>0.152</v>
      </c>
      <c r="R240" s="226">
        <f>Q240*H240</f>
        <v>0.185136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159</v>
      </c>
      <c r="AT240" s="228" t="s">
        <v>272</v>
      </c>
      <c r="AU240" s="228" t="s">
        <v>86</v>
      </c>
      <c r="AY240" s="16" t="s">
        <v>122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129</v>
      </c>
      <c r="BM240" s="228" t="s">
        <v>588</v>
      </c>
    </row>
    <row r="241" s="13" customFormat="1">
      <c r="A241" s="13"/>
      <c r="B241" s="230"/>
      <c r="C241" s="231"/>
      <c r="D241" s="232" t="s">
        <v>131</v>
      </c>
      <c r="E241" s="233" t="s">
        <v>1</v>
      </c>
      <c r="F241" s="234" t="s">
        <v>589</v>
      </c>
      <c r="G241" s="231"/>
      <c r="H241" s="235">
        <v>1.218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131</v>
      </c>
      <c r="AU241" s="241" t="s">
        <v>86</v>
      </c>
      <c r="AV241" s="13" t="s">
        <v>86</v>
      </c>
      <c r="AW241" s="13" t="s">
        <v>32</v>
      </c>
      <c r="AX241" s="13" t="s">
        <v>84</v>
      </c>
      <c r="AY241" s="241" t="s">
        <v>122</v>
      </c>
    </row>
    <row r="242" s="12" customFormat="1" ht="22.8" customHeight="1">
      <c r="A242" s="12"/>
      <c r="B242" s="201"/>
      <c r="C242" s="202"/>
      <c r="D242" s="203" t="s">
        <v>75</v>
      </c>
      <c r="E242" s="215" t="s">
        <v>159</v>
      </c>
      <c r="F242" s="215" t="s">
        <v>352</v>
      </c>
      <c r="G242" s="202"/>
      <c r="H242" s="202"/>
      <c r="I242" s="205"/>
      <c r="J242" s="216">
        <f>BK242</f>
        <v>0</v>
      </c>
      <c r="K242" s="202"/>
      <c r="L242" s="207"/>
      <c r="M242" s="208"/>
      <c r="N242" s="209"/>
      <c r="O242" s="209"/>
      <c r="P242" s="210">
        <f>SUM(P243:P262)</f>
        <v>0</v>
      </c>
      <c r="Q242" s="209"/>
      <c r="R242" s="210">
        <f>SUM(R243:R262)</f>
        <v>0.14946829096</v>
      </c>
      <c r="S242" s="209"/>
      <c r="T242" s="211">
        <f>SUM(T243:T262)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2" t="s">
        <v>84</v>
      </c>
      <c r="AT242" s="213" t="s">
        <v>75</v>
      </c>
      <c r="AU242" s="213" t="s">
        <v>84</v>
      </c>
      <c r="AY242" s="212" t="s">
        <v>122</v>
      </c>
      <c r="BK242" s="214">
        <f>SUM(BK243:BK262)</f>
        <v>0</v>
      </c>
    </row>
    <row r="243" s="2" customFormat="1" ht="44.25" customHeight="1">
      <c r="A243" s="37"/>
      <c r="B243" s="38"/>
      <c r="C243" s="217" t="s">
        <v>367</v>
      </c>
      <c r="D243" s="217" t="s">
        <v>124</v>
      </c>
      <c r="E243" s="218" t="s">
        <v>590</v>
      </c>
      <c r="F243" s="219" t="s">
        <v>591</v>
      </c>
      <c r="G243" s="220" t="s">
        <v>148</v>
      </c>
      <c r="H243" s="221">
        <v>188.69999999999999</v>
      </c>
      <c r="I243" s="222"/>
      <c r="J243" s="223">
        <f>ROUND(I243*H243,2)</f>
        <v>0</v>
      </c>
      <c r="K243" s="219" t="s">
        <v>128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129</v>
      </c>
      <c r="AT243" s="228" t="s">
        <v>124</v>
      </c>
      <c r="AU243" s="228" t="s">
        <v>86</v>
      </c>
      <c r="AY243" s="16" t="s">
        <v>122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129</v>
      </c>
      <c r="BM243" s="228" t="s">
        <v>592</v>
      </c>
    </row>
    <row r="244" s="2" customFormat="1" ht="16.5" customHeight="1">
      <c r="A244" s="37"/>
      <c r="B244" s="38"/>
      <c r="C244" s="253" t="s">
        <v>371</v>
      </c>
      <c r="D244" s="253" t="s">
        <v>272</v>
      </c>
      <c r="E244" s="254" t="s">
        <v>593</v>
      </c>
      <c r="F244" s="255" t="s">
        <v>594</v>
      </c>
      <c r="G244" s="256" t="s">
        <v>148</v>
      </c>
      <c r="H244" s="257">
        <v>194.36099999999999</v>
      </c>
      <c r="I244" s="258"/>
      <c r="J244" s="259">
        <f>ROUND(I244*H244,2)</f>
        <v>0</v>
      </c>
      <c r="K244" s="255" t="s">
        <v>1</v>
      </c>
      <c r="L244" s="260"/>
      <c r="M244" s="261" t="s">
        <v>1</v>
      </c>
      <c r="N244" s="262" t="s">
        <v>41</v>
      </c>
      <c r="O244" s="90"/>
      <c r="P244" s="226">
        <f>O244*H244</f>
        <v>0</v>
      </c>
      <c r="Q244" s="226">
        <v>0.00042999999999999999</v>
      </c>
      <c r="R244" s="226">
        <f>Q244*H244</f>
        <v>0.08357523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159</v>
      </c>
      <c r="AT244" s="228" t="s">
        <v>272</v>
      </c>
      <c r="AU244" s="228" t="s">
        <v>86</v>
      </c>
      <c r="AY244" s="16" t="s">
        <v>122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129</v>
      </c>
      <c r="BM244" s="228" t="s">
        <v>595</v>
      </c>
    </row>
    <row r="245" s="13" customFormat="1">
      <c r="A245" s="13"/>
      <c r="B245" s="230"/>
      <c r="C245" s="231"/>
      <c r="D245" s="232" t="s">
        <v>131</v>
      </c>
      <c r="E245" s="233" t="s">
        <v>1</v>
      </c>
      <c r="F245" s="234" t="s">
        <v>596</v>
      </c>
      <c r="G245" s="231"/>
      <c r="H245" s="235">
        <v>194.36099999999999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131</v>
      </c>
      <c r="AU245" s="241" t="s">
        <v>86</v>
      </c>
      <c r="AV245" s="13" t="s">
        <v>86</v>
      </c>
      <c r="AW245" s="13" t="s">
        <v>32</v>
      </c>
      <c r="AX245" s="13" t="s">
        <v>84</v>
      </c>
      <c r="AY245" s="241" t="s">
        <v>122</v>
      </c>
    </row>
    <row r="246" s="2" customFormat="1" ht="33" customHeight="1">
      <c r="A246" s="37"/>
      <c r="B246" s="38"/>
      <c r="C246" s="217" t="s">
        <v>375</v>
      </c>
      <c r="D246" s="217" t="s">
        <v>124</v>
      </c>
      <c r="E246" s="218" t="s">
        <v>597</v>
      </c>
      <c r="F246" s="219" t="s">
        <v>598</v>
      </c>
      <c r="G246" s="220" t="s">
        <v>365</v>
      </c>
      <c r="H246" s="221">
        <v>5</v>
      </c>
      <c r="I246" s="222"/>
      <c r="J246" s="223">
        <f>ROUND(I246*H246,2)</f>
        <v>0</v>
      </c>
      <c r="K246" s="219" t="s">
        <v>128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129</v>
      </c>
      <c r="AT246" s="228" t="s">
        <v>124</v>
      </c>
      <c r="AU246" s="228" t="s">
        <v>86</v>
      </c>
      <c r="AY246" s="16" t="s">
        <v>122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129</v>
      </c>
      <c r="BM246" s="228" t="s">
        <v>599</v>
      </c>
    </row>
    <row r="247" s="2" customFormat="1" ht="16.5" customHeight="1">
      <c r="A247" s="37"/>
      <c r="B247" s="38"/>
      <c r="C247" s="253" t="s">
        <v>379</v>
      </c>
      <c r="D247" s="253" t="s">
        <v>272</v>
      </c>
      <c r="E247" s="254" t="s">
        <v>600</v>
      </c>
      <c r="F247" s="255" t="s">
        <v>601</v>
      </c>
      <c r="G247" s="256" t="s">
        <v>365</v>
      </c>
      <c r="H247" s="257">
        <v>5</v>
      </c>
      <c r="I247" s="258"/>
      <c r="J247" s="259">
        <f>ROUND(I247*H247,2)</f>
        <v>0</v>
      </c>
      <c r="K247" s="255" t="s">
        <v>128</v>
      </c>
      <c r="L247" s="260"/>
      <c r="M247" s="261" t="s">
        <v>1</v>
      </c>
      <c r="N247" s="262" t="s">
        <v>41</v>
      </c>
      <c r="O247" s="90"/>
      <c r="P247" s="226">
        <f>O247*H247</f>
        <v>0</v>
      </c>
      <c r="Q247" s="226">
        <v>0.00012999999999999999</v>
      </c>
      <c r="R247" s="226">
        <f>Q247*H247</f>
        <v>0.00064999999999999997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159</v>
      </c>
      <c r="AT247" s="228" t="s">
        <v>272</v>
      </c>
      <c r="AU247" s="228" t="s">
        <v>86</v>
      </c>
      <c r="AY247" s="16" t="s">
        <v>122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84</v>
      </c>
      <c r="BK247" s="229">
        <f>ROUND(I247*H247,2)</f>
        <v>0</v>
      </c>
      <c r="BL247" s="16" t="s">
        <v>129</v>
      </c>
      <c r="BM247" s="228" t="s">
        <v>602</v>
      </c>
    </row>
    <row r="248" s="2" customFormat="1" ht="33" customHeight="1">
      <c r="A248" s="37"/>
      <c r="B248" s="38"/>
      <c r="C248" s="217" t="s">
        <v>383</v>
      </c>
      <c r="D248" s="217" t="s">
        <v>124</v>
      </c>
      <c r="E248" s="218" t="s">
        <v>603</v>
      </c>
      <c r="F248" s="219" t="s">
        <v>604</v>
      </c>
      <c r="G248" s="220" t="s">
        <v>365</v>
      </c>
      <c r="H248" s="221">
        <v>16</v>
      </c>
      <c r="I248" s="222"/>
      <c r="J248" s="223">
        <f>ROUND(I248*H248,2)</f>
        <v>0</v>
      </c>
      <c r="K248" s="219" t="s">
        <v>128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129</v>
      </c>
      <c r="AT248" s="228" t="s">
        <v>124</v>
      </c>
      <c r="AU248" s="228" t="s">
        <v>86</v>
      </c>
      <c r="AY248" s="16" t="s">
        <v>122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129</v>
      </c>
      <c r="BM248" s="228" t="s">
        <v>605</v>
      </c>
    </row>
    <row r="249" s="2" customFormat="1" ht="16.5" customHeight="1">
      <c r="A249" s="37"/>
      <c r="B249" s="38"/>
      <c r="C249" s="253" t="s">
        <v>387</v>
      </c>
      <c r="D249" s="253" t="s">
        <v>272</v>
      </c>
      <c r="E249" s="254" t="s">
        <v>606</v>
      </c>
      <c r="F249" s="255" t="s">
        <v>607</v>
      </c>
      <c r="G249" s="256" t="s">
        <v>365</v>
      </c>
      <c r="H249" s="257">
        <v>16</v>
      </c>
      <c r="I249" s="258"/>
      <c r="J249" s="259">
        <f>ROUND(I249*H249,2)</f>
        <v>0</v>
      </c>
      <c r="K249" s="255" t="s">
        <v>128</v>
      </c>
      <c r="L249" s="260"/>
      <c r="M249" s="261" t="s">
        <v>1</v>
      </c>
      <c r="N249" s="262" t="s">
        <v>41</v>
      </c>
      <c r="O249" s="90"/>
      <c r="P249" s="226">
        <f>O249*H249</f>
        <v>0</v>
      </c>
      <c r="Q249" s="226">
        <v>8.0000000000000007E-05</v>
      </c>
      <c r="R249" s="226">
        <f>Q249*H249</f>
        <v>0.0012800000000000001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159</v>
      </c>
      <c r="AT249" s="228" t="s">
        <v>272</v>
      </c>
      <c r="AU249" s="228" t="s">
        <v>86</v>
      </c>
      <c r="AY249" s="16" t="s">
        <v>122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129</v>
      </c>
      <c r="BM249" s="228" t="s">
        <v>608</v>
      </c>
    </row>
    <row r="250" s="2" customFormat="1" ht="44.25" customHeight="1">
      <c r="A250" s="37"/>
      <c r="B250" s="38"/>
      <c r="C250" s="217" t="s">
        <v>391</v>
      </c>
      <c r="D250" s="217" t="s">
        <v>124</v>
      </c>
      <c r="E250" s="218" t="s">
        <v>609</v>
      </c>
      <c r="F250" s="219" t="s">
        <v>610</v>
      </c>
      <c r="G250" s="220" t="s">
        <v>365</v>
      </c>
      <c r="H250" s="221">
        <v>6</v>
      </c>
      <c r="I250" s="222"/>
      <c r="J250" s="223">
        <f>ROUND(I250*H250,2)</f>
        <v>0</v>
      </c>
      <c r="K250" s="219" t="s">
        <v>128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1.2500000000000001E-06</v>
      </c>
      <c r="R250" s="226">
        <f>Q250*H250</f>
        <v>7.500000000000001E-06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129</v>
      </c>
      <c r="AT250" s="228" t="s">
        <v>124</v>
      </c>
      <c r="AU250" s="228" t="s">
        <v>86</v>
      </c>
      <c r="AY250" s="16" t="s">
        <v>122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129</v>
      </c>
      <c r="BM250" s="228" t="s">
        <v>611</v>
      </c>
    </row>
    <row r="251" s="2" customFormat="1" ht="16.5" customHeight="1">
      <c r="A251" s="37"/>
      <c r="B251" s="38"/>
      <c r="C251" s="253" t="s">
        <v>395</v>
      </c>
      <c r="D251" s="253" t="s">
        <v>272</v>
      </c>
      <c r="E251" s="254" t="s">
        <v>612</v>
      </c>
      <c r="F251" s="255" t="s">
        <v>613</v>
      </c>
      <c r="G251" s="256" t="s">
        <v>365</v>
      </c>
      <c r="H251" s="257">
        <v>6</v>
      </c>
      <c r="I251" s="258"/>
      <c r="J251" s="259">
        <f>ROUND(I251*H251,2)</f>
        <v>0</v>
      </c>
      <c r="K251" s="255" t="s">
        <v>128</v>
      </c>
      <c r="L251" s="260"/>
      <c r="M251" s="261" t="s">
        <v>1</v>
      </c>
      <c r="N251" s="262" t="s">
        <v>41</v>
      </c>
      <c r="O251" s="90"/>
      <c r="P251" s="226">
        <f>O251*H251</f>
        <v>0</v>
      </c>
      <c r="Q251" s="226">
        <v>0.00046000000000000001</v>
      </c>
      <c r="R251" s="226">
        <f>Q251*H251</f>
        <v>0.0027600000000000003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159</v>
      </c>
      <c r="AT251" s="228" t="s">
        <v>272</v>
      </c>
      <c r="AU251" s="228" t="s">
        <v>86</v>
      </c>
      <c r="AY251" s="16" t="s">
        <v>122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84</v>
      </c>
      <c r="BK251" s="229">
        <f>ROUND(I251*H251,2)</f>
        <v>0</v>
      </c>
      <c r="BL251" s="16" t="s">
        <v>129</v>
      </c>
      <c r="BM251" s="228" t="s">
        <v>614</v>
      </c>
    </row>
    <row r="252" s="13" customFormat="1">
      <c r="A252" s="13"/>
      <c r="B252" s="230"/>
      <c r="C252" s="231"/>
      <c r="D252" s="232" t="s">
        <v>131</v>
      </c>
      <c r="E252" s="233" t="s">
        <v>1</v>
      </c>
      <c r="F252" s="234" t="s">
        <v>150</v>
      </c>
      <c r="G252" s="231"/>
      <c r="H252" s="235">
        <v>6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131</v>
      </c>
      <c r="AU252" s="241" t="s">
        <v>86</v>
      </c>
      <c r="AV252" s="13" t="s">
        <v>86</v>
      </c>
      <c r="AW252" s="13" t="s">
        <v>32</v>
      </c>
      <c r="AX252" s="13" t="s">
        <v>84</v>
      </c>
      <c r="AY252" s="241" t="s">
        <v>122</v>
      </c>
    </row>
    <row r="253" s="2" customFormat="1" ht="24.15" customHeight="1">
      <c r="A253" s="37"/>
      <c r="B253" s="38"/>
      <c r="C253" s="217" t="s">
        <v>399</v>
      </c>
      <c r="D253" s="217" t="s">
        <v>124</v>
      </c>
      <c r="E253" s="218" t="s">
        <v>392</v>
      </c>
      <c r="F253" s="219" t="s">
        <v>393</v>
      </c>
      <c r="G253" s="220" t="s">
        <v>148</v>
      </c>
      <c r="H253" s="221">
        <v>188.69999999999999</v>
      </c>
      <c r="I253" s="222"/>
      <c r="J253" s="223">
        <f>ROUND(I253*H253,2)</f>
        <v>0</v>
      </c>
      <c r="K253" s="219" t="s">
        <v>128</v>
      </c>
      <c r="L253" s="43"/>
      <c r="M253" s="224" t="s">
        <v>1</v>
      </c>
      <c r="N253" s="225" t="s">
        <v>41</v>
      </c>
      <c r="O253" s="90"/>
      <c r="P253" s="226">
        <f>O253*H253</f>
        <v>0</v>
      </c>
      <c r="Q253" s="226">
        <v>1.6999999999999999E-07</v>
      </c>
      <c r="R253" s="226">
        <f>Q253*H253</f>
        <v>3.2078999999999996E-05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129</v>
      </c>
      <c r="AT253" s="228" t="s">
        <v>124</v>
      </c>
      <c r="AU253" s="228" t="s">
        <v>86</v>
      </c>
      <c r="AY253" s="16" t="s">
        <v>122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84</v>
      </c>
      <c r="BK253" s="229">
        <f>ROUND(I253*H253,2)</f>
        <v>0</v>
      </c>
      <c r="BL253" s="16" t="s">
        <v>129</v>
      </c>
      <c r="BM253" s="228" t="s">
        <v>615</v>
      </c>
    </row>
    <row r="254" s="2" customFormat="1" ht="16.5" customHeight="1">
      <c r="A254" s="37"/>
      <c r="B254" s="38"/>
      <c r="C254" s="217" t="s">
        <v>403</v>
      </c>
      <c r="D254" s="217" t="s">
        <v>124</v>
      </c>
      <c r="E254" s="218" t="s">
        <v>416</v>
      </c>
      <c r="F254" s="219" t="s">
        <v>417</v>
      </c>
      <c r="G254" s="220" t="s">
        <v>148</v>
      </c>
      <c r="H254" s="221">
        <v>194.36099999999999</v>
      </c>
      <c r="I254" s="222"/>
      <c r="J254" s="223">
        <f>ROUND(I254*H254,2)</f>
        <v>0</v>
      </c>
      <c r="K254" s="219" t="s">
        <v>128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0.00019236000000000001</v>
      </c>
      <c r="R254" s="226">
        <f>Q254*H254</f>
        <v>0.037387281959999998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129</v>
      </c>
      <c r="AT254" s="228" t="s">
        <v>124</v>
      </c>
      <c r="AU254" s="228" t="s">
        <v>86</v>
      </c>
      <c r="AY254" s="16" t="s">
        <v>122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84</v>
      </c>
      <c r="BK254" s="229">
        <f>ROUND(I254*H254,2)</f>
        <v>0</v>
      </c>
      <c r="BL254" s="16" t="s">
        <v>129</v>
      </c>
      <c r="BM254" s="228" t="s">
        <v>616</v>
      </c>
    </row>
    <row r="255" s="13" customFormat="1">
      <c r="A255" s="13"/>
      <c r="B255" s="230"/>
      <c r="C255" s="231"/>
      <c r="D255" s="232" t="s">
        <v>131</v>
      </c>
      <c r="E255" s="233" t="s">
        <v>1</v>
      </c>
      <c r="F255" s="234" t="s">
        <v>596</v>
      </c>
      <c r="G255" s="231"/>
      <c r="H255" s="235">
        <v>194.36099999999999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131</v>
      </c>
      <c r="AU255" s="241" t="s">
        <v>86</v>
      </c>
      <c r="AV255" s="13" t="s">
        <v>86</v>
      </c>
      <c r="AW255" s="13" t="s">
        <v>32</v>
      </c>
      <c r="AX255" s="13" t="s">
        <v>84</v>
      </c>
      <c r="AY255" s="241" t="s">
        <v>122</v>
      </c>
    </row>
    <row r="256" s="2" customFormat="1" ht="24.15" customHeight="1">
      <c r="A256" s="37"/>
      <c r="B256" s="38"/>
      <c r="C256" s="217" t="s">
        <v>407</v>
      </c>
      <c r="D256" s="217" t="s">
        <v>124</v>
      </c>
      <c r="E256" s="218" t="s">
        <v>421</v>
      </c>
      <c r="F256" s="219" t="s">
        <v>422</v>
      </c>
      <c r="G256" s="220" t="s">
        <v>148</v>
      </c>
      <c r="H256" s="221">
        <v>188.69999999999999</v>
      </c>
      <c r="I256" s="222"/>
      <c r="J256" s="223">
        <f>ROUND(I256*H256,2)</f>
        <v>0</v>
      </c>
      <c r="K256" s="219" t="s">
        <v>128</v>
      </c>
      <c r="L256" s="43"/>
      <c r="M256" s="224" t="s">
        <v>1</v>
      </c>
      <c r="N256" s="225" t="s">
        <v>41</v>
      </c>
      <c r="O256" s="90"/>
      <c r="P256" s="226">
        <f>O256*H256</f>
        <v>0</v>
      </c>
      <c r="Q256" s="226">
        <v>0.000126</v>
      </c>
      <c r="R256" s="226">
        <f>Q256*H256</f>
        <v>0.023776199999999997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129</v>
      </c>
      <c r="AT256" s="228" t="s">
        <v>124</v>
      </c>
      <c r="AU256" s="228" t="s">
        <v>86</v>
      </c>
      <c r="AY256" s="16" t="s">
        <v>122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84</v>
      </c>
      <c r="BK256" s="229">
        <f>ROUND(I256*H256,2)</f>
        <v>0</v>
      </c>
      <c r="BL256" s="16" t="s">
        <v>129</v>
      </c>
      <c r="BM256" s="228" t="s">
        <v>617</v>
      </c>
    </row>
    <row r="257" s="2" customFormat="1" ht="16.5" customHeight="1">
      <c r="A257" s="37"/>
      <c r="B257" s="38"/>
      <c r="C257" s="217" t="s">
        <v>411</v>
      </c>
      <c r="D257" s="217" t="s">
        <v>124</v>
      </c>
      <c r="E257" s="218" t="s">
        <v>618</v>
      </c>
      <c r="F257" s="219" t="s">
        <v>619</v>
      </c>
      <c r="G257" s="220" t="s">
        <v>427</v>
      </c>
      <c r="H257" s="221">
        <v>7</v>
      </c>
      <c r="I257" s="222"/>
      <c r="J257" s="223">
        <f>ROUND(I257*H257,2)</f>
        <v>0</v>
      </c>
      <c r="K257" s="219" t="s">
        <v>1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129</v>
      </c>
      <c r="AT257" s="228" t="s">
        <v>124</v>
      </c>
      <c r="AU257" s="228" t="s">
        <v>86</v>
      </c>
      <c r="AY257" s="16" t="s">
        <v>122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129</v>
      </c>
      <c r="BM257" s="228" t="s">
        <v>620</v>
      </c>
    </row>
    <row r="258" s="2" customFormat="1" ht="16.5" customHeight="1">
      <c r="A258" s="37"/>
      <c r="B258" s="38"/>
      <c r="C258" s="217" t="s">
        <v>415</v>
      </c>
      <c r="D258" s="217" t="s">
        <v>124</v>
      </c>
      <c r="E258" s="218" t="s">
        <v>621</v>
      </c>
      <c r="F258" s="219" t="s">
        <v>622</v>
      </c>
      <c r="G258" s="220" t="s">
        <v>427</v>
      </c>
      <c r="H258" s="221">
        <v>8</v>
      </c>
      <c r="I258" s="222"/>
      <c r="J258" s="223">
        <f>ROUND(I258*H258,2)</f>
        <v>0</v>
      </c>
      <c r="K258" s="219" t="s">
        <v>1</v>
      </c>
      <c r="L258" s="43"/>
      <c r="M258" s="224" t="s">
        <v>1</v>
      </c>
      <c r="N258" s="225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129</v>
      </c>
      <c r="AT258" s="228" t="s">
        <v>124</v>
      </c>
      <c r="AU258" s="228" t="s">
        <v>86</v>
      </c>
      <c r="AY258" s="16" t="s">
        <v>122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129</v>
      </c>
      <c r="BM258" s="228" t="s">
        <v>623</v>
      </c>
    </row>
    <row r="259" s="13" customFormat="1">
      <c r="A259" s="13"/>
      <c r="B259" s="230"/>
      <c r="C259" s="231"/>
      <c r="D259" s="232" t="s">
        <v>131</v>
      </c>
      <c r="E259" s="233" t="s">
        <v>1</v>
      </c>
      <c r="F259" s="234" t="s">
        <v>159</v>
      </c>
      <c r="G259" s="231"/>
      <c r="H259" s="235">
        <v>8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131</v>
      </c>
      <c r="AU259" s="241" t="s">
        <v>86</v>
      </c>
      <c r="AV259" s="13" t="s">
        <v>86</v>
      </c>
      <c r="AW259" s="13" t="s">
        <v>32</v>
      </c>
      <c r="AX259" s="13" t="s">
        <v>84</v>
      </c>
      <c r="AY259" s="241" t="s">
        <v>122</v>
      </c>
    </row>
    <row r="260" s="2" customFormat="1" ht="24.15" customHeight="1">
      <c r="A260" s="37"/>
      <c r="B260" s="38"/>
      <c r="C260" s="217" t="s">
        <v>420</v>
      </c>
      <c r="D260" s="217" t="s">
        <v>124</v>
      </c>
      <c r="E260" s="218" t="s">
        <v>624</v>
      </c>
      <c r="F260" s="219" t="s">
        <v>625</v>
      </c>
      <c r="G260" s="220" t="s">
        <v>427</v>
      </c>
      <c r="H260" s="221">
        <v>1</v>
      </c>
      <c r="I260" s="222"/>
      <c r="J260" s="223">
        <f>ROUND(I260*H260,2)</f>
        <v>0</v>
      </c>
      <c r="K260" s="219" t="s">
        <v>1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129</v>
      </c>
      <c r="AT260" s="228" t="s">
        <v>124</v>
      </c>
      <c r="AU260" s="228" t="s">
        <v>86</v>
      </c>
      <c r="AY260" s="16" t="s">
        <v>122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129</v>
      </c>
      <c r="BM260" s="228" t="s">
        <v>626</v>
      </c>
    </row>
    <row r="261" s="2" customFormat="1" ht="24.15" customHeight="1">
      <c r="A261" s="37"/>
      <c r="B261" s="38"/>
      <c r="C261" s="217" t="s">
        <v>424</v>
      </c>
      <c r="D261" s="217" t="s">
        <v>124</v>
      </c>
      <c r="E261" s="218" t="s">
        <v>627</v>
      </c>
      <c r="F261" s="219" t="s">
        <v>628</v>
      </c>
      <c r="G261" s="220" t="s">
        <v>427</v>
      </c>
      <c r="H261" s="221">
        <v>1</v>
      </c>
      <c r="I261" s="222"/>
      <c r="J261" s="223">
        <f>ROUND(I261*H261,2)</f>
        <v>0</v>
      </c>
      <c r="K261" s="219" t="s">
        <v>1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129</v>
      </c>
      <c r="AT261" s="228" t="s">
        <v>124</v>
      </c>
      <c r="AU261" s="228" t="s">
        <v>86</v>
      </c>
      <c r="AY261" s="16" t="s">
        <v>122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84</v>
      </c>
      <c r="BK261" s="229">
        <f>ROUND(I261*H261,2)</f>
        <v>0</v>
      </c>
      <c r="BL261" s="16" t="s">
        <v>129</v>
      </c>
      <c r="BM261" s="228" t="s">
        <v>629</v>
      </c>
    </row>
    <row r="262" s="2" customFormat="1" ht="24.15" customHeight="1">
      <c r="A262" s="37"/>
      <c r="B262" s="38"/>
      <c r="C262" s="217" t="s">
        <v>430</v>
      </c>
      <c r="D262" s="217" t="s">
        <v>124</v>
      </c>
      <c r="E262" s="218" t="s">
        <v>630</v>
      </c>
      <c r="F262" s="219" t="s">
        <v>628</v>
      </c>
      <c r="G262" s="220" t="s">
        <v>427</v>
      </c>
      <c r="H262" s="221">
        <v>2</v>
      </c>
      <c r="I262" s="222"/>
      <c r="J262" s="223">
        <f>ROUND(I262*H262,2)</f>
        <v>0</v>
      </c>
      <c r="K262" s="219" t="s">
        <v>1</v>
      </c>
      <c r="L262" s="43"/>
      <c r="M262" s="224" t="s">
        <v>1</v>
      </c>
      <c r="N262" s="225" t="s">
        <v>41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129</v>
      </c>
      <c r="AT262" s="228" t="s">
        <v>124</v>
      </c>
      <c r="AU262" s="228" t="s">
        <v>86</v>
      </c>
      <c r="AY262" s="16" t="s">
        <v>122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129</v>
      </c>
      <c r="BM262" s="228" t="s">
        <v>631</v>
      </c>
    </row>
    <row r="263" s="12" customFormat="1" ht="22.8" customHeight="1">
      <c r="A263" s="12"/>
      <c r="B263" s="201"/>
      <c r="C263" s="202"/>
      <c r="D263" s="203" t="s">
        <v>75</v>
      </c>
      <c r="E263" s="215" t="s">
        <v>164</v>
      </c>
      <c r="F263" s="215" t="s">
        <v>429</v>
      </c>
      <c r="G263" s="202"/>
      <c r="H263" s="202"/>
      <c r="I263" s="205"/>
      <c r="J263" s="216">
        <f>BK263</f>
        <v>0</v>
      </c>
      <c r="K263" s="202"/>
      <c r="L263" s="207"/>
      <c r="M263" s="208"/>
      <c r="N263" s="209"/>
      <c r="O263" s="209"/>
      <c r="P263" s="210">
        <f>SUM(P264:P271)</f>
        <v>0</v>
      </c>
      <c r="Q263" s="209"/>
      <c r="R263" s="210">
        <f>SUM(R264:R271)</f>
        <v>2.2294143700000002</v>
      </c>
      <c r="S263" s="209"/>
      <c r="T263" s="211">
        <f>SUM(T264:T271)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84</v>
      </c>
      <c r="AT263" s="213" t="s">
        <v>75</v>
      </c>
      <c r="AU263" s="213" t="s">
        <v>84</v>
      </c>
      <c r="AY263" s="212" t="s">
        <v>122</v>
      </c>
      <c r="BK263" s="214">
        <f>SUM(BK264:BK271)</f>
        <v>0</v>
      </c>
    </row>
    <row r="264" s="2" customFormat="1" ht="49.05" customHeight="1">
      <c r="A264" s="37"/>
      <c r="B264" s="38"/>
      <c r="C264" s="217" t="s">
        <v>434</v>
      </c>
      <c r="D264" s="217" t="s">
        <v>124</v>
      </c>
      <c r="E264" s="218" t="s">
        <v>431</v>
      </c>
      <c r="F264" s="219" t="s">
        <v>432</v>
      </c>
      <c r="G264" s="220" t="s">
        <v>148</v>
      </c>
      <c r="H264" s="221">
        <v>13</v>
      </c>
      <c r="I264" s="222"/>
      <c r="J264" s="223">
        <f>ROUND(I264*H264,2)</f>
        <v>0</v>
      </c>
      <c r="K264" s="219" t="s">
        <v>128</v>
      </c>
      <c r="L264" s="43"/>
      <c r="M264" s="224" t="s">
        <v>1</v>
      </c>
      <c r="N264" s="225" t="s">
        <v>41</v>
      </c>
      <c r="O264" s="90"/>
      <c r="P264" s="226">
        <f>O264*H264</f>
        <v>0</v>
      </c>
      <c r="Q264" s="226">
        <v>0.16850351999999999</v>
      </c>
      <c r="R264" s="226">
        <f>Q264*H264</f>
        <v>2.19054576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129</v>
      </c>
      <c r="AT264" s="228" t="s">
        <v>124</v>
      </c>
      <c r="AU264" s="228" t="s">
        <v>86</v>
      </c>
      <c r="AY264" s="16" t="s">
        <v>122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129</v>
      </c>
      <c r="BM264" s="228" t="s">
        <v>632</v>
      </c>
    </row>
    <row r="265" s="2" customFormat="1" ht="33" customHeight="1">
      <c r="A265" s="37"/>
      <c r="B265" s="38"/>
      <c r="C265" s="217" t="s">
        <v>438</v>
      </c>
      <c r="D265" s="217" t="s">
        <v>124</v>
      </c>
      <c r="E265" s="218" t="s">
        <v>633</v>
      </c>
      <c r="F265" s="219" t="s">
        <v>634</v>
      </c>
      <c r="G265" s="220" t="s">
        <v>148</v>
      </c>
      <c r="H265" s="221">
        <v>113</v>
      </c>
      <c r="I265" s="222"/>
      <c r="J265" s="223">
        <f>ROUND(I265*H265,2)</f>
        <v>0</v>
      </c>
      <c r="K265" s="219" t="s">
        <v>128</v>
      </c>
      <c r="L265" s="43"/>
      <c r="M265" s="224" t="s">
        <v>1</v>
      </c>
      <c r="N265" s="225" t="s">
        <v>41</v>
      </c>
      <c r="O265" s="90"/>
      <c r="P265" s="226">
        <f>O265*H265</f>
        <v>0</v>
      </c>
      <c r="Q265" s="226">
        <v>4.3699999999999997E-06</v>
      </c>
      <c r="R265" s="226">
        <f>Q265*H265</f>
        <v>0.00049380999999999991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129</v>
      </c>
      <c r="AT265" s="228" t="s">
        <v>124</v>
      </c>
      <c r="AU265" s="228" t="s">
        <v>86</v>
      </c>
      <c r="AY265" s="16" t="s">
        <v>122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129</v>
      </c>
      <c r="BM265" s="228" t="s">
        <v>635</v>
      </c>
    </row>
    <row r="266" s="13" customFormat="1">
      <c r="A266" s="13"/>
      <c r="B266" s="230"/>
      <c r="C266" s="231"/>
      <c r="D266" s="232" t="s">
        <v>131</v>
      </c>
      <c r="E266" s="233" t="s">
        <v>1</v>
      </c>
      <c r="F266" s="234" t="s">
        <v>636</v>
      </c>
      <c r="G266" s="231"/>
      <c r="H266" s="235">
        <v>113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131</v>
      </c>
      <c r="AU266" s="241" t="s">
        <v>86</v>
      </c>
      <c r="AV266" s="13" t="s">
        <v>86</v>
      </c>
      <c r="AW266" s="13" t="s">
        <v>32</v>
      </c>
      <c r="AX266" s="13" t="s">
        <v>84</v>
      </c>
      <c r="AY266" s="241" t="s">
        <v>122</v>
      </c>
    </row>
    <row r="267" s="2" customFormat="1" ht="55.5" customHeight="1">
      <c r="A267" s="37"/>
      <c r="B267" s="38"/>
      <c r="C267" s="217" t="s">
        <v>445</v>
      </c>
      <c r="D267" s="217" t="s">
        <v>124</v>
      </c>
      <c r="E267" s="218" t="s">
        <v>637</v>
      </c>
      <c r="F267" s="219" t="s">
        <v>638</v>
      </c>
      <c r="G267" s="220" t="s">
        <v>148</v>
      </c>
      <c r="H267" s="221">
        <v>113</v>
      </c>
      <c r="I267" s="222"/>
      <c r="J267" s="223">
        <f>ROUND(I267*H267,2)</f>
        <v>0</v>
      </c>
      <c r="K267" s="219" t="s">
        <v>128</v>
      </c>
      <c r="L267" s="43"/>
      <c r="M267" s="224" t="s">
        <v>1</v>
      </c>
      <c r="N267" s="225" t="s">
        <v>41</v>
      </c>
      <c r="O267" s="90"/>
      <c r="P267" s="226">
        <f>O267*H267</f>
        <v>0</v>
      </c>
      <c r="Q267" s="226">
        <v>0.00033960000000000001</v>
      </c>
      <c r="R267" s="226">
        <f>Q267*H267</f>
        <v>0.038374800000000001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129</v>
      </c>
      <c r="AT267" s="228" t="s">
        <v>124</v>
      </c>
      <c r="AU267" s="228" t="s">
        <v>86</v>
      </c>
      <c r="AY267" s="16" t="s">
        <v>122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84</v>
      </c>
      <c r="BK267" s="229">
        <f>ROUND(I267*H267,2)</f>
        <v>0</v>
      </c>
      <c r="BL267" s="16" t="s">
        <v>129</v>
      </c>
      <c r="BM267" s="228" t="s">
        <v>639</v>
      </c>
    </row>
    <row r="268" s="2" customFormat="1" ht="37.8" customHeight="1">
      <c r="A268" s="37"/>
      <c r="B268" s="38"/>
      <c r="C268" s="217" t="s">
        <v>452</v>
      </c>
      <c r="D268" s="217" t="s">
        <v>124</v>
      </c>
      <c r="E268" s="218" t="s">
        <v>640</v>
      </c>
      <c r="F268" s="219" t="s">
        <v>641</v>
      </c>
      <c r="G268" s="220" t="s">
        <v>148</v>
      </c>
      <c r="H268" s="221">
        <v>113</v>
      </c>
      <c r="I268" s="222"/>
      <c r="J268" s="223">
        <f>ROUND(I268*H268,2)</f>
        <v>0</v>
      </c>
      <c r="K268" s="219" t="s">
        <v>128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129</v>
      </c>
      <c r="AT268" s="228" t="s">
        <v>124</v>
      </c>
      <c r="AU268" s="228" t="s">
        <v>86</v>
      </c>
      <c r="AY268" s="16" t="s">
        <v>122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129</v>
      </c>
      <c r="BM268" s="228" t="s">
        <v>642</v>
      </c>
    </row>
    <row r="269" s="2" customFormat="1" ht="78" customHeight="1">
      <c r="A269" s="37"/>
      <c r="B269" s="38"/>
      <c r="C269" s="217" t="s">
        <v>457</v>
      </c>
      <c r="D269" s="217" t="s">
        <v>124</v>
      </c>
      <c r="E269" s="218" t="s">
        <v>435</v>
      </c>
      <c r="F269" s="219" t="s">
        <v>436</v>
      </c>
      <c r="G269" s="220" t="s">
        <v>148</v>
      </c>
      <c r="H269" s="221">
        <v>13</v>
      </c>
      <c r="I269" s="222"/>
      <c r="J269" s="223">
        <f>ROUND(I269*H269,2)</f>
        <v>0</v>
      </c>
      <c r="K269" s="219" t="s">
        <v>128</v>
      </c>
      <c r="L269" s="43"/>
      <c r="M269" s="224" t="s">
        <v>1</v>
      </c>
      <c r="N269" s="225" t="s">
        <v>41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129</v>
      </c>
      <c r="AT269" s="228" t="s">
        <v>124</v>
      </c>
      <c r="AU269" s="228" t="s">
        <v>86</v>
      </c>
      <c r="AY269" s="16" t="s">
        <v>122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84</v>
      </c>
      <c r="BK269" s="229">
        <f>ROUND(I269*H269,2)</f>
        <v>0</v>
      </c>
      <c r="BL269" s="16" t="s">
        <v>129</v>
      </c>
      <c r="BM269" s="228" t="s">
        <v>643</v>
      </c>
    </row>
    <row r="270" s="2" customFormat="1" ht="76.35" customHeight="1">
      <c r="A270" s="37"/>
      <c r="B270" s="38"/>
      <c r="C270" s="217" t="s">
        <v>461</v>
      </c>
      <c r="D270" s="217" t="s">
        <v>124</v>
      </c>
      <c r="E270" s="218" t="s">
        <v>439</v>
      </c>
      <c r="F270" s="219" t="s">
        <v>440</v>
      </c>
      <c r="G270" s="220" t="s">
        <v>127</v>
      </c>
      <c r="H270" s="221">
        <v>10.962</v>
      </c>
      <c r="I270" s="222"/>
      <c r="J270" s="223">
        <f>ROUND(I270*H270,2)</f>
        <v>0</v>
      </c>
      <c r="K270" s="219" t="s">
        <v>128</v>
      </c>
      <c r="L270" s="43"/>
      <c r="M270" s="224" t="s">
        <v>1</v>
      </c>
      <c r="N270" s="225" t="s">
        <v>41</v>
      </c>
      <c r="O270" s="90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129</v>
      </c>
      <c r="AT270" s="228" t="s">
        <v>124</v>
      </c>
      <c r="AU270" s="228" t="s">
        <v>86</v>
      </c>
      <c r="AY270" s="16" t="s">
        <v>122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84</v>
      </c>
      <c r="BK270" s="229">
        <f>ROUND(I270*H270,2)</f>
        <v>0</v>
      </c>
      <c r="BL270" s="16" t="s">
        <v>129</v>
      </c>
      <c r="BM270" s="228" t="s">
        <v>644</v>
      </c>
    </row>
    <row r="271" s="13" customFormat="1">
      <c r="A271" s="13"/>
      <c r="B271" s="230"/>
      <c r="C271" s="231"/>
      <c r="D271" s="232" t="s">
        <v>131</v>
      </c>
      <c r="E271" s="233" t="s">
        <v>1</v>
      </c>
      <c r="F271" s="234" t="s">
        <v>645</v>
      </c>
      <c r="G271" s="231"/>
      <c r="H271" s="235">
        <v>10.962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131</v>
      </c>
      <c r="AU271" s="241" t="s">
        <v>86</v>
      </c>
      <c r="AV271" s="13" t="s">
        <v>86</v>
      </c>
      <c r="AW271" s="13" t="s">
        <v>32</v>
      </c>
      <c r="AX271" s="13" t="s">
        <v>84</v>
      </c>
      <c r="AY271" s="241" t="s">
        <v>122</v>
      </c>
    </row>
    <row r="272" s="12" customFormat="1" ht="22.8" customHeight="1">
      <c r="A272" s="12"/>
      <c r="B272" s="201"/>
      <c r="C272" s="202"/>
      <c r="D272" s="203" t="s">
        <v>75</v>
      </c>
      <c r="E272" s="215" t="s">
        <v>443</v>
      </c>
      <c r="F272" s="215" t="s">
        <v>444</v>
      </c>
      <c r="G272" s="202"/>
      <c r="H272" s="202"/>
      <c r="I272" s="205"/>
      <c r="J272" s="216">
        <f>BK272</f>
        <v>0</v>
      </c>
      <c r="K272" s="202"/>
      <c r="L272" s="207"/>
      <c r="M272" s="208"/>
      <c r="N272" s="209"/>
      <c r="O272" s="209"/>
      <c r="P272" s="210">
        <f>SUM(P273:P290)</f>
        <v>0</v>
      </c>
      <c r="Q272" s="209"/>
      <c r="R272" s="210">
        <f>SUM(R273:R290)</f>
        <v>0</v>
      </c>
      <c r="S272" s="209"/>
      <c r="T272" s="211">
        <f>SUM(T273:T290)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84</v>
      </c>
      <c r="AT272" s="213" t="s">
        <v>75</v>
      </c>
      <c r="AU272" s="213" t="s">
        <v>84</v>
      </c>
      <c r="AY272" s="212" t="s">
        <v>122</v>
      </c>
      <c r="BK272" s="214">
        <f>SUM(BK273:BK290)</f>
        <v>0</v>
      </c>
    </row>
    <row r="273" s="2" customFormat="1" ht="37.8" customHeight="1">
      <c r="A273" s="37"/>
      <c r="B273" s="38"/>
      <c r="C273" s="217" t="s">
        <v>464</v>
      </c>
      <c r="D273" s="217" t="s">
        <v>124</v>
      </c>
      <c r="E273" s="218" t="s">
        <v>446</v>
      </c>
      <c r="F273" s="219" t="s">
        <v>447</v>
      </c>
      <c r="G273" s="220" t="s">
        <v>257</v>
      </c>
      <c r="H273" s="221">
        <v>150.977</v>
      </c>
      <c r="I273" s="222"/>
      <c r="J273" s="223">
        <f>ROUND(I273*H273,2)</f>
        <v>0</v>
      </c>
      <c r="K273" s="219" t="s">
        <v>128</v>
      </c>
      <c r="L273" s="43"/>
      <c r="M273" s="224" t="s">
        <v>1</v>
      </c>
      <c r="N273" s="225" t="s">
        <v>41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129</v>
      </c>
      <c r="AT273" s="228" t="s">
        <v>124</v>
      </c>
      <c r="AU273" s="228" t="s">
        <v>86</v>
      </c>
      <c r="AY273" s="16" t="s">
        <v>122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129</v>
      </c>
      <c r="BM273" s="228" t="s">
        <v>646</v>
      </c>
    </row>
    <row r="274" s="13" customFormat="1">
      <c r="A274" s="13"/>
      <c r="B274" s="230"/>
      <c r="C274" s="231"/>
      <c r="D274" s="232" t="s">
        <v>131</v>
      </c>
      <c r="E274" s="233" t="s">
        <v>1</v>
      </c>
      <c r="F274" s="234" t="s">
        <v>647</v>
      </c>
      <c r="G274" s="231"/>
      <c r="H274" s="235">
        <v>0.317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131</v>
      </c>
      <c r="AU274" s="241" t="s">
        <v>86</v>
      </c>
      <c r="AV274" s="13" t="s">
        <v>86</v>
      </c>
      <c r="AW274" s="13" t="s">
        <v>32</v>
      </c>
      <c r="AX274" s="13" t="s">
        <v>76</v>
      </c>
      <c r="AY274" s="241" t="s">
        <v>122</v>
      </c>
    </row>
    <row r="275" s="13" customFormat="1">
      <c r="A275" s="13"/>
      <c r="B275" s="230"/>
      <c r="C275" s="231"/>
      <c r="D275" s="232" t="s">
        <v>131</v>
      </c>
      <c r="E275" s="233" t="s">
        <v>1</v>
      </c>
      <c r="F275" s="234" t="s">
        <v>648</v>
      </c>
      <c r="G275" s="231"/>
      <c r="H275" s="235">
        <v>90.325999999999993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131</v>
      </c>
      <c r="AU275" s="241" t="s">
        <v>86</v>
      </c>
      <c r="AV275" s="13" t="s">
        <v>86</v>
      </c>
      <c r="AW275" s="13" t="s">
        <v>32</v>
      </c>
      <c r="AX275" s="13" t="s">
        <v>76</v>
      </c>
      <c r="AY275" s="241" t="s">
        <v>122</v>
      </c>
    </row>
    <row r="276" s="13" customFormat="1">
      <c r="A276" s="13"/>
      <c r="B276" s="230"/>
      <c r="C276" s="231"/>
      <c r="D276" s="232" t="s">
        <v>131</v>
      </c>
      <c r="E276" s="233" t="s">
        <v>1</v>
      </c>
      <c r="F276" s="234" t="s">
        <v>649</v>
      </c>
      <c r="G276" s="231"/>
      <c r="H276" s="235">
        <v>18.363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131</v>
      </c>
      <c r="AU276" s="241" t="s">
        <v>86</v>
      </c>
      <c r="AV276" s="13" t="s">
        <v>86</v>
      </c>
      <c r="AW276" s="13" t="s">
        <v>32</v>
      </c>
      <c r="AX276" s="13" t="s">
        <v>76</v>
      </c>
      <c r="AY276" s="241" t="s">
        <v>122</v>
      </c>
    </row>
    <row r="277" s="13" customFormat="1">
      <c r="A277" s="13"/>
      <c r="B277" s="230"/>
      <c r="C277" s="231"/>
      <c r="D277" s="232" t="s">
        <v>131</v>
      </c>
      <c r="E277" s="233" t="s">
        <v>1</v>
      </c>
      <c r="F277" s="234" t="s">
        <v>650</v>
      </c>
      <c r="G277" s="231"/>
      <c r="H277" s="235">
        <v>41.970999999999997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131</v>
      </c>
      <c r="AU277" s="241" t="s">
        <v>86</v>
      </c>
      <c r="AV277" s="13" t="s">
        <v>86</v>
      </c>
      <c r="AW277" s="13" t="s">
        <v>32</v>
      </c>
      <c r="AX277" s="13" t="s">
        <v>76</v>
      </c>
      <c r="AY277" s="241" t="s">
        <v>122</v>
      </c>
    </row>
    <row r="278" s="14" customFormat="1">
      <c r="A278" s="14"/>
      <c r="B278" s="242"/>
      <c r="C278" s="243"/>
      <c r="D278" s="232" t="s">
        <v>131</v>
      </c>
      <c r="E278" s="244" t="s">
        <v>1</v>
      </c>
      <c r="F278" s="245" t="s">
        <v>198</v>
      </c>
      <c r="G278" s="243"/>
      <c r="H278" s="246">
        <v>150.977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131</v>
      </c>
      <c r="AU278" s="252" t="s">
        <v>86</v>
      </c>
      <c r="AV278" s="14" t="s">
        <v>129</v>
      </c>
      <c r="AW278" s="14" t="s">
        <v>32</v>
      </c>
      <c r="AX278" s="14" t="s">
        <v>84</v>
      </c>
      <c r="AY278" s="252" t="s">
        <v>122</v>
      </c>
    </row>
    <row r="279" s="2" customFormat="1" ht="49.05" customHeight="1">
      <c r="A279" s="37"/>
      <c r="B279" s="38"/>
      <c r="C279" s="217" t="s">
        <v>472</v>
      </c>
      <c r="D279" s="217" t="s">
        <v>124</v>
      </c>
      <c r="E279" s="218" t="s">
        <v>453</v>
      </c>
      <c r="F279" s="219" t="s">
        <v>454</v>
      </c>
      <c r="G279" s="220" t="s">
        <v>257</v>
      </c>
      <c r="H279" s="221">
        <v>3170.5169999999998</v>
      </c>
      <c r="I279" s="222"/>
      <c r="J279" s="223">
        <f>ROUND(I279*H279,2)</f>
        <v>0</v>
      </c>
      <c r="K279" s="219" t="s">
        <v>128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129</v>
      </c>
      <c r="AT279" s="228" t="s">
        <v>124</v>
      </c>
      <c r="AU279" s="228" t="s">
        <v>86</v>
      </c>
      <c r="AY279" s="16" t="s">
        <v>122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129</v>
      </c>
      <c r="BM279" s="228" t="s">
        <v>651</v>
      </c>
    </row>
    <row r="280" s="13" customFormat="1">
      <c r="A280" s="13"/>
      <c r="B280" s="230"/>
      <c r="C280" s="231"/>
      <c r="D280" s="232" t="s">
        <v>131</v>
      </c>
      <c r="E280" s="233" t="s">
        <v>1</v>
      </c>
      <c r="F280" s="234" t="s">
        <v>652</v>
      </c>
      <c r="G280" s="231"/>
      <c r="H280" s="235">
        <v>3170.5169999999998</v>
      </c>
      <c r="I280" s="236"/>
      <c r="J280" s="231"/>
      <c r="K280" s="231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131</v>
      </c>
      <c r="AU280" s="241" t="s">
        <v>86</v>
      </c>
      <c r="AV280" s="13" t="s">
        <v>86</v>
      </c>
      <c r="AW280" s="13" t="s">
        <v>32</v>
      </c>
      <c r="AX280" s="13" t="s">
        <v>84</v>
      </c>
      <c r="AY280" s="241" t="s">
        <v>122</v>
      </c>
    </row>
    <row r="281" s="2" customFormat="1" ht="44.25" customHeight="1">
      <c r="A281" s="37"/>
      <c r="B281" s="38"/>
      <c r="C281" s="217" t="s">
        <v>653</v>
      </c>
      <c r="D281" s="217" t="s">
        <v>124</v>
      </c>
      <c r="E281" s="218" t="s">
        <v>458</v>
      </c>
      <c r="F281" s="219" t="s">
        <v>459</v>
      </c>
      <c r="G281" s="220" t="s">
        <v>257</v>
      </c>
      <c r="H281" s="221">
        <v>18.68</v>
      </c>
      <c r="I281" s="222"/>
      <c r="J281" s="223">
        <f>ROUND(I281*H281,2)</f>
        <v>0</v>
      </c>
      <c r="K281" s="219" t="s">
        <v>128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129</v>
      </c>
      <c r="AT281" s="228" t="s">
        <v>124</v>
      </c>
      <c r="AU281" s="228" t="s">
        <v>86</v>
      </c>
      <c r="AY281" s="16" t="s">
        <v>122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129</v>
      </c>
      <c r="BM281" s="228" t="s">
        <v>654</v>
      </c>
    </row>
    <row r="282" s="13" customFormat="1">
      <c r="A282" s="13"/>
      <c r="B282" s="230"/>
      <c r="C282" s="231"/>
      <c r="D282" s="232" t="s">
        <v>131</v>
      </c>
      <c r="E282" s="233" t="s">
        <v>1</v>
      </c>
      <c r="F282" s="234" t="s">
        <v>655</v>
      </c>
      <c r="G282" s="231"/>
      <c r="H282" s="235">
        <v>18.68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131</v>
      </c>
      <c r="AU282" s="241" t="s">
        <v>86</v>
      </c>
      <c r="AV282" s="13" t="s">
        <v>86</v>
      </c>
      <c r="AW282" s="13" t="s">
        <v>32</v>
      </c>
      <c r="AX282" s="13" t="s">
        <v>84</v>
      </c>
      <c r="AY282" s="241" t="s">
        <v>122</v>
      </c>
    </row>
    <row r="283" s="2" customFormat="1" ht="44.25" customHeight="1">
      <c r="A283" s="37"/>
      <c r="B283" s="38"/>
      <c r="C283" s="217" t="s">
        <v>656</v>
      </c>
      <c r="D283" s="217" t="s">
        <v>124</v>
      </c>
      <c r="E283" s="218" t="s">
        <v>462</v>
      </c>
      <c r="F283" s="219" t="s">
        <v>256</v>
      </c>
      <c r="G283" s="220" t="s">
        <v>257</v>
      </c>
      <c r="H283" s="221">
        <v>90.325999999999993</v>
      </c>
      <c r="I283" s="222"/>
      <c r="J283" s="223">
        <f>ROUND(I283*H283,2)</f>
        <v>0</v>
      </c>
      <c r="K283" s="219" t="s">
        <v>128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129</v>
      </c>
      <c r="AT283" s="228" t="s">
        <v>124</v>
      </c>
      <c r="AU283" s="228" t="s">
        <v>86</v>
      </c>
      <c r="AY283" s="16" t="s">
        <v>122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129</v>
      </c>
      <c r="BM283" s="228" t="s">
        <v>657</v>
      </c>
    </row>
    <row r="284" s="2" customFormat="1" ht="21.75" customHeight="1">
      <c r="A284" s="37"/>
      <c r="B284" s="38"/>
      <c r="C284" s="217" t="s">
        <v>658</v>
      </c>
      <c r="D284" s="217" t="s">
        <v>124</v>
      </c>
      <c r="E284" s="218" t="s">
        <v>465</v>
      </c>
      <c r="F284" s="219" t="s">
        <v>466</v>
      </c>
      <c r="G284" s="220" t="s">
        <v>257</v>
      </c>
      <c r="H284" s="221">
        <v>22.263999999999999</v>
      </c>
      <c r="I284" s="222"/>
      <c r="J284" s="223">
        <f>ROUND(I284*H284,2)</f>
        <v>0</v>
      </c>
      <c r="K284" s="219" t="s">
        <v>1</v>
      </c>
      <c r="L284" s="43"/>
      <c r="M284" s="224" t="s">
        <v>1</v>
      </c>
      <c r="N284" s="225" t="s">
        <v>41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129</v>
      </c>
      <c r="AT284" s="228" t="s">
        <v>124</v>
      </c>
      <c r="AU284" s="228" t="s">
        <v>86</v>
      </c>
      <c r="AY284" s="16" t="s">
        <v>122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84</v>
      </c>
      <c r="BK284" s="229">
        <f>ROUND(I284*H284,2)</f>
        <v>0</v>
      </c>
      <c r="BL284" s="16" t="s">
        <v>129</v>
      </c>
      <c r="BM284" s="228" t="s">
        <v>659</v>
      </c>
    </row>
    <row r="285" s="2" customFormat="1">
      <c r="A285" s="37"/>
      <c r="B285" s="38"/>
      <c r="C285" s="39"/>
      <c r="D285" s="232" t="s">
        <v>468</v>
      </c>
      <c r="E285" s="39"/>
      <c r="F285" s="263" t="s">
        <v>469</v>
      </c>
      <c r="G285" s="39"/>
      <c r="H285" s="39"/>
      <c r="I285" s="264"/>
      <c r="J285" s="39"/>
      <c r="K285" s="39"/>
      <c r="L285" s="43"/>
      <c r="M285" s="265"/>
      <c r="N285" s="266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468</v>
      </c>
      <c r="AU285" s="16" t="s">
        <v>86</v>
      </c>
    </row>
    <row r="286" s="13" customFormat="1">
      <c r="A286" s="13"/>
      <c r="B286" s="230"/>
      <c r="C286" s="231"/>
      <c r="D286" s="232" t="s">
        <v>131</v>
      </c>
      <c r="E286" s="233" t="s">
        <v>1</v>
      </c>
      <c r="F286" s="234" t="s">
        <v>660</v>
      </c>
      <c r="G286" s="231"/>
      <c r="H286" s="235">
        <v>22.263999999999999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131</v>
      </c>
      <c r="AU286" s="241" t="s">
        <v>86</v>
      </c>
      <c r="AV286" s="13" t="s">
        <v>86</v>
      </c>
      <c r="AW286" s="13" t="s">
        <v>32</v>
      </c>
      <c r="AX286" s="13" t="s">
        <v>84</v>
      </c>
      <c r="AY286" s="241" t="s">
        <v>122</v>
      </c>
    </row>
    <row r="287" s="2" customFormat="1" ht="44.25" customHeight="1">
      <c r="A287" s="37"/>
      <c r="B287" s="38"/>
      <c r="C287" s="217" t="s">
        <v>661</v>
      </c>
      <c r="D287" s="217" t="s">
        <v>124</v>
      </c>
      <c r="E287" s="218" t="s">
        <v>662</v>
      </c>
      <c r="F287" s="219" t="s">
        <v>663</v>
      </c>
      <c r="G287" s="220" t="s">
        <v>257</v>
      </c>
      <c r="H287" s="221">
        <v>19.707000000000001</v>
      </c>
      <c r="I287" s="222"/>
      <c r="J287" s="223">
        <f>ROUND(I287*H287,2)</f>
        <v>0</v>
      </c>
      <c r="K287" s="219" t="s">
        <v>128</v>
      </c>
      <c r="L287" s="43"/>
      <c r="M287" s="224" t="s">
        <v>1</v>
      </c>
      <c r="N287" s="225" t="s">
        <v>41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129</v>
      </c>
      <c r="AT287" s="228" t="s">
        <v>124</v>
      </c>
      <c r="AU287" s="228" t="s">
        <v>86</v>
      </c>
      <c r="AY287" s="16" t="s">
        <v>122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129</v>
      </c>
      <c r="BM287" s="228" t="s">
        <v>664</v>
      </c>
    </row>
    <row r="288" s="13" customFormat="1">
      <c r="A288" s="13"/>
      <c r="B288" s="230"/>
      <c r="C288" s="231"/>
      <c r="D288" s="232" t="s">
        <v>131</v>
      </c>
      <c r="E288" s="233" t="s">
        <v>1</v>
      </c>
      <c r="F288" s="234" t="s">
        <v>665</v>
      </c>
      <c r="G288" s="231"/>
      <c r="H288" s="235">
        <v>12.43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131</v>
      </c>
      <c r="AU288" s="241" t="s">
        <v>86</v>
      </c>
      <c r="AV288" s="13" t="s">
        <v>86</v>
      </c>
      <c r="AW288" s="13" t="s">
        <v>32</v>
      </c>
      <c r="AX288" s="13" t="s">
        <v>76</v>
      </c>
      <c r="AY288" s="241" t="s">
        <v>122</v>
      </c>
    </row>
    <row r="289" s="13" customFormat="1">
      <c r="A289" s="13"/>
      <c r="B289" s="230"/>
      <c r="C289" s="231"/>
      <c r="D289" s="232" t="s">
        <v>131</v>
      </c>
      <c r="E289" s="233" t="s">
        <v>1</v>
      </c>
      <c r="F289" s="234" t="s">
        <v>666</v>
      </c>
      <c r="G289" s="231"/>
      <c r="H289" s="235">
        <v>7.2770000000000001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131</v>
      </c>
      <c r="AU289" s="241" t="s">
        <v>86</v>
      </c>
      <c r="AV289" s="13" t="s">
        <v>86</v>
      </c>
      <c r="AW289" s="13" t="s">
        <v>32</v>
      </c>
      <c r="AX289" s="13" t="s">
        <v>76</v>
      </c>
      <c r="AY289" s="241" t="s">
        <v>122</v>
      </c>
    </row>
    <row r="290" s="14" customFormat="1">
      <c r="A290" s="14"/>
      <c r="B290" s="242"/>
      <c r="C290" s="243"/>
      <c r="D290" s="232" t="s">
        <v>131</v>
      </c>
      <c r="E290" s="244" t="s">
        <v>1</v>
      </c>
      <c r="F290" s="245" t="s">
        <v>198</v>
      </c>
      <c r="G290" s="243"/>
      <c r="H290" s="246">
        <v>19.707000000000001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131</v>
      </c>
      <c r="AU290" s="252" t="s">
        <v>86</v>
      </c>
      <c r="AV290" s="14" t="s">
        <v>129</v>
      </c>
      <c r="AW290" s="14" t="s">
        <v>32</v>
      </c>
      <c r="AX290" s="14" t="s">
        <v>84</v>
      </c>
      <c r="AY290" s="252" t="s">
        <v>122</v>
      </c>
    </row>
    <row r="291" s="12" customFormat="1" ht="22.8" customHeight="1">
      <c r="A291" s="12"/>
      <c r="B291" s="201"/>
      <c r="C291" s="202"/>
      <c r="D291" s="203" t="s">
        <v>75</v>
      </c>
      <c r="E291" s="215" t="s">
        <v>470</v>
      </c>
      <c r="F291" s="215" t="s">
        <v>471</v>
      </c>
      <c r="G291" s="202"/>
      <c r="H291" s="202"/>
      <c r="I291" s="205"/>
      <c r="J291" s="216">
        <f>BK291</f>
        <v>0</v>
      </c>
      <c r="K291" s="202"/>
      <c r="L291" s="207"/>
      <c r="M291" s="208"/>
      <c r="N291" s="209"/>
      <c r="O291" s="209"/>
      <c r="P291" s="210">
        <f>P292</f>
        <v>0</v>
      </c>
      <c r="Q291" s="209"/>
      <c r="R291" s="210">
        <f>R292</f>
        <v>0</v>
      </c>
      <c r="S291" s="209"/>
      <c r="T291" s="211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2" t="s">
        <v>84</v>
      </c>
      <c r="AT291" s="213" t="s">
        <v>75</v>
      </c>
      <c r="AU291" s="213" t="s">
        <v>84</v>
      </c>
      <c r="AY291" s="212" t="s">
        <v>122</v>
      </c>
      <c r="BK291" s="214">
        <f>BK292</f>
        <v>0</v>
      </c>
    </row>
    <row r="292" s="2" customFormat="1" ht="49.05" customHeight="1">
      <c r="A292" s="37"/>
      <c r="B292" s="38"/>
      <c r="C292" s="217" t="s">
        <v>667</v>
      </c>
      <c r="D292" s="217" t="s">
        <v>124</v>
      </c>
      <c r="E292" s="218" t="s">
        <v>473</v>
      </c>
      <c r="F292" s="219" t="s">
        <v>474</v>
      </c>
      <c r="G292" s="220" t="s">
        <v>257</v>
      </c>
      <c r="H292" s="221">
        <v>502.50900000000001</v>
      </c>
      <c r="I292" s="222"/>
      <c r="J292" s="223">
        <f>ROUND(I292*H292,2)</f>
        <v>0</v>
      </c>
      <c r="K292" s="219" t="s">
        <v>128</v>
      </c>
      <c r="L292" s="43"/>
      <c r="M292" s="267" t="s">
        <v>1</v>
      </c>
      <c r="N292" s="268" t="s">
        <v>41</v>
      </c>
      <c r="O292" s="269"/>
      <c r="P292" s="270">
        <f>O292*H292</f>
        <v>0</v>
      </c>
      <c r="Q292" s="270">
        <v>0</v>
      </c>
      <c r="R292" s="270">
        <f>Q292*H292</f>
        <v>0</v>
      </c>
      <c r="S292" s="270">
        <v>0</v>
      </c>
      <c r="T292" s="27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129</v>
      </c>
      <c r="AT292" s="228" t="s">
        <v>124</v>
      </c>
      <c r="AU292" s="228" t="s">
        <v>86</v>
      </c>
      <c r="AY292" s="16" t="s">
        <v>122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129</v>
      </c>
      <c r="BM292" s="228" t="s">
        <v>668</v>
      </c>
    </row>
    <row r="293" s="2" customFormat="1" ht="6.96" customHeight="1">
      <c r="A293" s="37"/>
      <c r="B293" s="65"/>
      <c r="C293" s="66"/>
      <c r="D293" s="66"/>
      <c r="E293" s="66"/>
      <c r="F293" s="66"/>
      <c r="G293" s="66"/>
      <c r="H293" s="66"/>
      <c r="I293" s="66"/>
      <c r="J293" s="66"/>
      <c r="K293" s="66"/>
      <c r="L293" s="43"/>
      <c r="M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</row>
  </sheetData>
  <sheetProtection sheet="1" autoFilter="0" formatColumns="0" formatRows="0" objects="1" scenarios="1" spinCount="100000" saltValue="3E5z6fH3B++tZOmHzKK1saJ3Scu1LWoo0xrewpuSexFUqk9HDPmjjewKkYatHM2agy64/fC6SFdQxUz4VQLCuQ==" hashValue="HM+8x9ksPcre5BFwOuAf8UKX/yK9rX1MnyI6AmIAm2jfEnF6u/UlLjVeJVcVpCw7ZCOohvfh4l6AIujByT/v6g==" algorithmName="SHA-512" password="CC35"/>
  <autoFilter ref="C124:K29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PromotedState xmlns="http://schemas.microsoft.com/sharepoint/v3">0</PromotedState>
  </documentManagement>
</p:properties>
</file>

<file path=customXml/itemProps1.xml><?xml version="1.0" encoding="utf-8"?>
<ds:datastoreItem xmlns:ds="http://schemas.openxmlformats.org/officeDocument/2006/customXml" ds:itemID="{A2C5EC1E-C5E5-40BC-8C8E-017E98FC2DF4}"/>
</file>

<file path=customXml/itemProps2.xml><?xml version="1.0" encoding="utf-8"?>
<ds:datastoreItem xmlns:ds="http://schemas.openxmlformats.org/officeDocument/2006/customXml" ds:itemID="{C1DC9607-8792-48EC-9954-763840673DEC}"/>
</file>

<file path=customXml/itemProps3.xml><?xml version="1.0" encoding="utf-8"?>
<ds:datastoreItem xmlns:ds="http://schemas.openxmlformats.org/officeDocument/2006/customXml" ds:itemID="{3FD0C785-CCDF-4FB1-8430-44CC7F5977B4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Malý Ladislav</cp:lastModifiedBy>
  <dcterms:created xsi:type="dcterms:W3CDTF">2025-03-17T13:12:05Z</dcterms:created>
  <dcterms:modified xsi:type="dcterms:W3CDTF">2025-03-17T13:12:10Z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