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000" sheetId="1" r:id="rId1"/>
    <sheet name="SO 101" sheetId="2" r:id="rId2"/>
    <sheet name="SO 201" sheetId="3" r:id="rId3"/>
    <sheet name="SO 901" sheetId="4" r:id="rId4"/>
  </sheets>
  <definedNames/>
  <calcPr fullCalcOnLoad="1"/>
</workbook>
</file>

<file path=xl/sharedStrings.xml><?xml version="1.0" encoding="utf-8"?>
<sst xmlns="http://schemas.openxmlformats.org/spreadsheetml/2006/main" count="887" uniqueCount="369">
  <si>
    <t>Aspe</t>
  </si>
  <si>
    <t>Firma: TOP CON SERVIS s.r.o.</t>
  </si>
  <si>
    <t>Příloha k formuláři pro ocenění nabídky</t>
  </si>
  <si>
    <t>Stavba</t>
  </si>
  <si>
    <t>číslo a název SO</t>
  </si>
  <si>
    <t>číslo a název rozpočtu:</t>
  </si>
  <si>
    <t>Černá u Bohd.</t>
  </si>
  <si>
    <t>Rekonstrukce mostu ev.č. 32225-2 Černá u Bohdanče</t>
  </si>
  <si>
    <t>SO 000</t>
  </si>
  <si>
    <t>Všeobecné konstrukce a práce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</si>
  <si>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</si>
  <si>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</si>
  <si>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</si>
  <si>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</si>
  <si>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</si>
  <si>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</si>
  <si>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</si>
  <si>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</si>
  <si>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</si>
  <si>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</si>
  <si>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</si>
  <si>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</si>
  <si>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</si>
  <si>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</si>
  <si>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</si>
  <si>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</si>
  <si>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</si>
  <si>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</si>
  <si>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</si>
  <si>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>0</t>
  </si>
  <si>
    <t>2017_OTSKP-SPK</t>
  </si>
  <si>
    <t>02911</t>
  </si>
  <si>
    <t/>
  </si>
  <si>
    <t>OSTATNÍ POŽADAVKY - GEODETICKÉ ZAMĚŘENÍ
Zaměření skutečného provedení stavby.</t>
  </si>
  <si>
    <t xml:space="preserve">KPL       </t>
  </si>
  <si>
    <t>1=1.000 [A]
Celkem: A=1.000 [B]</t>
  </si>
  <si>
    <t>02940</t>
  </si>
  <si>
    <t>OSTATNÍ POŽADAVKY - VYPRACOVÁNÍ DOKUMENTACE
vypracování dokumentace skutečného provedení stavby (DSPS), včetně digitální dokumentace</t>
  </si>
  <si>
    <t xml:space="preserve">KS        </t>
  </si>
  <si>
    <t>029412</t>
  </si>
  <si>
    <t>OSTATNÍ POŽADAVKY - VYPRACOVÁNÍ MOSTNÍHO LISTU
OSTATNÍ POŽADAVKY - VYPRACOVÁNÍ MOSTNÍHO LISTU</t>
  </si>
  <si>
    <t xml:space="preserve">KUS       </t>
  </si>
  <si>
    <t>02943</t>
  </si>
  <si>
    <t>OSTATNÍ POŽADAVKY - VYPRACOVÁNÍ RDS
vypracování kompletní realizační dokumentace stavby (RDS):
SO 101 - 40 000,-
SO 201 - 230 000,-
SO 901 - 10 000,-</t>
  </si>
  <si>
    <t>02945</t>
  </si>
  <si>
    <t>OSTAT POŽADAVKY - GEOMETRICKÝ PLÁN
OSTAT POŽADAVKY - GEOMETRICKÝ PLÁN</t>
  </si>
  <si>
    <t>02950</t>
  </si>
  <si>
    <t>OSTATNÍ POŽADAVKY - POSUDKY, KONTROLY, REVIZNÍ ZPRÁVY
výpočet zatížitelnosti</t>
  </si>
  <si>
    <t>02953</t>
  </si>
  <si>
    <t>OSTATNÍ POŽADAVKY - HLAVNÍ MOSTNÍ PROHLÍDKA
OSTATNÍ POŽADAVKY - HLAVNÍ MOSTNÍ PROHLÍDKA</t>
  </si>
  <si>
    <t>02990</t>
  </si>
  <si>
    <t>OSTATNÍ POŽADAVKY - INFORMAČNÍ TABULE
OSTATNÍ POŽADAVKY - INFORMAČNÍ TABULE</t>
  </si>
  <si>
    <t>03100</t>
  </si>
  <si>
    <t>ZAŘÍZENÍ STAVENIŠTĚ - ZŘÍZENÍ, PROVOZ, DEMONTÁŽ
ZAŘÍZENÍ STAVENIŠTĚ - ZŘÍZENÍ, PROVOZ, DEMONTÁŽ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</si>
  <si>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</si>
  <si>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</si>
  <si>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</si>
  <si>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</si>
  <si>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</si>
  <si>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</si>
  <si>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</si>
  <si>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</si>
  <si>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Komunikace</t>
  </si>
  <si>
    <t>014122</t>
  </si>
  <si>
    <t>POPLATKY ZA SKLÁDKU TYP S-OO (OSTATNÍ ODPAD)
Výkopy za opěrami a odtěžený materiál z čištění koryta. (2,0 t/m3). Předpoklad skládka Zdechovice.</t>
  </si>
  <si>
    <t xml:space="preserve">T         </t>
  </si>
  <si>
    <t>329.8*0.1   odstranění drnu v tl. 100 mm=32.980 [A]
100.768   odkop zeminy pro silnice=100.768 [B]
29*0.5   výzisk z reprofilace příkopů,=14.500 [C]
89.337   odstranění ŠD z podkladu vozovky=89.337 [D]
Celkem: (A+B+C+D)*1,8=427.653 [E]</t>
  </si>
  <si>
    <t>014132</t>
  </si>
  <si>
    <t>POPLATKY ZA SKLÁDKU TYP S-NO (NEBEZPEČNÝ ODPAD)
Skládkovné pro vytěžený penetrační makadam ze stávající konstrukce vozovky. Předpoklad skládka Lodín.</t>
  </si>
  <si>
    <t>(25.525)*2.0=51.050 [A]
Celkem: A=51.050 [B]</t>
  </si>
  <si>
    <t>Zemní práce</t>
  </si>
  <si>
    <t>11120</t>
  </si>
  <si>
    <t>ODSTRANĚNÍ KŘOVIN
Odstranění náletové zeleně a menších vzrostlých keřů v místech uvažovaného nového tělesa silniční komunikace vč. likvidace  (km 0.015 00 - 0.043 66); v průměrné šířce 4.46 m ( šířka mezi 0.50 - 8.42 m); 
včetně štěpkování a odvozu s uložením na skládku</t>
  </si>
  <si>
    <t xml:space="preserve">M2        </t>
  </si>
  <si>
    <t>28.66*4.46=127.824 [A]
Celkem: A=127.824 [B]</t>
  </si>
  <si>
    <t>11130</t>
  </si>
  <si>
    <t>SEJMUTÍ DRNU
Sejmutí ornice tl. 100 mm v místech uvažovaného nového tělesa silniční komunikace (km 0.015 00 - 0.043 66; km 0.051 26 - 0.065 00); v průměrné šířce 5.85 m (rozmezí od 1.4 m - 8.3 m) v délce 63.00 m;(měřeno z C.1.2 - Podrobná situace)</t>
  </si>
  <si>
    <t>4.85*68=329.800 [A]
Celkem: A=329.800 [B]</t>
  </si>
  <si>
    <t>11332A</t>
  </si>
  <si>
    <t>ODSTRANĚNÍ PODKLADŮ ZPEVNĚNÝCH PLOCH Z KAMENIVA NESTMELENÉHO - BEZ DOPRAVY
ODSTRANĚNÍ PODKLADŮ ZPEVNĚNÝCH PLOCH Z KAMENIVA NESTMELENÉHO - BEZ DOPRAVY</t>
  </si>
  <si>
    <t xml:space="preserve">M3        </t>
  </si>
  <si>
    <t>6.02*42.4*0.35=89.337 [A]
Celkem: A=89.337 [B]</t>
  </si>
  <si>
    <t>11332B</t>
  </si>
  <si>
    <t>ODSTRANĚNÍ PODKLADŮ ZPEVNĚNÝCH PLOCH Z KAMENIVA NESTMELENÉHO - DOPRAVA
Předpoklad skládka Zdechovice, 20 km.</t>
  </si>
  <si>
    <t xml:space="preserve">tkm       </t>
  </si>
  <si>
    <t>(6.02*42.4*0.35)*2.0*20=3 573.472 [A]
Celkem: A=3 573.472 [B]</t>
  </si>
  <si>
    <t>11333A</t>
  </si>
  <si>
    <t>ODSTRANĚNÍ PODKLADU ZPEVNĚNÝCH PLOCH S ASFALT POJIVEM - BEZ DOPRAVY
Odstranění podkladu z penetračního makadamu - bude čerpáno pouze se souhlasem TDI při odkrytí vrstvy z PMH.</t>
  </si>
  <si>
    <t>6.02*42.4*0.1=25.525 [A]
Celkem: A=25.525 [B]</t>
  </si>
  <si>
    <t>11333B</t>
  </si>
  <si>
    <t>ODSTRANĚNÍ PODKLADU ZPEVNĚNÝCH PLOCH S ASFALT POJIVEM - DOPRAVA
Předpoklad skládka Lodín, 30 km.</t>
  </si>
  <si>
    <t>(6.02*42.4*0.1)*2.0*30=1 531.488 [A]
Celkem: A=1 531.488 [B]</t>
  </si>
  <si>
    <t>11372</t>
  </si>
  <si>
    <t>FRÉZOVÁNÍ VOZOVEK ASFALTOVÝCH
Frézování stávající vozovky v tloušťce 150 mm; mimo stávající mostní objekt; v průměrné šířce 5.55 m v délce 63.00 m
odvoz na cestmistrovství pardubice - 8 km</t>
  </si>
  <si>
    <t>5.55*63*0.15    v průměrné tl. 150 mm v celé šířce a délce úseku =52.448 [A]
Celkem: A=52.448 [B]</t>
  </si>
  <si>
    <t>113765</t>
  </si>
  <si>
    <t>FRÉZOVÁNÍ DRÁŽKY PRŮŘEZU DO 600MM2 V ASFALTOVÉ VOZOVCE
Ošetření spáry asfaltovou modifikovanou zálivkou při napojeni na stávající stav; Počítáno včetně proříznutí a očištění spáry; délky 2 · 5.50 = 11.00 m</t>
  </si>
  <si>
    <t xml:space="preserve">M         </t>
  </si>
  <si>
    <t>2*5.5=11.000 [A]
Celkem: A=11.000 [B]</t>
  </si>
  <si>
    <t>123738</t>
  </si>
  <si>
    <t>ODKOP PRO SPOD STAVBU SILNIC A ŽELEZNIC TŘ. I, ODVOZ DO 20KM
Odstranění zeminy v místech uvažovaného nového tělesa silniční komunikace (km 0.015 00 - 0.043 66; km 0.051 26 - 0.065 00); v průměrné šířce 1.02 m (šířka mezi 0.70 m - 1.24 m); v průměrné tloušťce 2.33 m (tloušťka mezi 1.90 - 2.41); odstranění zeminy uvažováno z důvodu správného napojení na stávající stav novým silničním tělesem;(měřeno z C.1.5 - Pracovní příčné řezy). Předpoklad skládka Zdechovice, 20 km.</t>
  </si>
  <si>
    <t>42.4*2.33*1.02=100.768 [A]
Celkem: A=100.768 [B]</t>
  </si>
  <si>
    <t>12932</t>
  </si>
  <si>
    <t>ČIŠTĚNÍ PŘÍKOPŮ OD NÁNOSU DO 0,5M3/M
Reprofilace příkopu podél komunikace km 0.000 00 - 0.028 75; délka 28.75 m</t>
  </si>
  <si>
    <t>29=29.000 [A]
Celkem: A=29.000 [B]</t>
  </si>
  <si>
    <t>171103</t>
  </si>
  <si>
    <t>ULOŽENÍ SYPANINY DO NÁSYPŮ SE ZHUTNĚNÍM DO 100% PS
Vybudování násypového zemního tělesa na připraveném zhutněném podloží násypu; v průměrné šířce 6.49 m (šířka mezi 1.90 m - 6.15 m); sklon násypového svahu 1:2.5; budováno po vrstvách max. 0.30 m; ze zeminy splňující hodnoty pro IBI ? 10 % lze použít při zhutnění na 100% PS; 5/2 · (0 + 1.42 + 1.42 + 1.55 + 1.55 + 3.40 + 3.40 +5.21+ 3.02 + 1.23) + 13.6/2 · (5.21 +  6.15) + 8.75/2 · (3.34 + 3.02) = 160.58 m3; (měřeno z plochy násypu příčných řezů z C.1.5 - Pracovní příčné řezy)
Včetně nákupu a dovozu vhodného materiálu</t>
  </si>
  <si>
    <t>18110</t>
  </si>
  <si>
    <t>ÚPRAVA PLÁNĚ SE ZHUTNĚNÍM V HORNINĚ TŘ. I
Zhutnění a vyrovnání zemní pláně v místech nového násypového zemního tělesa  (km 0.015 00 - 0.043 66; km 0.051 26 - 0.065 00); zhutněno na min. Edef,2 = 45 MPa; v průměrné šířce 4.80 m (šířka mezi 1.30 - 4.39) ; 5/2 · (0 + 2.61 + 2.61 + 2.84 + 2.84 + 4.01 + 4.01 + 4.75 + 6.39 + 2.58) + 13.6/2 · (4.75 + 4.90) + 8.74/2 · (6.44 + 6.39) = 203.29 m2; (měřeno z C.1.5 - Pracovní příčné řezy)</t>
  </si>
  <si>
    <t>203.29        měřeno z C.1.5 - Pracovní příčné řezy=203.290 [A]
Celkem: A=203.290 [B]</t>
  </si>
  <si>
    <t>18222</t>
  </si>
  <si>
    <t>R</t>
  </si>
  <si>
    <t>ROZPROSTŘENÍ ORNICE VE SVAHU V TL DO 0,15M
Ohumusování a osetí násypových svahů; 196.00 m2 (měřeno z C.1.2 - Podrobná situace). Položka včetně nákupu materiálu.</t>
  </si>
  <si>
    <t>196=196.000 [A]
Celkem: A=196.000 [B]</t>
  </si>
  <si>
    <t>18242</t>
  </si>
  <si>
    <t>ZALOŽENÍ TRÁVNÍKU HYDROOSEVEM NA ORNICI
Ohumusování a osetí násypových svahů; 196.00 m2 (měřeno z C.1.2 - Podrobná situace)</t>
  </si>
  <si>
    <t>561431</t>
  </si>
  <si>
    <t>KAMENIVO ZPEVNĚNÉ CEMENTEM TŘ. I TL. DO 150MM
Vybudování podkladní vrstvy spodní ze směsi stmelené cementem SC8/10 v tlouštce 150 mm; Podkladní vrstva spodní uvažována v místech nového tělesa silniční komunikace (km 0.015 00 - 0.043 66; km 0.051 26 - 0.065 00) - mimo mostní objekt; započítáno v základní kategorii komunikace včetně rozšíření na mostní objekt; (33.00 - 15.00) · 6.30 + (65.00 - 57.59) · 6.30 + (43.60 - 33.00) · 6.50 + (57.59 - 51.26) · 6.50 + 2 · 5 · 0.5 = 275.13 m2; (měřeno z C.1.2 - Podrobná situace)</t>
  </si>
  <si>
    <t>275.13=275.130 [A]
Celkem: A=275.130 [B]</t>
  </si>
  <si>
    <t>56334</t>
  </si>
  <si>
    <t>VOZOVKOVÉ VRSTVY ZE ŠTĚRKODRTI TL. DO 200MM
Vybudování ochranné vrstvy vozovky ze Štěrkodrtě tloušťky 200 mm;  Ochranná vrstva uvažována v místech nového násypového zemního tělesa komunikace  (km 0.015 00 - 0.043 66; km 0.051 26 - 0.065 00); Zhutněno na min. Edef,2 = 60 Mpa; 5/2 · (0 + 2.61 + 2.61 + 2.84 + 2.84 + 4.01 + 4.01 + 4.75 + 6.39 + 2.58) + 13.6/2 · (4.75 + 4.90) + 8.74/2 · (6.44 + 6.39) = 203.29 m2; (měřeno z C.1.5 - Pracovní příčné řezy)</t>
  </si>
  <si>
    <t>203.29=203.290 [A]
Celkem: A=203.290 [B]</t>
  </si>
  <si>
    <t>56963</t>
  </si>
  <si>
    <t>ZPEVNĚNÍ KRAJNIC Z RECYKLOVANÉHO MATERIÁLU TL DO 150MM
Vybudování nezpevněné krajnice z frézingu fr. 0/22 včetně roznesení a zhutnění; šířky 0.75 m (1.50 m v místech osazeného svodidla); průměrné tloušťky 0.11 m (0.36 m v místech osazeného svodidla); Uvažováno mimo mostní objekt; 12.77 · 0.75 · 0.11 + (33.09 - 12.77) · 1.50 · 0.36 + (76.2 - 51.26) · 1.50 · 0.36 + 38.32 · 0.75 · 0.11 + (77.30 - 51.26) · 1.50 · 0.36 = 42.72 m3; (měřeno z C.1.2 - Podrobná situace) + vyrovnání frézingem vejzd na nezpevněnou komunikace š. 3.00 m; délky 6.00 m; tl 0.11 m; 3 · 6 · 0.11 = 1.98 m3</t>
  </si>
  <si>
    <t>44.7=44.700 [A]
Celkem: A=44.700 [B]</t>
  </si>
  <si>
    <t>572123</t>
  </si>
  <si>
    <t>INFILTRAČNÍ POSTŘIK Z EMULZE DO 1,0KG/M2
Nanesení infiltračního postřiku na spodní podkladní vrstvu vozovky 0.50 kg/m2; Uvažováno mimo mostní objekt (km 0.000 00 - 0.043 60; km 0.051 26 - 0.074 00); započítáno v základní kategorii komunikace včetně rozšíření na mostní objekt; 33.00 · 6.30 + (74.00 - 57.59) · 6.30 + (43.60 - 33.00) · 6.50 + (57.59 - 51.26) · 6.50 + 2 · 5 · 0.5 = 426.33 m2; (měřeno z C.1.2 - Podrobná situace)</t>
  </si>
  <si>
    <t>426.33=426.330 [A]
Celkem: A=426.330 [B]</t>
  </si>
  <si>
    <t>572213</t>
  </si>
  <si>
    <t>SPOJOVACÍ POSTŘIK Z EMULZE DO 0,5KG/M2
Nanesení spojovacího postřiku na horní podkladní vrstvu vozovky 0.25 kg/m2; Uvažováno mimo mostní objekt (km 0.000 00 - 0.043 60; km 0.051 26 - 0.074 00); započítáno v základní kategorii komunikace včetně rozšíření na mostní objekt; 33.00 · 6.00 + (74.00 - 57.59) · 6.00 + (43.60 - 33.00) · 6.50 + (57.59 - 51.26) · 6.50 + 2 · 5 · 0.5 = 411.51 m2; (měřeno z C.1.2 - Podrobná situace)
Nanesení spojovacího postřiku na ložnou vrstvu vozovky 0.25 kg/m2; Uvažováno ve staničení(km 0.000 00 - 0.074 00); započítáno v základní kategorii komunikace včetně rozšíření na mostní objekt a na mostním objektu; 33.00 · 5.60 + (74.00 - 57.59) · 5.60 + (57.59 - 33.00) · 6.50 + 2 · 5 · 0.5 = 441.54 m2; (měřeno z C.1.2 - Podrobná situace)</t>
  </si>
  <si>
    <t>411.51+441.54=853.050 [A]
Celkem: A=853.050 [B]</t>
  </si>
  <si>
    <t>574A34</t>
  </si>
  <si>
    <t>ASFALTOVÝ BETON PRO OBRUSNÉ VRSTVY ACO 11+, 11S TL. 40MM
Vybudování obrusné vrstvy z asfaltového betonu pro obrusné vrstvy v tloušťce 40 mm; Uvažováno ve staničení (km 0.000 00 - 0.074 00); započítáno v základní kategorii komunikace včetně rozšíření na mostní objekt a na mostním objektu; 33.00 · 5.50 + (74.00 - 57.59) · 5.50 + (57.59 - 33.00) · 6.50 + 2 · 5 · 0.5 = 436.60 m2; (měřeno z C.1.2 - Podrobná situace)</t>
  </si>
  <si>
    <t>436.60=436.600 [A]
Celkem: A=436.600 [B]</t>
  </si>
  <si>
    <t>574C46</t>
  </si>
  <si>
    <t>ASFALTOVÝ BETON PRO LOŽNÍ VRSTVY ACL 16+, 16S TL. 50MM
Vybudování ložné vrstvy z asfaltového betonu pro ložné vrstvy v tloušťce 50 mm; Uvažováno mimo mostní objekt (km 0.000 00 - 0.043 60; km 0.051 26 - 0.074 00); započítáno v základní kategorii komunikace včetně rozšíření na mostní objekt; 33.00 · 5.60 + (74.00 - 57.59) · 5.60 + (43.60 - 33.00) · 6.50 + (57.59 - 51.26) · 6.50 + 2 · 5 · 0.5 = 391.75 m2; (měřeno z C.1.2 - Podrobná situace)</t>
  </si>
  <si>
    <t>391.75=391.750 [A]
Celkem: A=391.750 [B]</t>
  </si>
  <si>
    <t>574E56</t>
  </si>
  <si>
    <t>ASFALTOVÝ BETON PRO PODKLADNÍ VRSTVY ACP 16+, 16S TL. 60MM
Vybudování podkladní vrstvy horní z asfaltového betonu pro podkladní vrstvy v tloušťce 60 mm; Uvažováno mimo mostní objekt (km 0.000 00 - 0.043 60; km 0.051 26 - 0.074 00); započítáno v základní kategorii komunikace včetně rozšíření na mostní objekt; 33.00· 6.00 + (74.00 - 57.59) · 6.00 + (43.60 - 33.00) · 6.50 + (57.59 - 51.26) · 6.50 + 2 · 5 · 0.5 = 411.51 m2; (měřeno z C.1.2 - Podrobná situace)</t>
  </si>
  <si>
    <t>411.51=411.510 [A]
Celkem: A=411.510 [B]</t>
  </si>
  <si>
    <t>5774EG</t>
  </si>
  <si>
    <t>VRSTVY PRO OBNOVU A OPRAVY Z ASF BETONU ACP 16+, 16S
Vyrovnávací vrstva pro provedení příčného sklonu vozovky ve směrovém oblouku</t>
  </si>
  <si>
    <t>6.02*42.4*0.03   jedná se o průměrnou tloušťku - vrstvu je možné pokládat  min. tloušťce 4 cm=7.657 [A]
Celkem: A=7.657 [B]</t>
  </si>
  <si>
    <t>Ostatní konstrukce a práce</t>
  </si>
  <si>
    <t>91228</t>
  </si>
  <si>
    <t>SMĚROVÉ SLOUPKY Z PLAST HMOT VČETNĚ ODRAZNÉHO PÁSKU
osazováno párově s odrazkami na svodidlech</t>
  </si>
  <si>
    <t>4=4.000 [A]
Celkem: A=4.000 [B]</t>
  </si>
  <si>
    <t>914123</t>
  </si>
  <si>
    <t>DOPRAVNÍ ZNAČKY ZÁKLADNÍ VELIKOSTI OCELOVÉ FÓLIE TŘ 1 - DEMONTÁŽ
Odstranění svislého dopravního značení; dvou kusů sloupků; šesti kusů dopravních značek 2 x (B13; B14; E5) a dvou kusů betonových patek uvažovaných rozměrů rozměrů 0.30 x 0.30 x 0.50 m; Odstranění uvažováno vč. naložení, přesunu na SUS</t>
  </si>
  <si>
    <t>6=6.000 [A]
Celkem: A=6.000 [B]</t>
  </si>
  <si>
    <t>915111</t>
  </si>
  <si>
    <t>VODOR DOPRAV ZNAČ BARVOU HLADKÉ - DOD A POKLÁDKA
Vodorovné dopravní značení - vodící čára V4 tl. 0.125 m bílou barvou nátěrem; 74.00 · 2 = 148.00 m</t>
  </si>
  <si>
    <t>2*74*0.25  V4=37.000 [A]
Celkem: A=37.000 [B]</t>
  </si>
  <si>
    <t>93132</t>
  </si>
  <si>
    <t>TĚSNĚNÍ DILATAČ SPAR ASF ZÁLIVKOU MODIFIK
Ošetření spáry asfaltovou modifikovanou zálivkou při napojeni na stávající stav; Počítáno včetně proříznutí a očištění spáry; délky 2 · 5.50 = 11.00 m</t>
  </si>
  <si>
    <t>2*5.5*0.0006 =0.007 [A]
Celkem: A=0.007 [B]</t>
  </si>
  <si>
    <t>SO 201</t>
  </si>
  <si>
    <t>Most</t>
  </si>
  <si>
    <t>(126.744+45.5)*2.0=344.488 [A]
Celkem: A=344.488 [B]</t>
  </si>
  <si>
    <t>POPLATKY ZA SKLÁDKU TYP S-OO (OSTATNÍ ODPAD)
Vybouraný beton a železobeton. (2,5  t/m3). Předpoklad skládka Zdechovice.</t>
  </si>
  <si>
    <t>žlb trámová deska:
2.30*7.0+0.515*0.5*6.3=17.722 [A]
'žlb. římsy:
(0.273+0.238)*12.0=6.132 [B]
'žlb. opěry:
(2.42+2.49)*6.3=30.933 [C]
'žlb. křídla:
4*1.5*0.8=4.800 [D]
Celkem: (A+B+C+D)*2,5=148.968 [E]</t>
  </si>
  <si>
    <t>POPLATKY ZA SKLÁDKU TYP S-OO (OSTATNÍ ODPAD)
Kovy. Předpoklad skládka Zdechovice.</t>
  </si>
  <si>
    <t>2*11.5*0.075=1.725 [A]
Celkem: A=1.725 [B]</t>
  </si>
  <si>
    <t>03730</t>
  </si>
  <si>
    <t>POMOC PRÁCE ZAJIŠŤ NEBO ZŘÍZ OCHRANU INŽENÝRSKÝCH SÍTÍ
Položka obsahuje provizorní vyvěšení vedení ve správě CETIN a.s. v průběhu stavby a jeho přemístění do definitivní polohy v půlené chráničce v římse resp. v chráničce pod komunikací.</t>
  </si>
  <si>
    <t>111208</t>
  </si>
  <si>
    <t>ODSTRANĚNÍ KŘOVIN S ODVOZEM DO 20KM
ODSTRANĚNÍ KŘOVIN S ODVOZEM DO 20KM</t>
  </si>
  <si>
    <t>30=30.000 [A]
Celkem: A=30.000 [B]</t>
  </si>
  <si>
    <t>ODSTRANĚNÍ PODKLADŮ ZPEVNĚNÝCH PLOCH Z KAMENIVA NESTMELENÉHO - BEZ DOPRAVY
Na mostě a mezi křídly, tl. cca 200 mm</t>
  </si>
  <si>
    <t>11.5*4.8*0.25=13.800 [A]
Celkem: A=13.800 [B]</t>
  </si>
  <si>
    <t>11.5*4.8*0.25*20=276.000 [A]
Celkem: A=276.000 [B]</t>
  </si>
  <si>
    <t>FRÉZOVÁNÍ ZPEVNĚNÝCH PLOCH ASFALTOVÝCH
Frézování stávající vozovky v tloušťce 150 mm; na mostě a mezi křídly.</t>
  </si>
  <si>
    <t>4.7*11.5=54.050 [A]
Celkem: A=54.050 [B]</t>
  </si>
  <si>
    <t>11514</t>
  </si>
  <si>
    <t>ČERPÁNÍ VODY DO 4000 L/MIN
Čerpání při provádění prací v korytě. 14 dní.</t>
  </si>
  <si>
    <t xml:space="preserve">HOD       </t>
  </si>
  <si>
    <t>14*24=336.000 [A]
Celkem: A=336.000 [B]</t>
  </si>
  <si>
    <t>11527</t>
  </si>
  <si>
    <t>PŘEV VOD NA POVRCHU POTR DN DO 1000MM NEBO ŽLAB R.O. DO 3,6M
Kompletní zatrubnění vodoteče během stavby, ŽB trouby prof. 1000 mm, včetně potřebných zemních prací, hrázek, atd.</t>
  </si>
  <si>
    <t>4*16=64.000 [A]
Celkem: A=64.000 [B]</t>
  </si>
  <si>
    <t>12960</t>
  </si>
  <si>
    <t>ČIŠTĚNÍ VODOTEČÍ A MELIORAČ KANÁLŮ OD NÁNOSŮ
Vyčištění dna vodoteče, napojení na upravené koryto</t>
  </si>
  <si>
    <t>7.0*0.5*13=45.500 [A]
Celkem: A=45.500 [B]</t>
  </si>
  <si>
    <t>13173A</t>
  </si>
  <si>
    <t>HLOUBENÍ JAM ZAPAŽ I NEPAŽ TŘ. I - BEZ DOPRAVY
HLOUBENÍ JAM ZAPAŽ I NEPAŽ TŘ. I - BEZ DOPRAVY</t>
  </si>
  <si>
    <t>Výkop za opěrami:
'plocha výkopu * délka výkopu:
(7.26+3.58)*4.7+(5.83+2.14)*1.6+(7.46+4.77)*1.1*1.5*0.5*2=83.880 [A]
'Výkop v korytě:
'plocha výkopu * délka výkopu:
3.78*10.05+2*0.5*0.75*6.5=42.864 [B]
Celkem: A+B=126.744 [C]</t>
  </si>
  <si>
    <t>13173B</t>
  </si>
  <si>
    <t>HLOUBENÍ JAM ZAPAŽ I NEPAŽ TŘ. I - DOPRAVA
Předpoklad skládka Zdechovice, 20 km.</t>
  </si>
  <si>
    <t xml:space="preserve">M3KM      </t>
  </si>
  <si>
    <t>126.744*20=2 534.880 [A]
Celkem: A=2 534.880 [B]</t>
  </si>
  <si>
    <t>17180</t>
  </si>
  <si>
    <t>ULOŽENÍ SYPANINY DO NÁSYPŮ Z NAKUPOVANÝCH MATERIÁLŮ
hutněný zásyp v kvalitě těsnící vrstvy</t>
  </si>
  <si>
    <t>2*1.52*6.5=19.760 [A]
Celkem: A=19.760 [B]</t>
  </si>
  <si>
    <t>Základy</t>
  </si>
  <si>
    <t>21263</t>
  </si>
  <si>
    <t>TRATIVODY KOMPLET Z TRUB Z PLAST HMOT DN DO 150MM
příčná drenáž za opěrami</t>
  </si>
  <si>
    <t>8.5+9.5=18.000 [A]
Celkem: A=18.000 [B]</t>
  </si>
  <si>
    <t>21331</t>
  </si>
  <si>
    <t>DRENÁŽNÍ VRSTVY Z BETONU MEZEROVITÉHO (DRENÁŽNÍHO)
DRENÁŽNÍ VRSTVY Z BETONU MEZEROVITÉHO (DRENÁŽNÍHO)</t>
  </si>
  <si>
    <t>Délka dr. trubek * plocha betonu:
2*6.9*0.1=1.380 [A]
Celkem: A=1.380 [B]</t>
  </si>
  <si>
    <t>21341</t>
  </si>
  <si>
    <t>DRENÁŽNÍ VRSTVY Z PLASTBETONU (PLASTMALTY)
podélné žebro v úžlabí z drenážního plastbetonu š.100 mm, tl. 40 mm, dl. 11450 mm</t>
  </si>
  <si>
    <t>0.1*0.04*11.45=0.046 [A]
Celkem: A=0.046 [B]</t>
  </si>
  <si>
    <t>224324</t>
  </si>
  <si>
    <t>PILOTY ZE ŽELEZOBETONU C25/30
2x5 ks železobetonových pilot dl. 14000 m, D 600 mm, C25/30-XA1</t>
  </si>
  <si>
    <t>2*5*(3.14*0.6*0.6/4)*14=39.564 [A]
Celkem: A=39.564 [B]</t>
  </si>
  <si>
    <t>224365</t>
  </si>
  <si>
    <t>VÝZTUŽ PILOT Z OCELI 10505
odhad 335 kg/m3</t>
  </si>
  <si>
    <t>(2*5*(3.14*0.6*0.6/4)*14)*0.340=13.452 [A]
Celkem: A=13.452 [B]</t>
  </si>
  <si>
    <t>264128</t>
  </si>
  <si>
    <t>VRTY PRO PILOTY TŘ. I D DO 600MM
vrtání pod ochranou pažnice, vč. hluchého vrtání (předp. vrtání z povrchu po odstranění vozovkových a podkladních vrstev). Zatřídění vrtatelnosti viz výsledky IGP v TZ.</t>
  </si>
  <si>
    <t>2*5*16=160.000 [A]
Celkem: A=160.000 [B]</t>
  </si>
  <si>
    <t>Svislé konstrukce</t>
  </si>
  <si>
    <t>31717</t>
  </si>
  <si>
    <t>KOVOVÉ KONSTRUKCE PRO KOTVENÍ ŘÍMSY
Kotvy římsy M24 á 1,0 m, do vývrtu v NK, vč. vlepení kotvy a vyvrtání otvoru</t>
  </si>
  <si>
    <t xml:space="preserve">KG        </t>
  </si>
  <si>
    <t>Obě římsy M24/1,0m-7kg/kus
2*16*7=224.000 [A]
Celkem: A=224.000 [B]</t>
  </si>
  <si>
    <t>317325</t>
  </si>
  <si>
    <t>ŘÍMSY ZE ŽELEZOBETONU DO C30/37 (B37)
Římsy na mostě a na křídlech, C30/37-XF4</t>
  </si>
  <si>
    <t>2*0.25*15.8=7.900 [A]
Celkem: A=7.900 [B]</t>
  </si>
  <si>
    <t>317365</t>
  </si>
  <si>
    <t>VÝZTUŽ ŘÍMS Z OCELI 10505
odhad 205 kg/m3</t>
  </si>
  <si>
    <t>2*0.25*15.8*0.205=1.620 [A]
Celkem: A=1.620 [B]</t>
  </si>
  <si>
    <t>333325</t>
  </si>
  <si>
    <t>MOSTNÍ OPĚRY A KŘÍDLA ZE ŽELEZOVÉHO BETONU DO C30/37 (B37)
rámové stojky až po úroveň žlb. desky, křídla</t>
  </si>
  <si>
    <t>(18.65+17.38)*0.9+2*0.5*(2.9+3.15)=38.477 [A]
Celkem: A=38.477 [B]</t>
  </si>
  <si>
    <t>333365</t>
  </si>
  <si>
    <t>VÝZTUŽ MOSTNÍCH OPĚR A KŘÍDEL Z OCELI 10505
160 kg/m3</t>
  </si>
  <si>
    <t>((18.65+17.38)*0.9+2*0.5*(2.9+3.15))*0.16=6.156 [A]
Celkem: A=6.156 [B]</t>
  </si>
  <si>
    <t>Vodorovné konstrukce</t>
  </si>
  <si>
    <t>421325</t>
  </si>
  <si>
    <t>MOSTNÍ NOSNÉ DESKOVÉ KONSTRUKCE ZE ŽELEZOBETONU C30/37
rámová příčel - žlb. deska</t>
  </si>
  <si>
    <t>(4.50+4.25)*1.5+9.05*3.0=40.275 [A]
Celkem: A=40.275 [B]</t>
  </si>
  <si>
    <t>421365</t>
  </si>
  <si>
    <t>VÝZTUŽ MOSTNÍ DESKOVÉ KONSTRUKCE Z OCELI 10505
195 kg/m3</t>
  </si>
  <si>
    <t>((4.50+4.25)*1.5+9.05*3.0)*0.195=7.854 [A]
Celkem: A=7.854 [B]</t>
  </si>
  <si>
    <t>451312</t>
  </si>
  <si>
    <t>PODKLADNÍ A VÝPLŇOVÉ VRSTVY Z PROSTÉHO BETONU C12/15
šablona pro vrtání pilot, podkladní beton C12/15-X0</t>
  </si>
  <si>
    <t>2*0.10*1.5*8.2=2.460 [A]
Celkem: A=2.460 [B]</t>
  </si>
  <si>
    <t>451313</t>
  </si>
  <si>
    <t>PODKLADNÍ A VÝPLŇOVÉ VRSTVY Z PROSTÉHO BETONU C16/20
Podkladní beton C16/20n, lože pro dlažbu z lomového kamene, základ pro obrubníky, pod drenáž, pod skluzy ze žlabovek</t>
  </si>
  <si>
    <t>Pro obrubníky:
((2.5+2.4+3.9*1.2)+(2.5+2.5+5.3*1.2)+(2.5+0.7+2.4+4.1*1.2)+(2.5+0.7+2.5+5.4*1.2))*0.1=4.364 [A]
'Pod drenáž:
2*0.265*1.21*6.9=4.425 [B]
'Pod žlabovky, tl. 0,15m:
(1.5+0.9)*1.1*0.15*0.67=0.265 [C]
Celkem: A+B+C=9.054 [D]</t>
  </si>
  <si>
    <t>45860</t>
  </si>
  <si>
    <t>VÝPLŇ ZA OPĚRAMI A ZDMI Z MEZEROVITÉHO BETONU
přechodová oblast, samostatný přechodový klín z MCB D=98%</t>
  </si>
  <si>
    <t>Plocha klínu z mezer. betonu * délka
2*2.7*6.9=37.260 [A]
Celkem: A=37.260 [B]</t>
  </si>
  <si>
    <t>465512</t>
  </si>
  <si>
    <t>DLAŽBY Z LOMOVÉHO KAMENE NA MC
dlažba z regulačního kamene tl. 300 mm, podkladní beton C30/37 XF3, XC4, tl. 200 mm</t>
  </si>
  <si>
    <t>9.6*8.8*0.5=42.240 [A]
Celkem: A=42.240 [B]</t>
  </si>
  <si>
    <t>DLAŽBY Z LOMOVÉHO KAMENE NA MC
dlažba z lomového kamene tl. 200 mm, podkladní beton C16/20n tl. 150 mm; přechodové oblasti říms, podél křídel, vyústění příčné drenáže</t>
  </si>
  <si>
    <t>přechodové obl+podél říms:
(4*1.8+2*0.6+(2.8+2.1+2.6+2.1)*1.2)=19.920 [A]
'vyústění příčné drenáže:
2*3.14*0.55*0.55=1.900 [B]
Celkem: A+B=21.820 [C]</t>
  </si>
  <si>
    <t>467385</t>
  </si>
  <si>
    <t>STUPNĚ A PRAHY VOD KORYT ZE ŽELBET DO C30/37 (B37) VČET VÝZT
vtokový a výtokový práh</t>
  </si>
  <si>
    <t>0.5*0.75*(6.4+6.1)=4.688 [A]
Celkem: A=4.688 [B]</t>
  </si>
  <si>
    <t>575C53</t>
  </si>
  <si>
    <t>LITÝ ASFALT MA IV (OCHRANA MOSTNÍ IZOLACE) 11 TL. 40MM
ochrana izolace na mostě,</t>
  </si>
  <si>
    <t>11.4*6.5=74.100 [A]
Celkem: A=74.100 [B]</t>
  </si>
  <si>
    <t>Přidružená stavební výroba</t>
  </si>
  <si>
    <t>711311</t>
  </si>
  <si>
    <t>IZOLACE PODZEMNÍCH OBJEKTŮ PROTI ZEMNÍ VLHKOSTI ASFALTOVÝMI NÁTĚRY
nátěr 1xALP+2xALN, ruby opěr pod úrovní drenáže, ruby křídel, líce opěr pod úrovní dlažby, líce křídel pod úrovní terénu</t>
  </si>
  <si>
    <t>2*1.2*7.3+2*0.6*8.3+2*(3.2+2.5)+2*(1.7+2.2)=46.680 [A]
Celkem: A=46.680 [B]</t>
  </si>
  <si>
    <t>711412</t>
  </si>
  <si>
    <t>IZOLACE MOSTOVEK CELOPLOŠNÁ ASFALTOVÝMI PÁSY
včetně adhezně-penetračního nátěru, včetně přetažení na svislé ruby opěr a zatažení pod příčnou drenáž</t>
  </si>
  <si>
    <t>7.6*10.8+2.7*6.9=100.710 [A]
Celkem: A=100.710 [B]</t>
  </si>
  <si>
    <t>711432</t>
  </si>
  <si>
    <t>IZOLACE MOSTOVEK POD ŘÍMSOU ASFALTOVÝMI PÁSY
ochrana izolace pod římsami</t>
  </si>
  <si>
    <t>2*0.8*10.8=17.280 [A]
Celkem: A=17.280 [B]</t>
  </si>
  <si>
    <t>711507</t>
  </si>
  <si>
    <t>OCHRANA IZOLACE NA POVRCHU Z PE FÓLIE
nopová drenážní vrstva</t>
  </si>
  <si>
    <t>2*1.1*6.9=15.180 [A]
Celkem: A=15.180 [B]</t>
  </si>
  <si>
    <t>711509</t>
  </si>
  <si>
    <t>OCHRANA IZOLACE NA POVRCHU TEXTILIÍ
ochrana zasypaných ploch křídel - 2x vrstva geotextilie 900 g/m2</t>
  </si>
  <si>
    <t>2*2*(1.7+2.6+2.2+3.1)=38.400 [A]
Celkem: A=38.400 [B]</t>
  </si>
  <si>
    <t>78382</t>
  </si>
  <si>
    <t>NÁTĚRY BETON KONSTR TYP OS - B
ochranný nátěr typ S2 (dle TKP, kap. 31), svislé plochy konců konzol NK a jejich podhledy</t>
  </si>
  <si>
    <t>2*0.5*(9.5+9.4)=18.900 [A]
Celkem: A=18.900 [B]</t>
  </si>
  <si>
    <t>78383</t>
  </si>
  <si>
    <t>NÁTĚRY BETON KONSTR TYP OS - C
ochranný nátěr typ S4 (dle TKP, kap. 31), nátěr obruby římsy</t>
  </si>
  <si>
    <t>0.3*15.8*2=9.480 [A]
Celkem: A=9.480 [B]</t>
  </si>
  <si>
    <t>Potrubí</t>
  </si>
  <si>
    <t>86727</t>
  </si>
  <si>
    <t>CHRÁNIČKY Z TRUB OCEL PODÉL PŮLENÝCH DN DO 100MM
Chránička pro vedení ve správě CETIN a.s., pod komunikací.</t>
  </si>
  <si>
    <t>12=12.000 [A]
Celkem: A=12.000 [B]</t>
  </si>
  <si>
    <t>87627</t>
  </si>
  <si>
    <t>CHRÁNIČKY Z TRUB PLASTOVÝCH DN DO 100MM
Chránička pro vedení ve správě CETIN a.s., v římse a přechodové oblasti římsy.</t>
  </si>
  <si>
    <t>22=22.000 [A]
Celkem: A=22.000 [B]</t>
  </si>
  <si>
    <t>9113B1</t>
  </si>
  <si>
    <t>SVODIDLO OCEL SILNIČ JEDNOSTR, ÚROVEŇ ZADRŽ H1 -DODÁVKA A MONTÁŽ
pokračování svodidel za most, včetně výškových náběhů, PKO dle TZ</t>
  </si>
  <si>
    <t>2.8+18.7+22.3+21.9=65.700 [A]
Celkem: A=65.700 [B]</t>
  </si>
  <si>
    <t>9117C1</t>
  </si>
  <si>
    <t>SVOD OCEL ZÁBRADEL ÚROVEŇ ZADRŽ H2 - DODÁVKA A MONTÁŽ
zábradelní svodidlo pro stupeň zadržení H2, kompletní, včetně PKO dle TZ, včetně vlepení kotev a vyvrtání otvorů</t>
  </si>
  <si>
    <t>2*16=32.000 [A]
Celkem: A=32.000 [B]</t>
  </si>
  <si>
    <t>91355</t>
  </si>
  <si>
    <t>EVIDENČNÍ ČÍSLO MOSTU
EVIDENČNÍ ČÍSLO MOSTU</t>
  </si>
  <si>
    <t>2=2.000 [A]
Celkem: A=2.000 [B]</t>
  </si>
  <si>
    <t>914941</t>
  </si>
  <si>
    <t>SLOUPKY A STOJKY DOPRAVNÍCH ZNAČEK Z HLINÍK TRUBEK DO PATKY - DODÁVKA A MONTÁŽ
sloupek DZ pro evidenční číslo mostu</t>
  </si>
  <si>
    <t>917223</t>
  </si>
  <si>
    <t>SILNIČNÍ A CHODNÍKOVÉ OBRUBY Z BETONOVÝCH OBRUBNÍKŮ ŠÍŘ 100MM
obrubníky ohraničující dlažbu za římsami a podél křídel</t>
  </si>
  <si>
    <t>(2.5+2.4+3.9*1.2)+(2.5+2.5+5.3*1.2)+(2.5+0.7+2.4+4.1*1.2)+(2.5+0.7+2.5+5.4*1.2)=43.640 [A]
Celkem: A=43.640 [B]</t>
  </si>
  <si>
    <t>917224</t>
  </si>
  <si>
    <t>SILNIČNÍ A CHODNÍKOVÉ OBRUBY Z BETONOVÝCH OBRUBNÍKŮ ŠÍŘ 150MM
obrubníky v přechodové oblasti říms, oddělující komunikaci od dlažby</t>
  </si>
  <si>
    <t>4*2.5=10.000 [A]
Celkem: A=10.000 [B]</t>
  </si>
  <si>
    <t>931326</t>
  </si>
  <si>
    <t>TĚSNĚNÍ DILATAČ SPAR ASF ZÁLIVKOU MODIFIK PRŮŘ DO 800MM2
těsnění vozovky podél říms, vč. řezání a úpravy spár</t>
  </si>
  <si>
    <t>2*15.8=31.600 [A]
Celkem: A=31.600 [B]</t>
  </si>
  <si>
    <t>931327</t>
  </si>
  <si>
    <t>TĚSNĚNÍ DILATAČ SPAR ASF ZÁLIVKOU MODIFIK PRŮŘ PŘES 800MM2
Těsnění dilatační úpravy na začátku a konci mostu, 40x25mm, včetně řezání</t>
  </si>
  <si>
    <t>2*6.5=13.000 [A]
Celkem: A=13.000 [B]</t>
  </si>
  <si>
    <t>93135</t>
  </si>
  <si>
    <t>TĚSNĚNÍ DILATAČ SPAR PRYŽ PÁSKOU NEBO KRUH PROFILEM
předtěsnění zálivek v krytu vozovky podél říms</t>
  </si>
  <si>
    <t>935212</t>
  </si>
  <si>
    <t>PŘÍKOPOVÉ ŽLABY Z BETON TVÁRNIC ŠÍŘ DO 600MM DO BETONU TL 100MM
žlabovky do bet. lože za opěrami O1 a O2, za římsami vpravo</t>
  </si>
  <si>
    <t>(1.5+0.8)*1.1=2.530 [A]
Celkem: A=2.530 [B]</t>
  </si>
  <si>
    <t>936316</t>
  </si>
  <si>
    <t>DROBNÉ DOPLŇK KONSTR BETON MONOLIT DO C30/37 (B37)
vyznačení letopočtu rekonstrukce mostu vlysem do betonu na obou římsách.</t>
  </si>
  <si>
    <t>936541</t>
  </si>
  <si>
    <t>MOSTNÍ ODVODŇOVACÍ TRUBKA (POVRCHŮ IZOLACE) Z NEREZ OCELI
Kompletní dodávka trubičky odvodnění izolace</t>
  </si>
  <si>
    <t>938554</t>
  </si>
  <si>
    <t>OČIŠTĚNÍ BETON KONSTR OTRYSKÁNÍM NA SUCHO KOVOVOU DRTÍ
otryskání povrchu NK ocelovými kuličkami - příprava podkladu pro aplikaci celoplošné izolace</t>
  </si>
  <si>
    <t>11.4*7.6=86.640 [A]
Celkem: A=86.640 [B]</t>
  </si>
  <si>
    <t>96616A</t>
  </si>
  <si>
    <t>BOURÁNÍ KONSTRUKCÍ ZE ŽELEZOBETONU - BEZ DOPRAVY
odbourání žlb desky, žlb říms a bet. křídel</t>
  </si>
  <si>
    <t>žlb trámová deska:
2.30*7.0 + 0.515*0.5*6.3=17.722 [A]
'žlb. římsy:
(0.273+0.238)*12.0=6.132 [B]
'žlb. opěry:
(2.42+2.49)*6.3=30.933 [C]
'žlb. křídla:
4*1.5*0.8=4.800 [D]
Celkem: A+B+C+D=59.587 [E]</t>
  </si>
  <si>
    <t>96616B</t>
  </si>
  <si>
    <t>BOURÁNÍ KONSTRUKCÍ ZE ŽELEZOBETONU - DOPRAVA
Předpoklad skládka Zdechovice, 20 km.</t>
  </si>
  <si>
    <t>59.587*2.5*20=2 979.350 [A]
Celkem: A=2 979.350 [B]</t>
  </si>
  <si>
    <t>966187</t>
  </si>
  <si>
    <t>DEMONTÁŽ KONSTRUKCÍ KOVOVÝCH S ODVOZEM DO 16KM
mostní zábradlí</t>
  </si>
  <si>
    <t>SO 901</t>
  </si>
  <si>
    <t>Dopravní opatření</t>
  </si>
  <si>
    <t>914162</t>
  </si>
  <si>
    <t>DOPRAVNÍ ZNAČKY ZÁKLADNÍ VELIKOSTI HLINÍKOVÉ FÓLIE TŘ 1 - MONTÁŽ S PŘEMÍSTĚNÍM
B1-3 ks, E3a-2 ks, E13-3 ks, IP10a-2 ks, IS11b-5 ks</t>
  </si>
  <si>
    <t>3+2+3+2+5=15.000 [A]
Celkem: A=15.000 [B]</t>
  </si>
  <si>
    <t>914163</t>
  </si>
  <si>
    <t>DOPRAVNÍ ZNAČKY ZÁKLADNÍ VELIKOSTI HLINÍKOVÉ FÓLIE TŘ 1 - DEMONTÁŽ
DOPRAVNÍ ZNAČKY ZÁKLADNÍ VELIKOSTI HLINÍKOVÉ FÓLIE TŘ 1 - DEMONTÁŽ</t>
  </si>
  <si>
    <t>15=15.000 [A]
Celkem: A=15.000 [B]</t>
  </si>
  <si>
    <t>914169</t>
  </si>
  <si>
    <t>DOPRAV ZNAČKY ZÁKL VEL HLINÍK FÓLIE TŘ 1 - NÁJEMNÉ
DOPRAV ZNAČKY ZÁKL VEL HLINÍK FÓLIE TŘ 1 - NÁJEMNÉ</t>
  </si>
  <si>
    <t xml:space="preserve">KSDEN     </t>
  </si>
  <si>
    <t>15*120=1 800.000 [A]
Celkem: A=1 800.000 [B]</t>
  </si>
  <si>
    <t>914462</t>
  </si>
  <si>
    <t>DOPRAVNÍ ZNAČKY 100X150CM HLINÍKOVÉ FÓLIE TŘ 1 - MONTÁŽ S PŘEMÍSTĚNÍM
IP22</t>
  </si>
  <si>
    <t>5=5.000 [A]
Celkem: A=5.000 [B]</t>
  </si>
  <si>
    <t>914463</t>
  </si>
  <si>
    <t>DOPRAVNÍ ZNAČKY 100X150CM HLINÍKOVÉ FÓLIE TŘ 1 - DEMONTÁŽ
DOPRAVNÍ ZNAČKY 100X150CM HLINÍKOVÉ FÓLIE TŘ 1 - DEMONTÁŽ</t>
  </si>
  <si>
    <t>914469</t>
  </si>
  <si>
    <t>DOPRAV ZNAČ 100X150CM HLINÍK FÓLIE TŘ 1 - NÁJEMNÉ
DOPRAV ZNAČ 100X150CM HLINÍK FÓLIE TŘ 1 - NÁJEMNÉ</t>
  </si>
  <si>
    <t>5*120=600.000 [A]
Celkem: A=600.000 [B]</t>
  </si>
  <si>
    <t>914952</t>
  </si>
  <si>
    <t>SLOUPKY A STOJKY DZ Z JÄKL PROF PRO OCEL STOJAN MONT S PŘESUN
SLOUPKY A STOJKY DZ Z JÄKL PROF PRO OCEL STOJAN MONT S PŘESUN</t>
  </si>
  <si>
    <t>15+5=20.000 [A]
Celkem: A=20.000 [B]</t>
  </si>
  <si>
    <t>914953</t>
  </si>
  <si>
    <t>SLOUPKY A STOJKY DZ Z JÄKL PROFILŮ PRO OCEL STOJAN DEMONTÁŽ
SLOUPKY A STOJKY DZ Z JÄKL PROFILŮ PRO OCEL STOJAN DEMONTÁŽ</t>
  </si>
  <si>
    <t>914959</t>
  </si>
  <si>
    <t>SLOUP A STOJKY DZ Z JÄKL PRO OCEL STOJAN NÁJEMNÉ
SLOUP A STOJKY DZ Z JÄKL PRO OCEL STOJAN NÁJEMNÉ</t>
  </si>
  <si>
    <t>(15+5)*120=2 400.000 [A]
Celkem: A=2 400.000 [B]</t>
  </si>
  <si>
    <t>916122</t>
  </si>
  <si>
    <t>DOPRAV SVĚTLO VÝSTRAŽ SOUPRAVA 3KS - MONTÁŽ S PŘESUNEM
DOPRAV SVĚTLO VÝSTRAŽ SOUPRAVA 3KS - MONTÁŽ S PŘESUNEM</t>
  </si>
  <si>
    <t>916123</t>
  </si>
  <si>
    <t>DOPRAV SVĚTLO VÝSTRAŽ SOUPRAVA 3KS - DEMONTÁŽ
DOPRAV SVĚTLO VÝSTRAŽ SOUPRAVA 3KS - DEMONTÁŽ</t>
  </si>
  <si>
    <t>916129</t>
  </si>
  <si>
    <t>DOPRAV SVĚTLO VÝSTRAŽ SOUPRAVA 3KS - NÁJEMNÉ
DOPRAV SVĚTLO VÝSTRAŽ SOUPRAVA 3KS - NÁJEMNÉ</t>
  </si>
  <si>
    <t>2*120=240.000 [A]
Celkem: A=240.000 [B]</t>
  </si>
  <si>
    <t>916312</t>
  </si>
  <si>
    <t>DOPRAVNÍ ZÁBRANY Z2 S FÓLIÍ TŘ 1 - MONTÁŽ S PŘESUNEM
DOPRAVNÍ ZÁBRANY Z2 S FÓLIÍ TŘ 1 - MONTÁŽ S PŘESUNEM</t>
  </si>
  <si>
    <t>916313</t>
  </si>
  <si>
    <t>DOPRAVNÍ ZÁBRANY Z2 S FÓLIÍ TŘ 1 - DEMONTÁŽ
DOPRAVNÍ ZÁBRANY Z2 S FÓLIÍ TŘ 1 - DEMONTÁŽ</t>
  </si>
  <si>
    <t>916319</t>
  </si>
  <si>
    <t>DOPRAVNÍ ZÁBRANY Z2 - NÁJEMNÉ
DOPRAVNÍ ZÁBRANY Z2 - NÁJEMNÉ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</si>
</sst>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 quotePrefix="1">
      <alignment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21" sqref="E2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/>
      <c r="E4" s="1" t="s">
        <v>7</v>
      </c>
    </row>
    <row r="5" spans="1:5" ht="12.75" customHeight="1">
      <c r="A5" t="s">
        <v>4</v>
      </c>
      <c r="C5" s="1" t="s">
        <v>8</v>
      </c>
      <c r="D5" s="1"/>
      <c r="E5" s="1" t="s">
        <v>9</v>
      </c>
    </row>
    <row r="6" spans="1:5" ht="12.75" customHeight="1">
      <c r="A6" t="s">
        <v>5</v>
      </c>
      <c r="C6" s="1" t="s">
        <v>8</v>
      </c>
      <c r="D6" s="1"/>
      <c r="E6" s="1" t="s">
        <v>9</v>
      </c>
    </row>
    <row r="7" spans="3:5" ht="12.75" customHeight="1">
      <c r="C7" s="1"/>
      <c r="D7" s="1"/>
      <c r="E7" s="1"/>
    </row>
    <row r="8" spans="1:9" ht="12.75" customHeight="1">
      <c r="A8" s="13" t="s">
        <v>10</v>
      </c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3"/>
    </row>
    <row r="9" spans="1:9" ht="14.25">
      <c r="A9" s="13"/>
      <c r="B9" s="13"/>
      <c r="C9" s="13"/>
      <c r="D9" s="13"/>
      <c r="E9" s="13"/>
      <c r="F9" s="13"/>
      <c r="G9" s="13"/>
      <c r="H9" s="3" t="s">
        <v>19</v>
      </c>
      <c r="I9" s="3" t="s">
        <v>20</v>
      </c>
    </row>
    <row r="10" spans="1:9" ht="14.25">
      <c r="A10" s="3" t="s">
        <v>11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</row>
    <row r="11" spans="1:9" ht="12.75" customHeight="1">
      <c r="A11" s="4"/>
      <c r="B11" s="4"/>
      <c r="C11" s="4" t="s">
        <v>29</v>
      </c>
      <c r="D11" s="4"/>
      <c r="E11" s="4" t="s">
        <v>9</v>
      </c>
      <c r="F11" s="4"/>
      <c r="G11" s="6"/>
      <c r="H11" s="4"/>
      <c r="I11" s="6"/>
    </row>
    <row r="12" spans="1:9" ht="25.5">
      <c r="A12" s="9">
        <v>1</v>
      </c>
      <c r="B12" s="9" t="s">
        <v>30</v>
      </c>
      <c r="C12" s="9" t="s">
        <v>31</v>
      </c>
      <c r="D12" s="9" t="s">
        <v>32</v>
      </c>
      <c r="E12" s="9" t="s">
        <v>33</v>
      </c>
      <c r="F12" s="9" t="s">
        <v>34</v>
      </c>
      <c r="G12" s="5">
        <v>1</v>
      </c>
      <c r="H12" s="8"/>
      <c r="I12" s="7">
        <f>ROUND((H12*G12),2)</f>
        <v>0</v>
      </c>
    </row>
    <row r="13" ht="25.5">
      <c r="E13" s="10" t="s">
        <v>35</v>
      </c>
    </row>
    <row r="14" spans="1:9" ht="38.25">
      <c r="A14" s="9">
        <v>2</v>
      </c>
      <c r="B14" s="9" t="s">
        <v>30</v>
      </c>
      <c r="C14" s="9" t="s">
        <v>36</v>
      </c>
      <c r="D14" s="9" t="s">
        <v>32</v>
      </c>
      <c r="E14" s="9" t="s">
        <v>37</v>
      </c>
      <c r="F14" s="9" t="s">
        <v>38</v>
      </c>
      <c r="G14" s="5">
        <v>1</v>
      </c>
      <c r="H14" s="8"/>
      <c r="I14" s="7">
        <f>ROUND((H14*G14),2)</f>
        <v>0</v>
      </c>
    </row>
    <row r="15" ht="25.5">
      <c r="E15" s="10" t="s">
        <v>35</v>
      </c>
    </row>
    <row r="16" spans="1:9" ht="25.5">
      <c r="A16" s="9">
        <v>3</v>
      </c>
      <c r="B16" s="9" t="s">
        <v>30</v>
      </c>
      <c r="C16" s="9" t="s">
        <v>39</v>
      </c>
      <c r="D16" s="9" t="s">
        <v>32</v>
      </c>
      <c r="E16" s="9" t="s">
        <v>40</v>
      </c>
      <c r="F16" s="9" t="s">
        <v>41</v>
      </c>
      <c r="G16" s="5">
        <v>1</v>
      </c>
      <c r="H16" s="8"/>
      <c r="I16" s="7">
        <f>ROUND((H16*G16),2)</f>
        <v>0</v>
      </c>
    </row>
    <row r="17" ht="25.5">
      <c r="E17" s="10" t="s">
        <v>35</v>
      </c>
    </row>
    <row r="18" spans="1:9" ht="63.75">
      <c r="A18" s="9">
        <v>4</v>
      </c>
      <c r="B18" s="9" t="s">
        <v>30</v>
      </c>
      <c r="C18" s="9" t="s">
        <v>42</v>
      </c>
      <c r="D18" s="9" t="s">
        <v>32</v>
      </c>
      <c r="E18" s="9" t="s">
        <v>43</v>
      </c>
      <c r="F18" s="9" t="s">
        <v>38</v>
      </c>
      <c r="G18" s="5">
        <v>1</v>
      </c>
      <c r="H18" s="8"/>
      <c r="I18" s="7">
        <f>ROUND((H18*G18),2)</f>
        <v>0</v>
      </c>
    </row>
    <row r="19" ht="25.5">
      <c r="E19" s="10" t="s">
        <v>35</v>
      </c>
    </row>
    <row r="20" spans="1:9" ht="25.5">
      <c r="A20" s="9">
        <v>5</v>
      </c>
      <c r="B20" s="9" t="s">
        <v>30</v>
      </c>
      <c r="C20" s="9" t="s">
        <v>44</v>
      </c>
      <c r="D20" s="9" t="s">
        <v>32</v>
      </c>
      <c r="E20" s="9" t="s">
        <v>45</v>
      </c>
      <c r="F20" s="9" t="s">
        <v>34</v>
      </c>
      <c r="G20" s="5">
        <v>1</v>
      </c>
      <c r="H20" s="8"/>
      <c r="I20" s="7">
        <f>ROUND((H20*G20),2)</f>
        <v>0</v>
      </c>
    </row>
    <row r="21" ht="25.5">
      <c r="E21" s="10" t="s">
        <v>35</v>
      </c>
    </row>
    <row r="22" spans="1:9" ht="25.5">
      <c r="A22" s="9">
        <v>6</v>
      </c>
      <c r="B22" s="9" t="s">
        <v>30</v>
      </c>
      <c r="C22" s="9" t="s">
        <v>46</v>
      </c>
      <c r="D22" s="9" t="s">
        <v>32</v>
      </c>
      <c r="E22" s="9" t="s">
        <v>47</v>
      </c>
      <c r="F22" s="9" t="s">
        <v>34</v>
      </c>
      <c r="G22" s="5">
        <v>1</v>
      </c>
      <c r="H22" s="8"/>
      <c r="I22" s="7">
        <f>ROUND((H22*G22),2)</f>
        <v>0</v>
      </c>
    </row>
    <row r="23" ht="25.5">
      <c r="E23" s="10" t="s">
        <v>35</v>
      </c>
    </row>
    <row r="24" spans="1:9" ht="25.5">
      <c r="A24" s="9">
        <v>7</v>
      </c>
      <c r="B24" s="9" t="s">
        <v>30</v>
      </c>
      <c r="C24" s="9" t="s">
        <v>48</v>
      </c>
      <c r="D24" s="9" t="s">
        <v>32</v>
      </c>
      <c r="E24" s="9" t="s">
        <v>49</v>
      </c>
      <c r="F24" s="9" t="s">
        <v>41</v>
      </c>
      <c r="G24" s="5">
        <v>1</v>
      </c>
      <c r="H24" s="8"/>
      <c r="I24" s="7">
        <f>ROUND((H24*G24),2)</f>
        <v>0</v>
      </c>
    </row>
    <row r="25" ht="25.5">
      <c r="E25" s="10" t="s">
        <v>35</v>
      </c>
    </row>
    <row r="26" spans="1:9" ht="25.5">
      <c r="A26" s="9">
        <v>8</v>
      </c>
      <c r="B26" s="9" t="s">
        <v>30</v>
      </c>
      <c r="C26" s="9" t="s">
        <v>50</v>
      </c>
      <c r="D26" s="9" t="s">
        <v>32</v>
      </c>
      <c r="E26" s="9" t="s">
        <v>51</v>
      </c>
      <c r="F26" s="9" t="s">
        <v>34</v>
      </c>
      <c r="G26" s="5">
        <v>1</v>
      </c>
      <c r="H26" s="8"/>
      <c r="I26" s="7">
        <f>ROUND((H26*G26),2)</f>
        <v>0</v>
      </c>
    </row>
    <row r="27" ht="25.5">
      <c r="E27" s="10" t="s">
        <v>35</v>
      </c>
    </row>
    <row r="28" spans="1:9" ht="25.5">
      <c r="A28" s="9">
        <v>9</v>
      </c>
      <c r="B28" s="9" t="s">
        <v>30</v>
      </c>
      <c r="C28" s="9" t="s">
        <v>52</v>
      </c>
      <c r="D28" s="9" t="s">
        <v>32</v>
      </c>
      <c r="E28" s="9" t="s">
        <v>53</v>
      </c>
      <c r="F28" s="9" t="s">
        <v>34</v>
      </c>
      <c r="G28" s="5">
        <v>1</v>
      </c>
      <c r="H28" s="8"/>
      <c r="I28" s="7">
        <f>ROUND((H28*G28),2)</f>
        <v>0</v>
      </c>
    </row>
    <row r="29" ht="25.5">
      <c r="E29" s="10" t="s">
        <v>35</v>
      </c>
    </row>
    <row r="30" spans="1:16" ht="12.75" customHeight="1">
      <c r="A30" s="11"/>
      <c r="B30" s="11"/>
      <c r="C30" s="11" t="s">
        <v>29</v>
      </c>
      <c r="D30" s="11"/>
      <c r="E30" s="11" t="s">
        <v>9</v>
      </c>
      <c r="F30" s="11"/>
      <c r="G30" s="11"/>
      <c r="H30" s="11"/>
      <c r="I30" s="11">
        <f>SUM(I12:I29)</f>
        <v>0</v>
      </c>
      <c r="P30">
        <f>ROUND(SUM(P12:P29),2)</f>
        <v>0</v>
      </c>
    </row>
    <row r="32" spans="1:16" ht="12.75" customHeight="1">
      <c r="A32" s="11"/>
      <c r="B32" s="11"/>
      <c r="C32" s="11"/>
      <c r="D32" s="11"/>
      <c r="E32" s="11" t="s">
        <v>54</v>
      </c>
      <c r="F32" s="11"/>
      <c r="G32" s="11"/>
      <c r="H32" s="11"/>
      <c r="I32" s="11">
        <f>+I30</f>
        <v>0</v>
      </c>
      <c r="P32">
        <f>+P30</f>
        <v>0</v>
      </c>
    </row>
    <row r="34" spans="1:9" ht="12.75" customHeight="1">
      <c r="A34" s="4" t="s">
        <v>55</v>
      </c>
      <c r="B34" s="4"/>
      <c r="C34" s="4"/>
      <c r="D34" s="4"/>
      <c r="E34" s="4"/>
      <c r="F34" s="4"/>
      <c r="G34" s="4"/>
      <c r="H34" s="4"/>
      <c r="I34" s="4"/>
    </row>
    <row r="35" spans="1:9" ht="12.75" customHeight="1">
      <c r="A35" s="4"/>
      <c r="B35" s="4"/>
      <c r="C35" s="4"/>
      <c r="D35" s="4"/>
      <c r="E35" s="4" t="s">
        <v>56</v>
      </c>
      <c r="F35" s="4"/>
      <c r="G35" s="4"/>
      <c r="H35" s="4"/>
      <c r="I35" s="4"/>
    </row>
    <row r="36" spans="1:16" ht="12.75" customHeight="1">
      <c r="A36" s="11"/>
      <c r="B36" s="11"/>
      <c r="C36" s="11"/>
      <c r="D36" s="11"/>
      <c r="E36" s="11" t="s">
        <v>57</v>
      </c>
      <c r="F36" s="11"/>
      <c r="G36" s="11"/>
      <c r="H36" s="11"/>
      <c r="I36" s="11">
        <v>0</v>
      </c>
      <c r="P36">
        <v>0</v>
      </c>
    </row>
    <row r="37" spans="1:9" ht="12.75" customHeight="1">
      <c r="A37" s="11"/>
      <c r="B37" s="11"/>
      <c r="C37" s="11"/>
      <c r="D37" s="11"/>
      <c r="E37" s="11" t="s">
        <v>58</v>
      </c>
      <c r="F37" s="11"/>
      <c r="G37" s="11"/>
      <c r="H37" s="11"/>
      <c r="I37" s="11"/>
    </row>
    <row r="38" spans="1:16" ht="12.75" customHeight="1">
      <c r="A38" s="11"/>
      <c r="B38" s="11"/>
      <c r="C38" s="11"/>
      <c r="D38" s="11"/>
      <c r="E38" s="11" t="s">
        <v>59</v>
      </c>
      <c r="F38" s="11"/>
      <c r="G38" s="11"/>
      <c r="H38" s="11"/>
      <c r="I38" s="11">
        <v>0</v>
      </c>
      <c r="P38">
        <v>0</v>
      </c>
    </row>
    <row r="39" spans="1:16" ht="12.75" customHeight="1">
      <c r="A39" s="11"/>
      <c r="B39" s="11"/>
      <c r="C39" s="11"/>
      <c r="D39" s="11"/>
      <c r="E39" s="11" t="s">
        <v>60</v>
      </c>
      <c r="F39" s="11"/>
      <c r="G39" s="11"/>
      <c r="H39" s="11"/>
      <c r="I39" s="11">
        <f>I36+I38</f>
        <v>0</v>
      </c>
      <c r="P39">
        <f>P36+P38</f>
        <v>0</v>
      </c>
    </row>
    <row r="41" spans="1:16" ht="12.75" customHeight="1">
      <c r="A41" s="11"/>
      <c r="B41" s="11"/>
      <c r="C41" s="11"/>
      <c r="D41" s="11"/>
      <c r="E41" s="11" t="s">
        <v>60</v>
      </c>
      <c r="F41" s="11"/>
      <c r="G41" s="11"/>
      <c r="H41" s="11"/>
      <c r="I41" s="11">
        <f>I32+I39</f>
        <v>0</v>
      </c>
      <c r="P41">
        <f>P32+P39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M18" sqref="M18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/>
      <c r="E4" s="1" t="s">
        <v>7</v>
      </c>
    </row>
    <row r="5" spans="1:5" ht="12.75" customHeight="1">
      <c r="A5" t="s">
        <v>4</v>
      </c>
      <c r="C5" s="1" t="s">
        <v>61</v>
      </c>
      <c r="D5" s="1"/>
      <c r="E5" s="1" t="s">
        <v>62</v>
      </c>
    </row>
    <row r="6" spans="1:5" ht="12.75" customHeight="1">
      <c r="A6" t="s">
        <v>5</v>
      </c>
      <c r="C6" s="1" t="s">
        <v>61</v>
      </c>
      <c r="D6" s="1"/>
      <c r="E6" s="1" t="s">
        <v>62</v>
      </c>
    </row>
    <row r="7" spans="3:5" ht="12.75" customHeight="1">
      <c r="C7" s="1"/>
      <c r="D7" s="1"/>
      <c r="E7" s="1"/>
    </row>
    <row r="8" spans="1:9" ht="12.75" customHeight="1">
      <c r="A8" s="13" t="s">
        <v>10</v>
      </c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3"/>
    </row>
    <row r="9" spans="1:9" ht="14.25">
      <c r="A9" s="13"/>
      <c r="B9" s="13"/>
      <c r="C9" s="13"/>
      <c r="D9" s="13"/>
      <c r="E9" s="13"/>
      <c r="F9" s="13"/>
      <c r="G9" s="13"/>
      <c r="H9" s="3" t="s">
        <v>19</v>
      </c>
      <c r="I9" s="3" t="s">
        <v>20</v>
      </c>
    </row>
    <row r="10" spans="1:9" ht="14.25">
      <c r="A10" s="3" t="s">
        <v>11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</row>
    <row r="11" spans="1:9" ht="12.75" customHeight="1">
      <c r="A11" s="4"/>
      <c r="B11" s="4"/>
      <c r="C11" s="4" t="s">
        <v>29</v>
      </c>
      <c r="D11" s="4"/>
      <c r="E11" s="4" t="s">
        <v>9</v>
      </c>
      <c r="F11" s="4"/>
      <c r="G11" s="6"/>
      <c r="H11" s="4"/>
      <c r="I11" s="6"/>
    </row>
    <row r="12" spans="1:9" ht="38.25">
      <c r="A12" s="9">
        <v>1</v>
      </c>
      <c r="B12" s="9" t="s">
        <v>30</v>
      </c>
      <c r="C12" s="9" t="s">
        <v>63</v>
      </c>
      <c r="D12" s="9" t="s">
        <v>11</v>
      </c>
      <c r="E12" s="9" t="s">
        <v>64</v>
      </c>
      <c r="F12" s="9" t="s">
        <v>65</v>
      </c>
      <c r="G12" s="5">
        <v>427.653</v>
      </c>
      <c r="H12" s="8"/>
      <c r="I12" s="7">
        <f>ROUND((H12*G12),2)</f>
        <v>0</v>
      </c>
    </row>
    <row r="13" ht="76.5">
      <c r="E13" s="10" t="s">
        <v>66</v>
      </c>
    </row>
    <row r="14" spans="1:9" ht="38.25">
      <c r="A14" s="9">
        <v>2</v>
      </c>
      <c r="B14" s="9" t="s">
        <v>30</v>
      </c>
      <c r="C14" s="9" t="s">
        <v>67</v>
      </c>
      <c r="D14" s="9" t="s">
        <v>32</v>
      </c>
      <c r="E14" s="9" t="s">
        <v>68</v>
      </c>
      <c r="F14" s="9" t="s">
        <v>65</v>
      </c>
      <c r="G14" s="5">
        <v>51.05</v>
      </c>
      <c r="H14" s="8"/>
      <c r="I14" s="7">
        <f>ROUND((H14*G14),2)</f>
        <v>0</v>
      </c>
    </row>
    <row r="15" ht="25.5">
      <c r="E15" s="10" t="s">
        <v>69</v>
      </c>
    </row>
    <row r="16" spans="1:16" ht="12.75" customHeight="1">
      <c r="A16" s="11"/>
      <c r="B16" s="11"/>
      <c r="C16" s="11" t="s">
        <v>29</v>
      </c>
      <c r="D16" s="11"/>
      <c r="E16" s="11" t="s">
        <v>9</v>
      </c>
      <c r="F16" s="11"/>
      <c r="G16" s="11"/>
      <c r="H16" s="11"/>
      <c r="I16" s="11">
        <f>SUM(I12:I15)</f>
        <v>0</v>
      </c>
      <c r="P16">
        <f>ROUND(SUM(P12:P15),2)</f>
        <v>0</v>
      </c>
    </row>
    <row r="18" spans="1:9" ht="12.75" customHeight="1">
      <c r="A18" s="4"/>
      <c r="B18" s="4"/>
      <c r="C18" s="4" t="s">
        <v>11</v>
      </c>
      <c r="D18" s="4"/>
      <c r="E18" s="4" t="s">
        <v>70</v>
      </c>
      <c r="F18" s="4"/>
      <c r="G18" s="6"/>
      <c r="H18" s="4"/>
      <c r="I18" s="6"/>
    </row>
    <row r="19" spans="1:9" ht="63.75">
      <c r="A19" s="9">
        <v>3</v>
      </c>
      <c r="B19" s="9" t="s">
        <v>30</v>
      </c>
      <c r="C19" s="9" t="s">
        <v>71</v>
      </c>
      <c r="D19" s="9" t="s">
        <v>32</v>
      </c>
      <c r="E19" s="9" t="s">
        <v>72</v>
      </c>
      <c r="F19" s="9" t="s">
        <v>73</v>
      </c>
      <c r="G19" s="5">
        <v>127.824</v>
      </c>
      <c r="H19" s="8"/>
      <c r="I19" s="7">
        <f>ROUND((H19*G19),2)</f>
        <v>0</v>
      </c>
    </row>
    <row r="20" ht="25.5">
      <c r="E20" s="10" t="s">
        <v>74</v>
      </c>
    </row>
    <row r="21" spans="1:9" ht="51">
      <c r="A21" s="9">
        <v>4</v>
      </c>
      <c r="B21" s="9" t="s">
        <v>30</v>
      </c>
      <c r="C21" s="9" t="s">
        <v>75</v>
      </c>
      <c r="D21" s="9" t="s">
        <v>32</v>
      </c>
      <c r="E21" s="9" t="s">
        <v>76</v>
      </c>
      <c r="F21" s="9" t="s">
        <v>73</v>
      </c>
      <c r="G21" s="5">
        <v>329.8</v>
      </c>
      <c r="H21" s="8"/>
      <c r="I21" s="7">
        <f>ROUND((H21*G21),2)</f>
        <v>0</v>
      </c>
    </row>
    <row r="22" ht="25.5">
      <c r="E22" s="10" t="s">
        <v>77</v>
      </c>
    </row>
    <row r="23" spans="1:9" ht="51">
      <c r="A23" s="9">
        <v>5</v>
      </c>
      <c r="B23" s="9" t="s">
        <v>30</v>
      </c>
      <c r="C23" s="9" t="s">
        <v>78</v>
      </c>
      <c r="D23" s="9" t="s">
        <v>32</v>
      </c>
      <c r="E23" s="9" t="s">
        <v>79</v>
      </c>
      <c r="F23" s="9" t="s">
        <v>80</v>
      </c>
      <c r="G23" s="5">
        <v>89.337</v>
      </c>
      <c r="H23" s="8"/>
      <c r="I23" s="7">
        <f>ROUND((H23*G23),2)</f>
        <v>0</v>
      </c>
    </row>
    <row r="24" ht="25.5">
      <c r="E24" s="10" t="s">
        <v>81</v>
      </c>
    </row>
    <row r="25" spans="1:9" ht="38.25">
      <c r="A25" s="9">
        <v>6</v>
      </c>
      <c r="B25" s="9" t="s">
        <v>30</v>
      </c>
      <c r="C25" s="9" t="s">
        <v>82</v>
      </c>
      <c r="D25" s="9" t="s">
        <v>32</v>
      </c>
      <c r="E25" s="9" t="s">
        <v>83</v>
      </c>
      <c r="F25" s="9" t="s">
        <v>84</v>
      </c>
      <c r="G25" s="5">
        <v>3573.472</v>
      </c>
      <c r="H25" s="8"/>
      <c r="I25" s="7">
        <f>ROUND((H25*G25),2)</f>
        <v>0</v>
      </c>
    </row>
    <row r="26" ht="25.5">
      <c r="E26" s="10" t="s">
        <v>85</v>
      </c>
    </row>
    <row r="27" spans="1:9" ht="51">
      <c r="A27" s="9">
        <v>7</v>
      </c>
      <c r="B27" s="9" t="s">
        <v>30</v>
      </c>
      <c r="C27" s="9" t="s">
        <v>86</v>
      </c>
      <c r="D27" s="9" t="s">
        <v>32</v>
      </c>
      <c r="E27" s="9" t="s">
        <v>87</v>
      </c>
      <c r="F27" s="9" t="s">
        <v>80</v>
      </c>
      <c r="G27" s="5">
        <v>25.525</v>
      </c>
      <c r="H27" s="8"/>
      <c r="I27" s="7">
        <f>ROUND((H27*G27),2)</f>
        <v>0</v>
      </c>
    </row>
    <row r="28" ht="25.5">
      <c r="E28" s="10" t="s">
        <v>88</v>
      </c>
    </row>
    <row r="29" spans="1:9" ht="25.5">
      <c r="A29" s="9">
        <v>8</v>
      </c>
      <c r="B29" s="9" t="s">
        <v>30</v>
      </c>
      <c r="C29" s="9" t="s">
        <v>89</v>
      </c>
      <c r="D29" s="9" t="s">
        <v>32</v>
      </c>
      <c r="E29" s="9" t="s">
        <v>90</v>
      </c>
      <c r="F29" s="9" t="s">
        <v>84</v>
      </c>
      <c r="G29" s="5">
        <v>1531.488</v>
      </c>
      <c r="H29" s="8"/>
      <c r="I29" s="7">
        <f>ROUND((H29*G29),2)</f>
        <v>0</v>
      </c>
    </row>
    <row r="30" ht="25.5">
      <c r="E30" s="10" t="s">
        <v>91</v>
      </c>
    </row>
    <row r="31" spans="1:9" ht="51">
      <c r="A31" s="9">
        <v>9</v>
      </c>
      <c r="B31" s="9" t="s">
        <v>30</v>
      </c>
      <c r="C31" s="9" t="s">
        <v>92</v>
      </c>
      <c r="D31" s="9" t="s">
        <v>32</v>
      </c>
      <c r="E31" s="9" t="s">
        <v>93</v>
      </c>
      <c r="F31" s="9" t="s">
        <v>80</v>
      </c>
      <c r="G31" s="5">
        <v>52.448</v>
      </c>
      <c r="H31" s="8"/>
      <c r="I31" s="7">
        <f>ROUND((H31*G31),2)</f>
        <v>0</v>
      </c>
    </row>
    <row r="32" ht="25.5">
      <c r="E32" s="10" t="s">
        <v>94</v>
      </c>
    </row>
    <row r="33" spans="1:9" ht="38.25">
      <c r="A33" s="9">
        <v>10</v>
      </c>
      <c r="B33" s="9" t="s">
        <v>30</v>
      </c>
      <c r="C33" s="9" t="s">
        <v>95</v>
      </c>
      <c r="D33" s="9" t="s">
        <v>32</v>
      </c>
      <c r="E33" s="9" t="s">
        <v>96</v>
      </c>
      <c r="F33" s="9" t="s">
        <v>97</v>
      </c>
      <c r="G33" s="5">
        <v>11</v>
      </c>
      <c r="H33" s="8"/>
      <c r="I33" s="7">
        <f>ROUND((H33*G33),2)</f>
        <v>0</v>
      </c>
    </row>
    <row r="34" ht="25.5">
      <c r="E34" s="10" t="s">
        <v>98</v>
      </c>
    </row>
    <row r="35" spans="1:9" ht="89.25">
      <c r="A35" s="9">
        <v>11</v>
      </c>
      <c r="B35" s="9" t="s">
        <v>30</v>
      </c>
      <c r="C35" s="9" t="s">
        <v>99</v>
      </c>
      <c r="D35" s="9" t="s">
        <v>32</v>
      </c>
      <c r="E35" s="9" t="s">
        <v>100</v>
      </c>
      <c r="F35" s="9" t="s">
        <v>80</v>
      </c>
      <c r="G35" s="5">
        <v>100.768</v>
      </c>
      <c r="H35" s="8"/>
      <c r="I35" s="7">
        <f>ROUND((H35*G35),2)</f>
        <v>0</v>
      </c>
    </row>
    <row r="36" ht="25.5">
      <c r="E36" s="10" t="s">
        <v>101</v>
      </c>
    </row>
    <row r="37" spans="1:9" ht="25.5">
      <c r="A37" s="9">
        <v>12</v>
      </c>
      <c r="B37" s="9" t="s">
        <v>30</v>
      </c>
      <c r="C37" s="9" t="s">
        <v>102</v>
      </c>
      <c r="D37" s="9" t="s">
        <v>32</v>
      </c>
      <c r="E37" s="9" t="s">
        <v>103</v>
      </c>
      <c r="F37" s="9" t="s">
        <v>97</v>
      </c>
      <c r="G37" s="5">
        <v>29</v>
      </c>
      <c r="H37" s="8"/>
      <c r="I37" s="7">
        <f>ROUND((H37*G37),2)</f>
        <v>0</v>
      </c>
    </row>
    <row r="38" ht="25.5">
      <c r="E38" s="10" t="s">
        <v>104</v>
      </c>
    </row>
    <row r="39" spans="1:9" ht="102">
      <c r="A39" s="9">
        <v>13</v>
      </c>
      <c r="B39" s="9" t="s">
        <v>30</v>
      </c>
      <c r="C39" s="9" t="s">
        <v>105</v>
      </c>
      <c r="D39" s="9" t="s">
        <v>32</v>
      </c>
      <c r="E39" s="9" t="s">
        <v>106</v>
      </c>
      <c r="F39" s="9" t="s">
        <v>80</v>
      </c>
      <c r="G39" s="5">
        <v>160.58</v>
      </c>
      <c r="H39" s="8"/>
      <c r="I39" s="7">
        <f>ROUND((H39*G39),2)</f>
        <v>0</v>
      </c>
    </row>
    <row r="40" spans="1:9" ht="76.5">
      <c r="A40" s="9">
        <v>14</v>
      </c>
      <c r="B40" s="9" t="s">
        <v>30</v>
      </c>
      <c r="C40" s="9" t="s">
        <v>107</v>
      </c>
      <c r="D40" s="9" t="s">
        <v>32</v>
      </c>
      <c r="E40" s="9" t="s">
        <v>108</v>
      </c>
      <c r="F40" s="9" t="s">
        <v>73</v>
      </c>
      <c r="G40" s="5">
        <v>203.29</v>
      </c>
      <c r="H40" s="8"/>
      <c r="I40" s="7">
        <f>ROUND((H40*G40),2)</f>
        <v>0</v>
      </c>
    </row>
    <row r="41" ht="25.5">
      <c r="E41" s="10" t="s">
        <v>109</v>
      </c>
    </row>
    <row r="42" spans="1:9" ht="38.25">
      <c r="A42" s="9">
        <v>15</v>
      </c>
      <c r="B42" s="9" t="s">
        <v>30</v>
      </c>
      <c r="C42" s="9" t="s">
        <v>110</v>
      </c>
      <c r="D42" s="9" t="s">
        <v>111</v>
      </c>
      <c r="E42" s="9" t="s">
        <v>112</v>
      </c>
      <c r="F42" s="9" t="s">
        <v>73</v>
      </c>
      <c r="G42" s="5">
        <v>196</v>
      </c>
      <c r="H42" s="8"/>
      <c r="I42" s="7">
        <f>ROUND((H42*G42),2)</f>
        <v>0</v>
      </c>
    </row>
    <row r="43" ht="25.5">
      <c r="E43" s="10" t="s">
        <v>113</v>
      </c>
    </row>
    <row r="44" spans="1:9" ht="38.25">
      <c r="A44" s="9">
        <v>16</v>
      </c>
      <c r="B44" s="9" t="s">
        <v>30</v>
      </c>
      <c r="C44" s="9" t="s">
        <v>114</v>
      </c>
      <c r="D44" s="9" t="s">
        <v>32</v>
      </c>
      <c r="E44" s="9" t="s">
        <v>115</v>
      </c>
      <c r="F44" s="9" t="s">
        <v>73</v>
      </c>
      <c r="G44" s="5">
        <v>196</v>
      </c>
      <c r="H44" s="8"/>
      <c r="I44" s="7">
        <f>ROUND((H44*G44),2)</f>
        <v>0</v>
      </c>
    </row>
    <row r="45" ht="25.5">
      <c r="E45" s="10" t="s">
        <v>113</v>
      </c>
    </row>
    <row r="46" spans="1:16" ht="12.75" customHeight="1">
      <c r="A46" s="11"/>
      <c r="B46" s="11"/>
      <c r="C46" s="11" t="s">
        <v>11</v>
      </c>
      <c r="D46" s="11"/>
      <c r="E46" s="11" t="s">
        <v>70</v>
      </c>
      <c r="F46" s="11"/>
      <c r="G46" s="11"/>
      <c r="H46" s="11"/>
      <c r="I46" s="11">
        <f>SUM(I19:I45)</f>
        <v>0</v>
      </c>
      <c r="P46">
        <f>ROUND(SUM(P19:P45),2)</f>
        <v>0</v>
      </c>
    </row>
    <row r="48" spans="1:9" ht="12.75" customHeight="1">
      <c r="A48" s="4"/>
      <c r="B48" s="4"/>
      <c r="C48" s="4" t="s">
        <v>24</v>
      </c>
      <c r="D48" s="4"/>
      <c r="E48" s="4" t="s">
        <v>62</v>
      </c>
      <c r="F48" s="4"/>
      <c r="G48" s="6"/>
      <c r="H48" s="4"/>
      <c r="I48" s="6"/>
    </row>
    <row r="49" spans="1:9" ht="89.25">
      <c r="A49" s="9">
        <v>17</v>
      </c>
      <c r="B49" s="9" t="s">
        <v>30</v>
      </c>
      <c r="C49" s="9" t="s">
        <v>116</v>
      </c>
      <c r="D49" s="9" t="s">
        <v>32</v>
      </c>
      <c r="E49" s="9" t="s">
        <v>117</v>
      </c>
      <c r="F49" s="9" t="s">
        <v>73</v>
      </c>
      <c r="G49" s="5">
        <v>275.13</v>
      </c>
      <c r="H49" s="8"/>
      <c r="I49" s="7">
        <f>ROUND((H49*G49),2)</f>
        <v>0</v>
      </c>
    </row>
    <row r="50" ht="25.5">
      <c r="E50" s="10" t="s">
        <v>118</v>
      </c>
    </row>
    <row r="51" spans="1:9" ht="76.5">
      <c r="A51" s="9">
        <v>18</v>
      </c>
      <c r="B51" s="9" t="s">
        <v>30</v>
      </c>
      <c r="C51" s="9" t="s">
        <v>119</v>
      </c>
      <c r="D51" s="9" t="s">
        <v>32</v>
      </c>
      <c r="E51" s="9" t="s">
        <v>120</v>
      </c>
      <c r="F51" s="9" t="s">
        <v>73</v>
      </c>
      <c r="G51" s="5">
        <v>203.29</v>
      </c>
      <c r="H51" s="8"/>
      <c r="I51" s="7">
        <f>ROUND((H51*G51),2)</f>
        <v>0</v>
      </c>
    </row>
    <row r="52" ht="25.5">
      <c r="E52" s="10" t="s">
        <v>121</v>
      </c>
    </row>
    <row r="53" spans="1:9" ht="102">
      <c r="A53" s="9">
        <v>19</v>
      </c>
      <c r="B53" s="9" t="s">
        <v>30</v>
      </c>
      <c r="C53" s="9" t="s">
        <v>122</v>
      </c>
      <c r="D53" s="9" t="s">
        <v>32</v>
      </c>
      <c r="E53" s="9" t="s">
        <v>123</v>
      </c>
      <c r="F53" s="9" t="s">
        <v>73</v>
      </c>
      <c r="G53" s="5">
        <v>44.7</v>
      </c>
      <c r="H53" s="8"/>
      <c r="I53" s="7">
        <f>ROUND((H53*G53),2)</f>
        <v>0</v>
      </c>
    </row>
    <row r="54" ht="25.5">
      <c r="E54" s="10" t="s">
        <v>124</v>
      </c>
    </row>
    <row r="55" spans="1:9" ht="76.5">
      <c r="A55" s="9">
        <v>20</v>
      </c>
      <c r="B55" s="9" t="s">
        <v>30</v>
      </c>
      <c r="C55" s="9" t="s">
        <v>125</v>
      </c>
      <c r="D55" s="9" t="s">
        <v>32</v>
      </c>
      <c r="E55" s="9" t="s">
        <v>126</v>
      </c>
      <c r="F55" s="9" t="s">
        <v>73</v>
      </c>
      <c r="G55" s="5">
        <v>426.33</v>
      </c>
      <c r="H55" s="8"/>
      <c r="I55" s="7">
        <f>ROUND((H55*G55),2)</f>
        <v>0</v>
      </c>
    </row>
    <row r="56" ht="25.5">
      <c r="E56" s="10" t="s">
        <v>127</v>
      </c>
    </row>
    <row r="57" spans="1:9" ht="127.5">
      <c r="A57" s="9">
        <v>21</v>
      </c>
      <c r="B57" s="9" t="s">
        <v>30</v>
      </c>
      <c r="C57" s="9" t="s">
        <v>128</v>
      </c>
      <c r="D57" s="9" t="s">
        <v>32</v>
      </c>
      <c r="E57" s="9" t="s">
        <v>129</v>
      </c>
      <c r="F57" s="9" t="s">
        <v>73</v>
      </c>
      <c r="G57" s="5">
        <v>853.05</v>
      </c>
      <c r="H57" s="8"/>
      <c r="I57" s="7">
        <f>ROUND((H57*G57),2)</f>
        <v>0</v>
      </c>
    </row>
    <row r="58" ht="25.5">
      <c r="E58" s="10" t="s">
        <v>130</v>
      </c>
    </row>
    <row r="59" spans="1:9" ht="76.5">
      <c r="A59" s="9">
        <v>22</v>
      </c>
      <c r="B59" s="9" t="s">
        <v>30</v>
      </c>
      <c r="C59" s="9" t="s">
        <v>131</v>
      </c>
      <c r="D59" s="9" t="s">
        <v>32</v>
      </c>
      <c r="E59" s="9" t="s">
        <v>132</v>
      </c>
      <c r="F59" s="9" t="s">
        <v>73</v>
      </c>
      <c r="G59" s="5">
        <v>436.6</v>
      </c>
      <c r="H59" s="8"/>
      <c r="I59" s="7">
        <f>ROUND((H59*G59),2)</f>
        <v>0</v>
      </c>
    </row>
    <row r="60" ht="25.5">
      <c r="E60" s="10" t="s">
        <v>133</v>
      </c>
    </row>
    <row r="61" spans="1:9" ht="76.5">
      <c r="A61" s="9">
        <v>23</v>
      </c>
      <c r="B61" s="9" t="s">
        <v>30</v>
      </c>
      <c r="C61" s="9" t="s">
        <v>134</v>
      </c>
      <c r="D61" s="9" t="s">
        <v>32</v>
      </c>
      <c r="E61" s="9" t="s">
        <v>135</v>
      </c>
      <c r="F61" s="9" t="s">
        <v>73</v>
      </c>
      <c r="G61" s="5">
        <v>391.75</v>
      </c>
      <c r="H61" s="8"/>
      <c r="I61" s="7">
        <f>ROUND((H61*G61),2)</f>
        <v>0</v>
      </c>
    </row>
    <row r="62" ht="25.5">
      <c r="E62" s="10" t="s">
        <v>136</v>
      </c>
    </row>
    <row r="63" spans="1:9" ht="76.5">
      <c r="A63" s="9">
        <v>24</v>
      </c>
      <c r="B63" s="9" t="s">
        <v>30</v>
      </c>
      <c r="C63" s="9" t="s">
        <v>137</v>
      </c>
      <c r="D63" s="9" t="s">
        <v>32</v>
      </c>
      <c r="E63" s="9" t="s">
        <v>138</v>
      </c>
      <c r="F63" s="9" t="s">
        <v>73</v>
      </c>
      <c r="G63" s="5">
        <v>411.51</v>
      </c>
      <c r="H63" s="8"/>
      <c r="I63" s="7">
        <f>ROUND((H63*G63),2)</f>
        <v>0</v>
      </c>
    </row>
    <row r="64" ht="25.5">
      <c r="E64" s="10" t="s">
        <v>139</v>
      </c>
    </row>
    <row r="65" spans="1:9" ht="25.5">
      <c r="A65" s="9">
        <v>25</v>
      </c>
      <c r="B65" s="9" t="s">
        <v>30</v>
      </c>
      <c r="C65" s="9" t="s">
        <v>140</v>
      </c>
      <c r="D65" s="9" t="s">
        <v>32</v>
      </c>
      <c r="E65" s="9" t="s">
        <v>141</v>
      </c>
      <c r="F65" s="9" t="s">
        <v>80</v>
      </c>
      <c r="G65" s="5">
        <v>7.657</v>
      </c>
      <c r="H65" s="8"/>
      <c r="I65" s="7">
        <f>ROUND((H65*G65),2)</f>
        <v>0</v>
      </c>
    </row>
    <row r="66" ht="38.25">
      <c r="E66" s="10" t="s">
        <v>142</v>
      </c>
    </row>
    <row r="67" spans="1:16" ht="12.75" customHeight="1">
      <c r="A67" s="11"/>
      <c r="B67" s="11"/>
      <c r="C67" s="11" t="s">
        <v>24</v>
      </c>
      <c r="D67" s="11"/>
      <c r="E67" s="11" t="s">
        <v>62</v>
      </c>
      <c r="F67" s="11"/>
      <c r="G67" s="11"/>
      <c r="H67" s="11"/>
      <c r="I67" s="11">
        <f>SUM(I49:I66)</f>
        <v>0</v>
      </c>
      <c r="P67">
        <f>ROUND(SUM(P49:P66),2)</f>
        <v>0</v>
      </c>
    </row>
    <row r="69" spans="1:9" ht="12.75" customHeight="1">
      <c r="A69" s="4"/>
      <c r="B69" s="4"/>
      <c r="C69" s="4" t="s">
        <v>28</v>
      </c>
      <c r="D69" s="4"/>
      <c r="E69" s="4" t="s">
        <v>143</v>
      </c>
      <c r="F69" s="4"/>
      <c r="G69" s="6"/>
      <c r="H69" s="4"/>
      <c r="I69" s="6"/>
    </row>
    <row r="70" spans="1:9" ht="25.5">
      <c r="A70" s="9">
        <v>26</v>
      </c>
      <c r="B70" s="9" t="s">
        <v>30</v>
      </c>
      <c r="C70" s="9" t="s">
        <v>144</v>
      </c>
      <c r="D70" s="9" t="s">
        <v>32</v>
      </c>
      <c r="E70" s="9" t="s">
        <v>145</v>
      </c>
      <c r="F70" s="9" t="s">
        <v>41</v>
      </c>
      <c r="G70" s="5">
        <v>4</v>
      </c>
      <c r="H70" s="8"/>
      <c r="I70" s="7">
        <f>ROUND((H70*G70),2)</f>
        <v>0</v>
      </c>
    </row>
    <row r="71" ht="25.5">
      <c r="E71" s="10" t="s">
        <v>146</v>
      </c>
    </row>
    <row r="72" spans="1:9" ht="51">
      <c r="A72" s="9">
        <v>27</v>
      </c>
      <c r="B72" s="9" t="s">
        <v>30</v>
      </c>
      <c r="C72" s="9" t="s">
        <v>147</v>
      </c>
      <c r="D72" s="9" t="s">
        <v>32</v>
      </c>
      <c r="E72" s="9" t="s">
        <v>148</v>
      </c>
      <c r="F72" s="9" t="s">
        <v>41</v>
      </c>
      <c r="G72" s="5">
        <v>6</v>
      </c>
      <c r="H72" s="8"/>
      <c r="I72" s="7">
        <f>ROUND((H72*G72),2)</f>
        <v>0</v>
      </c>
    </row>
    <row r="73" ht="25.5">
      <c r="E73" s="10" t="s">
        <v>149</v>
      </c>
    </row>
    <row r="74" spans="1:9" ht="38.25">
      <c r="A74" s="9">
        <v>28</v>
      </c>
      <c r="B74" s="9" t="s">
        <v>30</v>
      </c>
      <c r="C74" s="9" t="s">
        <v>150</v>
      </c>
      <c r="D74" s="9" t="s">
        <v>32</v>
      </c>
      <c r="E74" s="9" t="s">
        <v>151</v>
      </c>
      <c r="F74" s="9" t="s">
        <v>73</v>
      </c>
      <c r="G74" s="5">
        <v>37</v>
      </c>
      <c r="H74" s="8"/>
      <c r="I74" s="7">
        <f>ROUND((H74*G74),2)</f>
        <v>0</v>
      </c>
    </row>
    <row r="75" ht="25.5">
      <c r="E75" s="10" t="s">
        <v>152</v>
      </c>
    </row>
    <row r="76" spans="1:9" ht="38.25">
      <c r="A76" s="9">
        <v>29</v>
      </c>
      <c r="B76" s="9" t="s">
        <v>30</v>
      </c>
      <c r="C76" s="9" t="s">
        <v>153</v>
      </c>
      <c r="D76" s="9" t="s">
        <v>32</v>
      </c>
      <c r="E76" s="9" t="s">
        <v>154</v>
      </c>
      <c r="F76" s="9" t="s">
        <v>80</v>
      </c>
      <c r="G76" s="5">
        <v>0.007</v>
      </c>
      <c r="H76" s="8"/>
      <c r="I76" s="7">
        <f>ROUND((H76*G76),2)</f>
        <v>0</v>
      </c>
    </row>
    <row r="77" ht="25.5">
      <c r="E77" s="10" t="s">
        <v>155</v>
      </c>
    </row>
    <row r="78" spans="1:16" ht="12.75" customHeight="1">
      <c r="A78" s="11"/>
      <c r="B78" s="11"/>
      <c r="C78" s="11" t="s">
        <v>28</v>
      </c>
      <c r="D78" s="11"/>
      <c r="E78" s="11" t="s">
        <v>143</v>
      </c>
      <c r="F78" s="11"/>
      <c r="G78" s="11"/>
      <c r="H78" s="11"/>
      <c r="I78" s="11">
        <f>SUM(I70:I77)</f>
        <v>0</v>
      </c>
      <c r="P78">
        <f>ROUND(SUM(P70:P77),2)</f>
        <v>0</v>
      </c>
    </row>
    <row r="80" spans="1:16" ht="12.75" customHeight="1">
      <c r="A80" s="11"/>
      <c r="B80" s="11"/>
      <c r="C80" s="11"/>
      <c r="D80" s="11"/>
      <c r="E80" s="11" t="s">
        <v>54</v>
      </c>
      <c r="F80" s="11"/>
      <c r="G80" s="11"/>
      <c r="H80" s="11"/>
      <c r="I80" s="11">
        <f>+I16+I46+I67+I78</f>
        <v>0</v>
      </c>
      <c r="P80">
        <f>+P16+P46+P67+P78</f>
        <v>0</v>
      </c>
    </row>
    <row r="82" spans="1:9" ht="12.75" customHeight="1">
      <c r="A82" s="4" t="s">
        <v>55</v>
      </c>
      <c r="B82" s="4"/>
      <c r="C82" s="4"/>
      <c r="D82" s="4"/>
      <c r="E82" s="4"/>
      <c r="F82" s="4"/>
      <c r="G82" s="4"/>
      <c r="H82" s="4"/>
      <c r="I82" s="4"/>
    </row>
    <row r="83" spans="1:9" ht="12.75" customHeight="1">
      <c r="A83" s="4"/>
      <c r="B83" s="4"/>
      <c r="C83" s="4"/>
      <c r="D83" s="4"/>
      <c r="E83" s="4" t="s">
        <v>56</v>
      </c>
      <c r="F83" s="4"/>
      <c r="G83" s="4"/>
      <c r="H83" s="4"/>
      <c r="I83" s="4"/>
    </row>
    <row r="84" spans="1:16" ht="12.75" customHeight="1">
      <c r="A84" s="11"/>
      <c r="B84" s="11"/>
      <c r="C84" s="11"/>
      <c r="D84" s="11"/>
      <c r="E84" s="11" t="s">
        <v>57</v>
      </c>
      <c r="F84" s="11"/>
      <c r="G84" s="11"/>
      <c r="H84" s="11"/>
      <c r="I84" s="11">
        <v>0</v>
      </c>
      <c r="P84">
        <v>0</v>
      </c>
    </row>
    <row r="85" spans="1:9" ht="12.75" customHeight="1">
      <c r="A85" s="11"/>
      <c r="B85" s="11"/>
      <c r="C85" s="11"/>
      <c r="D85" s="11"/>
      <c r="E85" s="11" t="s">
        <v>58</v>
      </c>
      <c r="F85" s="11"/>
      <c r="G85" s="11"/>
      <c r="H85" s="11"/>
      <c r="I85" s="11"/>
    </row>
    <row r="86" spans="1:16" ht="12.75" customHeight="1">
      <c r="A86" s="11"/>
      <c r="B86" s="11"/>
      <c r="C86" s="11"/>
      <c r="D86" s="11"/>
      <c r="E86" s="11" t="s">
        <v>59</v>
      </c>
      <c r="F86" s="11"/>
      <c r="G86" s="11"/>
      <c r="H86" s="11"/>
      <c r="I86" s="11">
        <v>0</v>
      </c>
      <c r="P86">
        <v>0</v>
      </c>
    </row>
    <row r="87" spans="1:16" ht="12.75" customHeight="1">
      <c r="A87" s="11"/>
      <c r="B87" s="11"/>
      <c r="C87" s="11"/>
      <c r="D87" s="11"/>
      <c r="E87" s="11" t="s">
        <v>60</v>
      </c>
      <c r="F87" s="11"/>
      <c r="G87" s="11"/>
      <c r="H87" s="11"/>
      <c r="I87" s="11">
        <f>I84+I86</f>
        <v>0</v>
      </c>
      <c r="P87">
        <f>P84+P86</f>
        <v>0</v>
      </c>
    </row>
    <row r="89" spans="1:16" ht="12.75" customHeight="1">
      <c r="A89" s="11"/>
      <c r="B89" s="11"/>
      <c r="C89" s="11"/>
      <c r="D89" s="11"/>
      <c r="E89" s="11" t="s">
        <v>60</v>
      </c>
      <c r="F89" s="11"/>
      <c r="G89" s="11"/>
      <c r="H89" s="11"/>
      <c r="I89" s="11">
        <f>I80+I87</f>
        <v>0</v>
      </c>
      <c r="P89">
        <f>P80+P87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/>
      <c r="E4" s="1" t="s">
        <v>7</v>
      </c>
    </row>
    <row r="5" spans="1:5" ht="12.75" customHeight="1">
      <c r="A5" t="s">
        <v>4</v>
      </c>
      <c r="C5" s="1" t="s">
        <v>156</v>
      </c>
      <c r="D5" s="1"/>
      <c r="E5" s="1" t="s">
        <v>157</v>
      </c>
    </row>
    <row r="6" spans="1:5" ht="12.75" customHeight="1">
      <c r="A6" t="s">
        <v>5</v>
      </c>
      <c r="C6" s="1" t="s">
        <v>156</v>
      </c>
      <c r="D6" s="1"/>
      <c r="E6" s="1" t="s">
        <v>157</v>
      </c>
    </row>
    <row r="7" spans="3:5" ht="12.75" customHeight="1">
      <c r="C7" s="1"/>
      <c r="D7" s="1"/>
      <c r="E7" s="1"/>
    </row>
    <row r="8" spans="1:9" ht="12.75" customHeight="1">
      <c r="A8" s="13" t="s">
        <v>10</v>
      </c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3"/>
    </row>
    <row r="9" spans="1:9" ht="14.25">
      <c r="A9" s="13"/>
      <c r="B9" s="13"/>
      <c r="C9" s="13"/>
      <c r="D9" s="13"/>
      <c r="E9" s="13"/>
      <c r="F9" s="13"/>
      <c r="G9" s="13"/>
      <c r="H9" s="3" t="s">
        <v>19</v>
      </c>
      <c r="I9" s="3" t="s">
        <v>20</v>
      </c>
    </row>
    <row r="10" spans="1:9" ht="14.25">
      <c r="A10" s="3" t="s">
        <v>11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</row>
    <row r="11" spans="1:9" ht="12.75" customHeight="1">
      <c r="A11" s="4"/>
      <c r="B11" s="4"/>
      <c r="C11" s="4" t="s">
        <v>29</v>
      </c>
      <c r="D11" s="4"/>
      <c r="E11" s="4" t="s">
        <v>9</v>
      </c>
      <c r="F11" s="4"/>
      <c r="G11" s="6"/>
      <c r="H11" s="4"/>
      <c r="I11" s="6"/>
    </row>
    <row r="12" spans="1:9" ht="38.25">
      <c r="A12" s="9">
        <v>1</v>
      </c>
      <c r="B12" s="9" t="s">
        <v>30</v>
      </c>
      <c r="C12" s="9" t="s">
        <v>63</v>
      </c>
      <c r="D12" s="9" t="s">
        <v>11</v>
      </c>
      <c r="E12" s="9" t="s">
        <v>64</v>
      </c>
      <c r="F12" s="9" t="s">
        <v>65</v>
      </c>
      <c r="G12" s="5">
        <v>344.488</v>
      </c>
      <c r="H12" s="8"/>
      <c r="I12" s="7">
        <f>ROUND((H12*G12),2)</f>
        <v>0</v>
      </c>
    </row>
    <row r="13" ht="25.5">
      <c r="E13" s="10" t="s">
        <v>158</v>
      </c>
    </row>
    <row r="14" spans="1:9" ht="25.5">
      <c r="A14" s="9">
        <v>2</v>
      </c>
      <c r="B14" s="9" t="s">
        <v>30</v>
      </c>
      <c r="C14" s="9" t="s">
        <v>63</v>
      </c>
      <c r="D14" s="9" t="s">
        <v>21</v>
      </c>
      <c r="E14" s="9" t="s">
        <v>159</v>
      </c>
      <c r="F14" s="9" t="s">
        <v>65</v>
      </c>
      <c r="G14" s="5">
        <v>148.968</v>
      </c>
      <c r="H14" s="8"/>
      <c r="I14" s="7">
        <f>ROUND((H14*G14),2)</f>
        <v>0</v>
      </c>
    </row>
    <row r="15" ht="127.5">
      <c r="E15" s="12" t="s">
        <v>160</v>
      </c>
    </row>
    <row r="16" spans="1:9" ht="25.5">
      <c r="A16" s="9">
        <v>3</v>
      </c>
      <c r="B16" s="9" t="s">
        <v>30</v>
      </c>
      <c r="C16" s="9" t="s">
        <v>63</v>
      </c>
      <c r="D16" s="9" t="s">
        <v>23</v>
      </c>
      <c r="E16" s="9" t="s">
        <v>161</v>
      </c>
      <c r="F16" s="9" t="s">
        <v>65</v>
      </c>
      <c r="G16" s="5">
        <v>1.725</v>
      </c>
      <c r="H16" s="8"/>
      <c r="I16" s="7">
        <f>ROUND((H16*G16),2)</f>
        <v>0</v>
      </c>
    </row>
    <row r="17" ht="25.5">
      <c r="E17" s="10" t="s">
        <v>162</v>
      </c>
    </row>
    <row r="18" spans="1:9" ht="51">
      <c r="A18" s="9">
        <v>4</v>
      </c>
      <c r="B18" s="9" t="s">
        <v>30</v>
      </c>
      <c r="C18" s="9" t="s">
        <v>163</v>
      </c>
      <c r="D18" s="9" t="s">
        <v>32</v>
      </c>
      <c r="E18" s="9" t="s">
        <v>164</v>
      </c>
      <c r="F18" s="9" t="s">
        <v>34</v>
      </c>
      <c r="G18" s="5">
        <v>1</v>
      </c>
      <c r="H18" s="8"/>
      <c r="I18" s="7">
        <f>ROUND((H18*G18),2)</f>
        <v>0</v>
      </c>
    </row>
    <row r="19" ht="25.5">
      <c r="E19" s="10" t="s">
        <v>35</v>
      </c>
    </row>
    <row r="20" spans="1:16" ht="12.75" customHeight="1">
      <c r="A20" s="11"/>
      <c r="B20" s="11"/>
      <c r="C20" s="11" t="s">
        <v>29</v>
      </c>
      <c r="D20" s="11"/>
      <c r="E20" s="11" t="s">
        <v>9</v>
      </c>
      <c r="F20" s="11"/>
      <c r="G20" s="11"/>
      <c r="H20" s="11"/>
      <c r="I20" s="11">
        <f>SUM(I12:I19)</f>
        <v>0</v>
      </c>
      <c r="P20">
        <f>ROUND(SUM(P12:P19),2)</f>
        <v>0</v>
      </c>
    </row>
    <row r="22" spans="1:9" ht="12.75" customHeight="1">
      <c r="A22" s="4"/>
      <c r="B22" s="4"/>
      <c r="C22" s="4" t="s">
        <v>11</v>
      </c>
      <c r="D22" s="4"/>
      <c r="E22" s="4" t="s">
        <v>70</v>
      </c>
      <c r="F22" s="4"/>
      <c r="G22" s="6"/>
      <c r="H22" s="4"/>
      <c r="I22" s="6"/>
    </row>
    <row r="23" spans="1:9" ht="25.5">
      <c r="A23" s="9">
        <v>5</v>
      </c>
      <c r="B23" s="9" t="s">
        <v>30</v>
      </c>
      <c r="C23" s="9" t="s">
        <v>165</v>
      </c>
      <c r="D23" s="9" t="s">
        <v>32</v>
      </c>
      <c r="E23" s="9" t="s">
        <v>166</v>
      </c>
      <c r="F23" s="9" t="s">
        <v>73</v>
      </c>
      <c r="G23" s="5">
        <v>30</v>
      </c>
      <c r="H23" s="8"/>
      <c r="I23" s="7">
        <f>ROUND((H23*G23),2)</f>
        <v>0</v>
      </c>
    </row>
    <row r="24" ht="25.5">
      <c r="E24" s="10" t="s">
        <v>167</v>
      </c>
    </row>
    <row r="25" spans="1:9" ht="38.25">
      <c r="A25" s="9">
        <v>6</v>
      </c>
      <c r="B25" s="9" t="s">
        <v>30</v>
      </c>
      <c r="C25" s="9" t="s">
        <v>78</v>
      </c>
      <c r="D25" s="9" t="s">
        <v>32</v>
      </c>
      <c r="E25" s="9" t="s">
        <v>168</v>
      </c>
      <c r="F25" s="9" t="s">
        <v>80</v>
      </c>
      <c r="G25" s="5">
        <v>13.8</v>
      </c>
      <c r="H25" s="8"/>
      <c r="I25" s="7">
        <f>ROUND((H25*G25),2)</f>
        <v>0</v>
      </c>
    </row>
    <row r="26" ht="25.5">
      <c r="E26" s="10" t="s">
        <v>169</v>
      </c>
    </row>
    <row r="27" spans="1:9" ht="38.25">
      <c r="A27" s="9">
        <v>7</v>
      </c>
      <c r="B27" s="9" t="s">
        <v>30</v>
      </c>
      <c r="C27" s="9" t="s">
        <v>82</v>
      </c>
      <c r="D27" s="9" t="s">
        <v>32</v>
      </c>
      <c r="E27" s="9" t="s">
        <v>83</v>
      </c>
      <c r="F27" s="9" t="s">
        <v>84</v>
      </c>
      <c r="G27" s="5">
        <v>276</v>
      </c>
      <c r="H27" s="8"/>
      <c r="I27" s="7">
        <f>ROUND((H27*G27),2)</f>
        <v>0</v>
      </c>
    </row>
    <row r="28" ht="25.5">
      <c r="E28" s="10" t="s">
        <v>170</v>
      </c>
    </row>
    <row r="29" spans="1:9" ht="25.5">
      <c r="A29" s="9">
        <v>8</v>
      </c>
      <c r="B29" s="9" t="s">
        <v>30</v>
      </c>
      <c r="C29" s="9" t="s">
        <v>92</v>
      </c>
      <c r="D29" s="9" t="s">
        <v>32</v>
      </c>
      <c r="E29" s="9" t="s">
        <v>171</v>
      </c>
      <c r="F29" s="9" t="s">
        <v>80</v>
      </c>
      <c r="G29" s="5">
        <v>54.05</v>
      </c>
      <c r="H29" s="8"/>
      <c r="I29" s="7">
        <f>ROUND((H29*G29),2)</f>
        <v>0</v>
      </c>
    </row>
    <row r="30" ht="25.5">
      <c r="E30" s="10" t="s">
        <v>172</v>
      </c>
    </row>
    <row r="31" spans="1:9" ht="25.5">
      <c r="A31" s="9">
        <v>9</v>
      </c>
      <c r="B31" s="9" t="s">
        <v>30</v>
      </c>
      <c r="C31" s="9" t="s">
        <v>173</v>
      </c>
      <c r="D31" s="9" t="s">
        <v>32</v>
      </c>
      <c r="E31" s="9" t="s">
        <v>174</v>
      </c>
      <c r="F31" s="9" t="s">
        <v>175</v>
      </c>
      <c r="G31" s="5">
        <v>336</v>
      </c>
      <c r="H31" s="8"/>
      <c r="I31" s="7">
        <f>ROUND((H31*G31),2)</f>
        <v>0</v>
      </c>
    </row>
    <row r="32" ht="25.5">
      <c r="E32" s="10" t="s">
        <v>176</v>
      </c>
    </row>
    <row r="33" spans="1:9" ht="38.25">
      <c r="A33" s="9">
        <v>10</v>
      </c>
      <c r="B33" s="9" t="s">
        <v>30</v>
      </c>
      <c r="C33" s="9" t="s">
        <v>177</v>
      </c>
      <c r="D33" s="9" t="s">
        <v>32</v>
      </c>
      <c r="E33" s="9" t="s">
        <v>178</v>
      </c>
      <c r="F33" s="9" t="s">
        <v>97</v>
      </c>
      <c r="G33" s="5">
        <v>64</v>
      </c>
      <c r="H33" s="8"/>
      <c r="I33" s="7">
        <f>ROUND((H33*G33),2)</f>
        <v>0</v>
      </c>
    </row>
    <row r="34" ht="25.5">
      <c r="E34" s="10" t="s">
        <v>179</v>
      </c>
    </row>
    <row r="35" spans="1:9" ht="25.5">
      <c r="A35" s="9">
        <v>11</v>
      </c>
      <c r="B35" s="9" t="s">
        <v>30</v>
      </c>
      <c r="C35" s="9" t="s">
        <v>180</v>
      </c>
      <c r="D35" s="9" t="s">
        <v>32</v>
      </c>
      <c r="E35" s="9" t="s">
        <v>181</v>
      </c>
      <c r="F35" s="9" t="s">
        <v>80</v>
      </c>
      <c r="G35" s="5">
        <v>45.5</v>
      </c>
      <c r="H35" s="8"/>
      <c r="I35" s="7">
        <f>ROUND((H35*G35),2)</f>
        <v>0</v>
      </c>
    </row>
    <row r="36" ht="25.5">
      <c r="E36" s="10" t="s">
        <v>182</v>
      </c>
    </row>
    <row r="37" spans="1:9" ht="25.5">
      <c r="A37" s="9">
        <v>12</v>
      </c>
      <c r="B37" s="9" t="s">
        <v>30</v>
      </c>
      <c r="C37" s="9" t="s">
        <v>183</v>
      </c>
      <c r="D37" s="9" t="s">
        <v>32</v>
      </c>
      <c r="E37" s="9" t="s">
        <v>184</v>
      </c>
      <c r="F37" s="9" t="s">
        <v>80</v>
      </c>
      <c r="G37" s="5">
        <v>126.744</v>
      </c>
      <c r="H37" s="8"/>
      <c r="I37" s="7">
        <f>ROUND((H37*G37),2)</f>
        <v>0</v>
      </c>
    </row>
    <row r="38" ht="102">
      <c r="E38" s="12" t="s">
        <v>185</v>
      </c>
    </row>
    <row r="39" spans="1:9" ht="25.5">
      <c r="A39" s="9">
        <v>13</v>
      </c>
      <c r="B39" s="9" t="s">
        <v>30</v>
      </c>
      <c r="C39" s="9" t="s">
        <v>186</v>
      </c>
      <c r="D39" s="9" t="s">
        <v>32</v>
      </c>
      <c r="E39" s="9" t="s">
        <v>187</v>
      </c>
      <c r="F39" s="9" t="s">
        <v>188</v>
      </c>
      <c r="G39" s="5">
        <v>2534.88</v>
      </c>
      <c r="H39" s="8"/>
      <c r="I39" s="7">
        <f>ROUND((H39*G39),2)</f>
        <v>0</v>
      </c>
    </row>
    <row r="40" ht="25.5">
      <c r="E40" s="10" t="s">
        <v>189</v>
      </c>
    </row>
    <row r="41" spans="1:9" ht="25.5">
      <c r="A41" s="9">
        <v>14</v>
      </c>
      <c r="B41" s="9" t="s">
        <v>30</v>
      </c>
      <c r="C41" s="9" t="s">
        <v>190</v>
      </c>
      <c r="D41" s="9" t="s">
        <v>32</v>
      </c>
      <c r="E41" s="9" t="s">
        <v>191</v>
      </c>
      <c r="F41" s="9" t="s">
        <v>80</v>
      </c>
      <c r="G41" s="5">
        <v>19.76</v>
      </c>
      <c r="H41" s="8"/>
      <c r="I41" s="7">
        <f>ROUND((H41*G41),2)</f>
        <v>0</v>
      </c>
    </row>
    <row r="42" ht="25.5">
      <c r="E42" s="10" t="s">
        <v>192</v>
      </c>
    </row>
    <row r="43" spans="1:16" ht="12.75" customHeight="1">
      <c r="A43" s="11"/>
      <c r="B43" s="11"/>
      <c r="C43" s="11" t="s">
        <v>11</v>
      </c>
      <c r="D43" s="11"/>
      <c r="E43" s="11" t="s">
        <v>70</v>
      </c>
      <c r="F43" s="11"/>
      <c r="G43" s="11"/>
      <c r="H43" s="11"/>
      <c r="I43" s="11">
        <f>SUM(I23:I42)</f>
        <v>0</v>
      </c>
      <c r="P43">
        <f>ROUND(SUM(P23:P42),2)</f>
        <v>0</v>
      </c>
    </row>
    <row r="45" spans="1:9" ht="12.75" customHeight="1">
      <c r="A45" s="4"/>
      <c r="B45" s="4"/>
      <c r="C45" s="4" t="s">
        <v>21</v>
      </c>
      <c r="D45" s="4"/>
      <c r="E45" s="4" t="s">
        <v>193</v>
      </c>
      <c r="F45" s="4"/>
      <c r="G45" s="6"/>
      <c r="H45" s="4"/>
      <c r="I45" s="6"/>
    </row>
    <row r="46" spans="1:9" ht="25.5">
      <c r="A46" s="9">
        <v>15</v>
      </c>
      <c r="B46" s="9" t="s">
        <v>30</v>
      </c>
      <c r="C46" s="9" t="s">
        <v>194</v>
      </c>
      <c r="D46" s="9" t="s">
        <v>32</v>
      </c>
      <c r="E46" s="9" t="s">
        <v>195</v>
      </c>
      <c r="F46" s="9" t="s">
        <v>97</v>
      </c>
      <c r="G46" s="5">
        <v>18</v>
      </c>
      <c r="H46" s="8"/>
      <c r="I46" s="7">
        <f>ROUND((H46*G46),2)</f>
        <v>0</v>
      </c>
    </row>
    <row r="47" ht="25.5">
      <c r="E47" s="10" t="s">
        <v>196</v>
      </c>
    </row>
    <row r="48" spans="1:9" ht="25.5">
      <c r="A48" s="9">
        <v>16</v>
      </c>
      <c r="B48" s="9" t="s">
        <v>30</v>
      </c>
      <c r="C48" s="9" t="s">
        <v>197</v>
      </c>
      <c r="D48" s="9" t="s">
        <v>32</v>
      </c>
      <c r="E48" s="9" t="s">
        <v>198</v>
      </c>
      <c r="F48" s="9" t="s">
        <v>80</v>
      </c>
      <c r="G48" s="5">
        <v>1.38</v>
      </c>
      <c r="H48" s="8"/>
      <c r="I48" s="7">
        <f>ROUND((H48*G48),2)</f>
        <v>0</v>
      </c>
    </row>
    <row r="49" ht="38.25">
      <c r="E49" s="12" t="s">
        <v>199</v>
      </c>
    </row>
    <row r="50" spans="1:9" ht="25.5">
      <c r="A50" s="9">
        <v>17</v>
      </c>
      <c r="B50" s="9" t="s">
        <v>30</v>
      </c>
      <c r="C50" s="9" t="s">
        <v>200</v>
      </c>
      <c r="D50" s="9" t="s">
        <v>32</v>
      </c>
      <c r="E50" s="9" t="s">
        <v>201</v>
      </c>
      <c r="F50" s="9" t="s">
        <v>80</v>
      </c>
      <c r="G50" s="5">
        <v>0.046</v>
      </c>
      <c r="H50" s="8"/>
      <c r="I50" s="7">
        <f>ROUND((H50*G50),2)</f>
        <v>0</v>
      </c>
    </row>
    <row r="51" ht="25.5">
      <c r="E51" s="10" t="s">
        <v>202</v>
      </c>
    </row>
    <row r="52" spans="1:9" ht="25.5">
      <c r="A52" s="9">
        <v>18</v>
      </c>
      <c r="B52" s="9" t="s">
        <v>30</v>
      </c>
      <c r="C52" s="9" t="s">
        <v>203</v>
      </c>
      <c r="D52" s="9" t="s">
        <v>32</v>
      </c>
      <c r="E52" s="9" t="s">
        <v>204</v>
      </c>
      <c r="F52" s="9" t="s">
        <v>80</v>
      </c>
      <c r="G52" s="5">
        <v>39.564</v>
      </c>
      <c r="H52" s="8"/>
      <c r="I52" s="7">
        <f>ROUND((H52*G52),2)</f>
        <v>0</v>
      </c>
    </row>
    <row r="53" ht="25.5">
      <c r="E53" s="10" t="s">
        <v>205</v>
      </c>
    </row>
    <row r="54" spans="1:9" ht="25.5">
      <c r="A54" s="9">
        <v>19</v>
      </c>
      <c r="B54" s="9" t="s">
        <v>30</v>
      </c>
      <c r="C54" s="9" t="s">
        <v>206</v>
      </c>
      <c r="D54" s="9" t="s">
        <v>32</v>
      </c>
      <c r="E54" s="9" t="s">
        <v>207</v>
      </c>
      <c r="F54" s="9" t="s">
        <v>65</v>
      </c>
      <c r="G54" s="5">
        <v>13.452</v>
      </c>
      <c r="H54" s="8"/>
      <c r="I54" s="7">
        <f>ROUND((H54*G54),2)</f>
        <v>0</v>
      </c>
    </row>
    <row r="55" ht="25.5">
      <c r="E55" s="10" t="s">
        <v>208</v>
      </c>
    </row>
    <row r="56" spans="1:9" ht="38.25">
      <c r="A56" s="9">
        <v>20</v>
      </c>
      <c r="B56" s="9" t="s">
        <v>30</v>
      </c>
      <c r="C56" s="9" t="s">
        <v>209</v>
      </c>
      <c r="D56" s="9" t="s">
        <v>32</v>
      </c>
      <c r="E56" s="9" t="s">
        <v>210</v>
      </c>
      <c r="F56" s="9" t="s">
        <v>97</v>
      </c>
      <c r="G56" s="5">
        <v>160</v>
      </c>
      <c r="H56" s="8"/>
      <c r="I56" s="7">
        <f>ROUND((H56*G56),2)</f>
        <v>0</v>
      </c>
    </row>
    <row r="57" ht="25.5">
      <c r="E57" s="10" t="s">
        <v>211</v>
      </c>
    </row>
    <row r="58" spans="1:16" ht="12.75" customHeight="1">
      <c r="A58" s="11"/>
      <c r="B58" s="11"/>
      <c r="C58" s="11" t="s">
        <v>21</v>
      </c>
      <c r="D58" s="11"/>
      <c r="E58" s="11" t="s">
        <v>193</v>
      </c>
      <c r="F58" s="11"/>
      <c r="G58" s="11"/>
      <c r="H58" s="11"/>
      <c r="I58" s="11">
        <f>SUM(I46:I57)</f>
        <v>0</v>
      </c>
      <c r="P58">
        <f>ROUND(SUM(P46:P57),2)</f>
        <v>0</v>
      </c>
    </row>
    <row r="60" spans="1:9" ht="12.75" customHeight="1">
      <c r="A60" s="4"/>
      <c r="B60" s="4"/>
      <c r="C60" s="4" t="s">
        <v>22</v>
      </c>
      <c r="D60" s="4"/>
      <c r="E60" s="4" t="s">
        <v>212</v>
      </c>
      <c r="F60" s="4"/>
      <c r="G60" s="6"/>
      <c r="H60" s="4"/>
      <c r="I60" s="6"/>
    </row>
    <row r="61" spans="1:9" ht="25.5">
      <c r="A61" s="9">
        <v>21</v>
      </c>
      <c r="B61" s="9" t="s">
        <v>30</v>
      </c>
      <c r="C61" s="9" t="s">
        <v>213</v>
      </c>
      <c r="D61" s="9" t="s">
        <v>32</v>
      </c>
      <c r="E61" s="9" t="s">
        <v>214</v>
      </c>
      <c r="F61" s="9" t="s">
        <v>215</v>
      </c>
      <c r="G61" s="5">
        <v>224</v>
      </c>
      <c r="H61" s="8"/>
      <c r="I61" s="7">
        <f>ROUND((H61*G61),2)</f>
        <v>0</v>
      </c>
    </row>
    <row r="62" ht="38.25">
      <c r="E62" s="12" t="s">
        <v>216</v>
      </c>
    </row>
    <row r="63" spans="1:9" ht="25.5">
      <c r="A63" s="9">
        <v>22</v>
      </c>
      <c r="B63" s="9" t="s">
        <v>30</v>
      </c>
      <c r="C63" s="9" t="s">
        <v>217</v>
      </c>
      <c r="D63" s="9" t="s">
        <v>32</v>
      </c>
      <c r="E63" s="9" t="s">
        <v>218</v>
      </c>
      <c r="F63" s="9" t="s">
        <v>80</v>
      </c>
      <c r="G63" s="5">
        <v>7.9</v>
      </c>
      <c r="H63" s="8"/>
      <c r="I63" s="7">
        <f>ROUND((H63*G63),2)</f>
        <v>0</v>
      </c>
    </row>
    <row r="64" ht="25.5">
      <c r="E64" s="10" t="s">
        <v>219</v>
      </c>
    </row>
    <row r="65" spans="1:9" ht="25.5">
      <c r="A65" s="9">
        <v>23</v>
      </c>
      <c r="B65" s="9" t="s">
        <v>30</v>
      </c>
      <c r="C65" s="9" t="s">
        <v>220</v>
      </c>
      <c r="D65" s="9" t="s">
        <v>32</v>
      </c>
      <c r="E65" s="9" t="s">
        <v>221</v>
      </c>
      <c r="F65" s="9" t="s">
        <v>65</v>
      </c>
      <c r="G65" s="5">
        <v>1.62</v>
      </c>
      <c r="H65" s="8"/>
      <c r="I65" s="7">
        <f>ROUND((H65*G65),2)</f>
        <v>0</v>
      </c>
    </row>
    <row r="66" ht="25.5">
      <c r="E66" s="10" t="s">
        <v>222</v>
      </c>
    </row>
    <row r="67" spans="1:9" ht="25.5">
      <c r="A67" s="9">
        <v>24</v>
      </c>
      <c r="B67" s="9" t="s">
        <v>30</v>
      </c>
      <c r="C67" s="9" t="s">
        <v>223</v>
      </c>
      <c r="D67" s="9" t="s">
        <v>32</v>
      </c>
      <c r="E67" s="9" t="s">
        <v>224</v>
      </c>
      <c r="F67" s="9" t="s">
        <v>80</v>
      </c>
      <c r="G67" s="5">
        <v>38.477</v>
      </c>
      <c r="H67" s="8"/>
      <c r="I67" s="7">
        <f>ROUND((H67*G67),2)</f>
        <v>0</v>
      </c>
    </row>
    <row r="68" ht="25.5">
      <c r="E68" s="10" t="s">
        <v>225</v>
      </c>
    </row>
    <row r="69" spans="1:9" ht="25.5">
      <c r="A69" s="9">
        <v>25</v>
      </c>
      <c r="B69" s="9" t="s">
        <v>30</v>
      </c>
      <c r="C69" s="9" t="s">
        <v>226</v>
      </c>
      <c r="D69" s="9" t="s">
        <v>32</v>
      </c>
      <c r="E69" s="9" t="s">
        <v>227</v>
      </c>
      <c r="F69" s="9" t="s">
        <v>65</v>
      </c>
      <c r="G69" s="5">
        <v>6.156</v>
      </c>
      <c r="H69" s="8"/>
      <c r="I69" s="7">
        <f>ROUND((H69*G69),2)</f>
        <v>0</v>
      </c>
    </row>
    <row r="70" ht="25.5">
      <c r="E70" s="10" t="s">
        <v>228</v>
      </c>
    </row>
    <row r="71" spans="1:16" ht="12.75" customHeight="1">
      <c r="A71" s="11"/>
      <c r="B71" s="11"/>
      <c r="C71" s="11" t="s">
        <v>22</v>
      </c>
      <c r="D71" s="11"/>
      <c r="E71" s="11" t="s">
        <v>212</v>
      </c>
      <c r="F71" s="11"/>
      <c r="G71" s="11"/>
      <c r="H71" s="11"/>
      <c r="I71" s="11">
        <f>SUM(I61:I70)</f>
        <v>0</v>
      </c>
      <c r="P71">
        <f>ROUND(SUM(P61:P70),2)</f>
        <v>0</v>
      </c>
    </row>
    <row r="73" spans="1:9" ht="12.75" customHeight="1">
      <c r="A73" s="4"/>
      <c r="B73" s="4"/>
      <c r="C73" s="4" t="s">
        <v>23</v>
      </c>
      <c r="D73" s="4"/>
      <c r="E73" s="4" t="s">
        <v>229</v>
      </c>
      <c r="F73" s="4"/>
      <c r="G73" s="6"/>
      <c r="H73" s="4"/>
      <c r="I73" s="6"/>
    </row>
    <row r="74" spans="1:9" ht="25.5">
      <c r="A74" s="9">
        <v>26</v>
      </c>
      <c r="B74" s="9" t="s">
        <v>30</v>
      </c>
      <c r="C74" s="9" t="s">
        <v>230</v>
      </c>
      <c r="D74" s="9" t="s">
        <v>32</v>
      </c>
      <c r="E74" s="9" t="s">
        <v>231</v>
      </c>
      <c r="F74" s="9" t="s">
        <v>80</v>
      </c>
      <c r="G74" s="5">
        <v>40.275</v>
      </c>
      <c r="H74" s="8"/>
      <c r="I74" s="7">
        <f>ROUND((H74*G74),2)</f>
        <v>0</v>
      </c>
    </row>
    <row r="75" ht="25.5">
      <c r="E75" s="10" t="s">
        <v>232</v>
      </c>
    </row>
    <row r="76" spans="1:9" ht="25.5">
      <c r="A76" s="9">
        <v>27</v>
      </c>
      <c r="B76" s="9" t="s">
        <v>30</v>
      </c>
      <c r="C76" s="9" t="s">
        <v>233</v>
      </c>
      <c r="D76" s="9" t="s">
        <v>32</v>
      </c>
      <c r="E76" s="9" t="s">
        <v>234</v>
      </c>
      <c r="F76" s="9" t="s">
        <v>65</v>
      </c>
      <c r="G76" s="5">
        <v>7.854</v>
      </c>
      <c r="H76" s="8"/>
      <c r="I76" s="7">
        <f>ROUND((H76*G76),2)</f>
        <v>0</v>
      </c>
    </row>
    <row r="77" ht="25.5">
      <c r="E77" s="10" t="s">
        <v>235</v>
      </c>
    </row>
    <row r="78" spans="1:9" ht="25.5">
      <c r="A78" s="9">
        <v>28</v>
      </c>
      <c r="B78" s="9" t="s">
        <v>30</v>
      </c>
      <c r="C78" s="9" t="s">
        <v>236</v>
      </c>
      <c r="D78" s="9" t="s">
        <v>32</v>
      </c>
      <c r="E78" s="9" t="s">
        <v>237</v>
      </c>
      <c r="F78" s="9" t="s">
        <v>80</v>
      </c>
      <c r="G78" s="5">
        <v>2.46</v>
      </c>
      <c r="H78" s="8"/>
      <c r="I78" s="7">
        <f>ROUND((H78*G78),2)</f>
        <v>0</v>
      </c>
    </row>
    <row r="79" ht="25.5">
      <c r="E79" s="10" t="s">
        <v>238</v>
      </c>
    </row>
    <row r="80" spans="1:9" ht="38.25">
      <c r="A80" s="9">
        <v>29</v>
      </c>
      <c r="B80" s="9" t="s">
        <v>30</v>
      </c>
      <c r="C80" s="9" t="s">
        <v>239</v>
      </c>
      <c r="D80" s="9" t="s">
        <v>32</v>
      </c>
      <c r="E80" s="9" t="s">
        <v>240</v>
      </c>
      <c r="F80" s="9" t="s">
        <v>80</v>
      </c>
      <c r="G80" s="5">
        <v>9.054</v>
      </c>
      <c r="H80" s="8"/>
      <c r="I80" s="7">
        <f>ROUND((H80*G80),2)</f>
        <v>0</v>
      </c>
    </row>
    <row r="81" ht="114.75">
      <c r="E81" s="12" t="s">
        <v>241</v>
      </c>
    </row>
    <row r="82" spans="1:9" ht="25.5">
      <c r="A82" s="9">
        <v>30</v>
      </c>
      <c r="B82" s="9" t="s">
        <v>30</v>
      </c>
      <c r="C82" s="9" t="s">
        <v>242</v>
      </c>
      <c r="D82" s="9" t="s">
        <v>32</v>
      </c>
      <c r="E82" s="9" t="s">
        <v>243</v>
      </c>
      <c r="F82" s="9" t="s">
        <v>80</v>
      </c>
      <c r="G82" s="5">
        <v>37.26</v>
      </c>
      <c r="H82" s="8"/>
      <c r="I82" s="7">
        <f>ROUND((H82*G82),2)</f>
        <v>0</v>
      </c>
    </row>
    <row r="83" ht="38.25">
      <c r="E83" s="12" t="s">
        <v>244</v>
      </c>
    </row>
    <row r="84" spans="1:9" ht="25.5">
      <c r="A84" s="9">
        <v>31</v>
      </c>
      <c r="B84" s="9" t="s">
        <v>30</v>
      </c>
      <c r="C84" s="9" t="s">
        <v>245</v>
      </c>
      <c r="D84" s="9" t="s">
        <v>11</v>
      </c>
      <c r="E84" s="9" t="s">
        <v>246</v>
      </c>
      <c r="F84" s="9" t="s">
        <v>80</v>
      </c>
      <c r="G84" s="5">
        <v>42.24</v>
      </c>
      <c r="H84" s="8"/>
      <c r="I84" s="7">
        <f>ROUND((H84*G84),2)</f>
        <v>0</v>
      </c>
    </row>
    <row r="85" ht="25.5">
      <c r="E85" s="10" t="s">
        <v>247</v>
      </c>
    </row>
    <row r="86" spans="1:9" ht="38.25">
      <c r="A86" s="9">
        <v>32</v>
      </c>
      <c r="B86" s="9" t="s">
        <v>30</v>
      </c>
      <c r="C86" s="9" t="s">
        <v>245</v>
      </c>
      <c r="D86" s="9" t="s">
        <v>21</v>
      </c>
      <c r="E86" s="9" t="s">
        <v>248</v>
      </c>
      <c r="F86" s="9" t="s">
        <v>80</v>
      </c>
      <c r="G86" s="5">
        <v>21.82</v>
      </c>
      <c r="H86" s="8"/>
      <c r="I86" s="7">
        <f>ROUND((H86*G86),2)</f>
        <v>0</v>
      </c>
    </row>
    <row r="87" ht="76.5">
      <c r="E87" s="12" t="s">
        <v>249</v>
      </c>
    </row>
    <row r="88" spans="1:9" ht="25.5">
      <c r="A88" s="9">
        <v>33</v>
      </c>
      <c r="B88" s="9" t="s">
        <v>30</v>
      </c>
      <c r="C88" s="9" t="s">
        <v>250</v>
      </c>
      <c r="D88" s="9" t="s">
        <v>32</v>
      </c>
      <c r="E88" s="9" t="s">
        <v>251</v>
      </c>
      <c r="F88" s="9" t="s">
        <v>80</v>
      </c>
      <c r="G88" s="5">
        <v>4.688</v>
      </c>
      <c r="H88" s="8"/>
      <c r="I88" s="7">
        <f>ROUND((H88*G88),2)</f>
        <v>0</v>
      </c>
    </row>
    <row r="89" ht="25.5">
      <c r="E89" s="10" t="s">
        <v>252</v>
      </c>
    </row>
    <row r="90" spans="1:16" ht="12.75" customHeight="1">
      <c r="A90" s="11"/>
      <c r="B90" s="11"/>
      <c r="C90" s="11" t="s">
        <v>23</v>
      </c>
      <c r="D90" s="11"/>
      <c r="E90" s="11" t="s">
        <v>229</v>
      </c>
      <c r="F90" s="11"/>
      <c r="G90" s="11"/>
      <c r="H90" s="11"/>
      <c r="I90" s="11">
        <f>SUM(I74:I89)</f>
        <v>0</v>
      </c>
      <c r="P90">
        <f>ROUND(SUM(P74:P89),2)</f>
        <v>0</v>
      </c>
    </row>
    <row r="92" spans="1:9" ht="12.75" customHeight="1">
      <c r="A92" s="4"/>
      <c r="B92" s="4"/>
      <c r="C92" s="4" t="s">
        <v>24</v>
      </c>
      <c r="D92" s="4"/>
      <c r="E92" s="4" t="s">
        <v>62</v>
      </c>
      <c r="F92" s="4"/>
      <c r="G92" s="6"/>
      <c r="H92" s="4"/>
      <c r="I92" s="6"/>
    </row>
    <row r="93" spans="1:9" ht="25.5">
      <c r="A93" s="9">
        <v>34</v>
      </c>
      <c r="B93" s="9" t="s">
        <v>30</v>
      </c>
      <c r="C93" s="9" t="s">
        <v>253</v>
      </c>
      <c r="D93" s="9" t="s">
        <v>32</v>
      </c>
      <c r="E93" s="9" t="s">
        <v>254</v>
      </c>
      <c r="F93" s="9" t="s">
        <v>73</v>
      </c>
      <c r="G93" s="5">
        <v>74.1</v>
      </c>
      <c r="H93" s="8"/>
      <c r="I93" s="7">
        <f>ROUND((H93*G93),2)</f>
        <v>0</v>
      </c>
    </row>
    <row r="94" ht="25.5">
      <c r="E94" s="10" t="s">
        <v>255</v>
      </c>
    </row>
    <row r="95" spans="1:16" ht="12.75" customHeight="1">
      <c r="A95" s="11"/>
      <c r="B95" s="11"/>
      <c r="C95" s="11" t="s">
        <v>24</v>
      </c>
      <c r="D95" s="11"/>
      <c r="E95" s="11" t="s">
        <v>62</v>
      </c>
      <c r="F95" s="11"/>
      <c r="G95" s="11"/>
      <c r="H95" s="11"/>
      <c r="I95" s="11">
        <f>SUM(I93:I94)</f>
        <v>0</v>
      </c>
      <c r="P95">
        <f>ROUND(SUM(P93:P94),2)</f>
        <v>0</v>
      </c>
    </row>
    <row r="97" spans="1:9" ht="12.75" customHeight="1">
      <c r="A97" s="4"/>
      <c r="B97" s="4"/>
      <c r="C97" s="4" t="s">
        <v>26</v>
      </c>
      <c r="D97" s="4"/>
      <c r="E97" s="4" t="s">
        <v>256</v>
      </c>
      <c r="F97" s="4"/>
      <c r="G97" s="6"/>
      <c r="H97" s="4"/>
      <c r="I97" s="6"/>
    </row>
    <row r="98" spans="1:9" ht="51">
      <c r="A98" s="9">
        <v>35</v>
      </c>
      <c r="B98" s="9" t="s">
        <v>30</v>
      </c>
      <c r="C98" s="9" t="s">
        <v>257</v>
      </c>
      <c r="D98" s="9" t="s">
        <v>32</v>
      </c>
      <c r="E98" s="9" t="s">
        <v>258</v>
      </c>
      <c r="F98" s="9" t="s">
        <v>73</v>
      </c>
      <c r="G98" s="5">
        <v>46.68</v>
      </c>
      <c r="H98" s="8"/>
      <c r="I98" s="7">
        <f>ROUND((H98*G98),2)</f>
        <v>0</v>
      </c>
    </row>
    <row r="99" ht="25.5">
      <c r="E99" s="10" t="s">
        <v>259</v>
      </c>
    </row>
    <row r="100" spans="1:9" ht="38.25">
      <c r="A100" s="9">
        <v>36</v>
      </c>
      <c r="B100" s="9" t="s">
        <v>30</v>
      </c>
      <c r="C100" s="9" t="s">
        <v>260</v>
      </c>
      <c r="D100" s="9" t="s">
        <v>32</v>
      </c>
      <c r="E100" s="9" t="s">
        <v>261</v>
      </c>
      <c r="F100" s="9" t="s">
        <v>73</v>
      </c>
      <c r="G100" s="5">
        <v>100.71</v>
      </c>
      <c r="H100" s="8"/>
      <c r="I100" s="7">
        <f>ROUND((H100*G100),2)</f>
        <v>0</v>
      </c>
    </row>
    <row r="101" ht="25.5">
      <c r="E101" s="10" t="s">
        <v>262</v>
      </c>
    </row>
    <row r="102" spans="1:9" ht="25.5">
      <c r="A102" s="9">
        <v>37</v>
      </c>
      <c r="B102" s="9" t="s">
        <v>30</v>
      </c>
      <c r="C102" s="9" t="s">
        <v>263</v>
      </c>
      <c r="D102" s="9" t="s">
        <v>32</v>
      </c>
      <c r="E102" s="9" t="s">
        <v>264</v>
      </c>
      <c r="F102" s="9" t="s">
        <v>73</v>
      </c>
      <c r="G102" s="5">
        <v>17.28</v>
      </c>
      <c r="H102" s="8"/>
      <c r="I102" s="7">
        <f>ROUND((H102*G102),2)</f>
        <v>0</v>
      </c>
    </row>
    <row r="103" ht="25.5">
      <c r="E103" s="10" t="s">
        <v>265</v>
      </c>
    </row>
    <row r="104" spans="1:9" ht="25.5">
      <c r="A104" s="9">
        <v>38</v>
      </c>
      <c r="B104" s="9" t="s">
        <v>30</v>
      </c>
      <c r="C104" s="9" t="s">
        <v>266</v>
      </c>
      <c r="D104" s="9" t="s">
        <v>32</v>
      </c>
      <c r="E104" s="9" t="s">
        <v>267</v>
      </c>
      <c r="F104" s="9" t="s">
        <v>73</v>
      </c>
      <c r="G104" s="5">
        <v>15.18</v>
      </c>
      <c r="H104" s="8"/>
      <c r="I104" s="7">
        <f>ROUND((H104*G104),2)</f>
        <v>0</v>
      </c>
    </row>
    <row r="105" ht="25.5">
      <c r="E105" s="10" t="s">
        <v>268</v>
      </c>
    </row>
    <row r="106" spans="1:9" ht="25.5">
      <c r="A106" s="9">
        <v>39</v>
      </c>
      <c r="B106" s="9" t="s">
        <v>30</v>
      </c>
      <c r="C106" s="9" t="s">
        <v>269</v>
      </c>
      <c r="D106" s="9" t="s">
        <v>32</v>
      </c>
      <c r="E106" s="9" t="s">
        <v>270</v>
      </c>
      <c r="F106" s="9" t="s">
        <v>73</v>
      </c>
      <c r="G106" s="5">
        <v>38.4</v>
      </c>
      <c r="H106" s="8"/>
      <c r="I106" s="7">
        <f>ROUND((H106*G106),2)</f>
        <v>0</v>
      </c>
    </row>
    <row r="107" ht="25.5">
      <c r="E107" s="10" t="s">
        <v>271</v>
      </c>
    </row>
    <row r="108" spans="1:9" ht="38.25">
      <c r="A108" s="9">
        <v>40</v>
      </c>
      <c r="B108" s="9" t="s">
        <v>30</v>
      </c>
      <c r="C108" s="9" t="s">
        <v>272</v>
      </c>
      <c r="D108" s="9" t="s">
        <v>32</v>
      </c>
      <c r="E108" s="9" t="s">
        <v>273</v>
      </c>
      <c r="F108" s="9" t="s">
        <v>73</v>
      </c>
      <c r="G108" s="5">
        <v>18.9</v>
      </c>
      <c r="H108" s="8"/>
      <c r="I108" s="7">
        <f>ROUND((H108*G108),2)</f>
        <v>0</v>
      </c>
    </row>
    <row r="109" ht="25.5">
      <c r="E109" s="10" t="s">
        <v>274</v>
      </c>
    </row>
    <row r="110" spans="1:9" ht="25.5">
      <c r="A110" s="9">
        <v>41</v>
      </c>
      <c r="B110" s="9" t="s">
        <v>30</v>
      </c>
      <c r="C110" s="9" t="s">
        <v>275</v>
      </c>
      <c r="D110" s="9" t="s">
        <v>32</v>
      </c>
      <c r="E110" s="9" t="s">
        <v>276</v>
      </c>
      <c r="F110" s="9" t="s">
        <v>73</v>
      </c>
      <c r="G110" s="5">
        <v>9.48</v>
      </c>
      <c r="H110" s="8"/>
      <c r="I110" s="7">
        <f>ROUND((H110*G110),2)</f>
        <v>0</v>
      </c>
    </row>
    <row r="111" ht="25.5">
      <c r="E111" s="10" t="s">
        <v>277</v>
      </c>
    </row>
    <row r="112" spans="1:16" ht="12.75" customHeight="1">
      <c r="A112" s="11"/>
      <c r="B112" s="11"/>
      <c r="C112" s="11" t="s">
        <v>26</v>
      </c>
      <c r="D112" s="11"/>
      <c r="E112" s="11" t="s">
        <v>256</v>
      </c>
      <c r="F112" s="11"/>
      <c r="G112" s="11"/>
      <c r="H112" s="11"/>
      <c r="I112" s="11">
        <f>SUM(I98:I111)</f>
        <v>0</v>
      </c>
      <c r="P112">
        <f>ROUND(SUM(P98:P111),2)</f>
        <v>0</v>
      </c>
    </row>
    <row r="114" spans="1:9" ht="12.75" customHeight="1">
      <c r="A114" s="4"/>
      <c r="B114" s="4"/>
      <c r="C114" s="4" t="s">
        <v>27</v>
      </c>
      <c r="D114" s="4"/>
      <c r="E114" s="4" t="s">
        <v>278</v>
      </c>
      <c r="F114" s="4"/>
      <c r="G114" s="6"/>
      <c r="H114" s="4"/>
      <c r="I114" s="6"/>
    </row>
    <row r="115" spans="1:9" ht="25.5">
      <c r="A115" s="9">
        <v>42</v>
      </c>
      <c r="B115" s="9" t="s">
        <v>30</v>
      </c>
      <c r="C115" s="9" t="s">
        <v>279</v>
      </c>
      <c r="D115" s="9" t="s">
        <v>32</v>
      </c>
      <c r="E115" s="9" t="s">
        <v>280</v>
      </c>
      <c r="F115" s="9" t="s">
        <v>97</v>
      </c>
      <c r="G115" s="5">
        <v>12</v>
      </c>
      <c r="H115" s="8"/>
      <c r="I115" s="7">
        <f>ROUND((H115*G115),2)</f>
        <v>0</v>
      </c>
    </row>
    <row r="116" ht="25.5">
      <c r="E116" s="10" t="s">
        <v>281</v>
      </c>
    </row>
    <row r="117" spans="1:9" ht="25.5">
      <c r="A117" s="9">
        <v>43</v>
      </c>
      <c r="B117" s="9" t="s">
        <v>30</v>
      </c>
      <c r="C117" s="9" t="s">
        <v>282</v>
      </c>
      <c r="D117" s="9" t="s">
        <v>32</v>
      </c>
      <c r="E117" s="9" t="s">
        <v>283</v>
      </c>
      <c r="F117" s="9" t="s">
        <v>97</v>
      </c>
      <c r="G117" s="5">
        <v>22</v>
      </c>
      <c r="H117" s="8"/>
      <c r="I117" s="7">
        <f>ROUND((H117*G117),2)</f>
        <v>0</v>
      </c>
    </row>
    <row r="118" ht="25.5">
      <c r="E118" s="10" t="s">
        <v>284</v>
      </c>
    </row>
    <row r="119" spans="1:16" ht="12.75" customHeight="1">
      <c r="A119" s="11"/>
      <c r="B119" s="11"/>
      <c r="C119" s="11" t="s">
        <v>27</v>
      </c>
      <c r="D119" s="11"/>
      <c r="E119" s="11" t="s">
        <v>278</v>
      </c>
      <c r="F119" s="11"/>
      <c r="G119" s="11"/>
      <c r="H119" s="11"/>
      <c r="I119" s="11">
        <f>SUM(I115:I118)</f>
        <v>0</v>
      </c>
      <c r="P119">
        <f>ROUND(SUM(P115:P118),2)</f>
        <v>0</v>
      </c>
    </row>
    <row r="121" spans="1:9" ht="12.75" customHeight="1">
      <c r="A121" s="4"/>
      <c r="B121" s="4"/>
      <c r="C121" s="4" t="s">
        <v>28</v>
      </c>
      <c r="D121" s="4"/>
      <c r="E121" s="4" t="s">
        <v>143</v>
      </c>
      <c r="F121" s="4"/>
      <c r="G121" s="6"/>
      <c r="H121" s="4"/>
      <c r="I121" s="6"/>
    </row>
    <row r="122" spans="1:9" ht="25.5">
      <c r="A122" s="9">
        <v>44</v>
      </c>
      <c r="B122" s="9" t="s">
        <v>30</v>
      </c>
      <c r="C122" s="9" t="s">
        <v>285</v>
      </c>
      <c r="D122" s="9" t="s">
        <v>32</v>
      </c>
      <c r="E122" s="9" t="s">
        <v>286</v>
      </c>
      <c r="F122" s="9" t="s">
        <v>97</v>
      </c>
      <c r="G122" s="5">
        <v>65.7</v>
      </c>
      <c r="H122" s="8"/>
      <c r="I122" s="7">
        <f>ROUND((H122*G122),2)</f>
        <v>0</v>
      </c>
    </row>
    <row r="123" ht="25.5">
      <c r="E123" s="10" t="s">
        <v>287</v>
      </c>
    </row>
    <row r="124" spans="1:9" ht="38.25">
      <c r="A124" s="9">
        <v>45</v>
      </c>
      <c r="B124" s="9" t="s">
        <v>30</v>
      </c>
      <c r="C124" s="9" t="s">
        <v>288</v>
      </c>
      <c r="D124" s="9" t="s">
        <v>32</v>
      </c>
      <c r="E124" s="9" t="s">
        <v>289</v>
      </c>
      <c r="F124" s="9" t="s">
        <v>97</v>
      </c>
      <c r="G124" s="5">
        <v>32</v>
      </c>
      <c r="H124" s="8"/>
      <c r="I124" s="7">
        <f>ROUND((H124*G124),2)</f>
        <v>0</v>
      </c>
    </row>
    <row r="125" ht="25.5">
      <c r="E125" s="10" t="s">
        <v>290</v>
      </c>
    </row>
    <row r="126" spans="1:9" ht="25.5">
      <c r="A126" s="9">
        <v>46</v>
      </c>
      <c r="B126" s="9" t="s">
        <v>30</v>
      </c>
      <c r="C126" s="9" t="s">
        <v>291</v>
      </c>
      <c r="D126" s="9" t="s">
        <v>32</v>
      </c>
      <c r="E126" s="9" t="s">
        <v>292</v>
      </c>
      <c r="F126" s="9" t="s">
        <v>41</v>
      </c>
      <c r="G126" s="5">
        <v>2</v>
      </c>
      <c r="H126" s="8"/>
      <c r="I126" s="7">
        <f>ROUND((H126*G126),2)</f>
        <v>0</v>
      </c>
    </row>
    <row r="127" ht="25.5">
      <c r="E127" s="10" t="s">
        <v>293</v>
      </c>
    </row>
    <row r="128" spans="1:9" ht="38.25">
      <c r="A128" s="9">
        <v>47</v>
      </c>
      <c r="B128" s="9" t="s">
        <v>30</v>
      </c>
      <c r="C128" s="9" t="s">
        <v>294</v>
      </c>
      <c r="D128" s="9" t="s">
        <v>32</v>
      </c>
      <c r="E128" s="9" t="s">
        <v>295</v>
      </c>
      <c r="F128" s="9" t="s">
        <v>41</v>
      </c>
      <c r="G128" s="5">
        <v>2</v>
      </c>
      <c r="H128" s="8"/>
      <c r="I128" s="7">
        <f>ROUND((H128*G128),2)</f>
        <v>0</v>
      </c>
    </row>
    <row r="129" ht="25.5">
      <c r="E129" s="10" t="s">
        <v>293</v>
      </c>
    </row>
    <row r="130" spans="1:9" ht="25.5">
      <c r="A130" s="9">
        <v>48</v>
      </c>
      <c r="B130" s="9" t="s">
        <v>30</v>
      </c>
      <c r="C130" s="9" t="s">
        <v>296</v>
      </c>
      <c r="D130" s="9" t="s">
        <v>32</v>
      </c>
      <c r="E130" s="9" t="s">
        <v>297</v>
      </c>
      <c r="F130" s="9" t="s">
        <v>97</v>
      </c>
      <c r="G130" s="5">
        <v>43.64</v>
      </c>
      <c r="H130" s="8"/>
      <c r="I130" s="7">
        <f>ROUND((H130*G130),2)</f>
        <v>0</v>
      </c>
    </row>
    <row r="131" ht="38.25">
      <c r="E131" s="10" t="s">
        <v>298</v>
      </c>
    </row>
    <row r="132" spans="1:9" ht="25.5">
      <c r="A132" s="9">
        <v>49</v>
      </c>
      <c r="B132" s="9" t="s">
        <v>30</v>
      </c>
      <c r="C132" s="9" t="s">
        <v>299</v>
      </c>
      <c r="D132" s="9" t="s">
        <v>32</v>
      </c>
      <c r="E132" s="9" t="s">
        <v>300</v>
      </c>
      <c r="F132" s="9" t="s">
        <v>97</v>
      </c>
      <c r="G132" s="5">
        <v>10</v>
      </c>
      <c r="H132" s="8"/>
      <c r="I132" s="7">
        <f>ROUND((H132*G132),2)</f>
        <v>0</v>
      </c>
    </row>
    <row r="133" ht="25.5">
      <c r="E133" s="10" t="s">
        <v>301</v>
      </c>
    </row>
    <row r="134" spans="1:9" ht="25.5">
      <c r="A134" s="9">
        <v>50</v>
      </c>
      <c r="B134" s="9" t="s">
        <v>30</v>
      </c>
      <c r="C134" s="9" t="s">
        <v>302</v>
      </c>
      <c r="D134" s="9" t="s">
        <v>32</v>
      </c>
      <c r="E134" s="9" t="s">
        <v>303</v>
      </c>
      <c r="F134" s="9" t="s">
        <v>97</v>
      </c>
      <c r="G134" s="5">
        <v>31.6</v>
      </c>
      <c r="H134" s="8"/>
      <c r="I134" s="7">
        <f>ROUND((H134*G134),2)</f>
        <v>0</v>
      </c>
    </row>
    <row r="135" ht="25.5">
      <c r="E135" s="10" t="s">
        <v>304</v>
      </c>
    </row>
    <row r="136" spans="1:9" ht="25.5">
      <c r="A136" s="9">
        <v>51</v>
      </c>
      <c r="B136" s="9" t="s">
        <v>30</v>
      </c>
      <c r="C136" s="9" t="s">
        <v>305</v>
      </c>
      <c r="D136" s="9" t="s">
        <v>32</v>
      </c>
      <c r="E136" s="9" t="s">
        <v>306</v>
      </c>
      <c r="F136" s="9" t="s">
        <v>97</v>
      </c>
      <c r="G136" s="5">
        <v>13</v>
      </c>
      <c r="H136" s="8"/>
      <c r="I136" s="7">
        <f>ROUND((H136*G136),2)</f>
        <v>0</v>
      </c>
    </row>
    <row r="137" ht="25.5">
      <c r="E137" s="10" t="s">
        <v>307</v>
      </c>
    </row>
    <row r="138" spans="1:9" ht="25.5">
      <c r="A138" s="9">
        <v>52</v>
      </c>
      <c r="B138" s="9" t="s">
        <v>30</v>
      </c>
      <c r="C138" s="9" t="s">
        <v>308</v>
      </c>
      <c r="D138" s="9" t="s">
        <v>32</v>
      </c>
      <c r="E138" s="9" t="s">
        <v>309</v>
      </c>
      <c r="F138" s="9" t="s">
        <v>97</v>
      </c>
      <c r="G138" s="5">
        <v>31.6</v>
      </c>
      <c r="H138" s="8"/>
      <c r="I138" s="7">
        <f>ROUND((H138*G138),2)</f>
        <v>0</v>
      </c>
    </row>
    <row r="139" ht="25.5">
      <c r="E139" s="10" t="s">
        <v>304</v>
      </c>
    </row>
    <row r="140" spans="1:9" ht="25.5">
      <c r="A140" s="9">
        <v>53</v>
      </c>
      <c r="B140" s="9" t="s">
        <v>30</v>
      </c>
      <c r="C140" s="9" t="s">
        <v>310</v>
      </c>
      <c r="D140" s="9" t="s">
        <v>32</v>
      </c>
      <c r="E140" s="9" t="s">
        <v>311</v>
      </c>
      <c r="F140" s="9" t="s">
        <v>97</v>
      </c>
      <c r="G140" s="5">
        <v>2.53</v>
      </c>
      <c r="H140" s="8"/>
      <c r="I140" s="7">
        <f>ROUND((H140*G140),2)</f>
        <v>0</v>
      </c>
    </row>
    <row r="141" ht="25.5">
      <c r="E141" s="10" t="s">
        <v>312</v>
      </c>
    </row>
    <row r="142" spans="1:9" ht="25.5">
      <c r="A142" s="9">
        <v>54</v>
      </c>
      <c r="B142" s="9" t="s">
        <v>30</v>
      </c>
      <c r="C142" s="9" t="s">
        <v>313</v>
      </c>
      <c r="D142" s="9" t="s">
        <v>111</v>
      </c>
      <c r="E142" s="9" t="s">
        <v>314</v>
      </c>
      <c r="F142" s="9" t="s">
        <v>41</v>
      </c>
      <c r="G142" s="5">
        <v>2</v>
      </c>
      <c r="H142" s="8"/>
      <c r="I142" s="7">
        <f>ROUND((H142*G142),2)</f>
        <v>0</v>
      </c>
    </row>
    <row r="143" ht="25.5">
      <c r="E143" s="10" t="s">
        <v>293</v>
      </c>
    </row>
    <row r="144" spans="1:9" ht="25.5">
      <c r="A144" s="9">
        <v>55</v>
      </c>
      <c r="B144" s="9" t="s">
        <v>30</v>
      </c>
      <c r="C144" s="9" t="s">
        <v>315</v>
      </c>
      <c r="D144" s="9" t="s">
        <v>32</v>
      </c>
      <c r="E144" s="9" t="s">
        <v>316</v>
      </c>
      <c r="F144" s="9" t="s">
        <v>41</v>
      </c>
      <c r="G144" s="5">
        <v>2</v>
      </c>
      <c r="H144" s="8"/>
      <c r="I144" s="7">
        <f>ROUND((H144*G144),2)</f>
        <v>0</v>
      </c>
    </row>
    <row r="145" ht="25.5">
      <c r="E145" s="10" t="s">
        <v>293</v>
      </c>
    </row>
    <row r="146" spans="1:9" ht="38.25">
      <c r="A146" s="9">
        <v>56</v>
      </c>
      <c r="B146" s="9" t="s">
        <v>30</v>
      </c>
      <c r="C146" s="9" t="s">
        <v>317</v>
      </c>
      <c r="D146" s="9" t="s">
        <v>32</v>
      </c>
      <c r="E146" s="9" t="s">
        <v>318</v>
      </c>
      <c r="F146" s="9" t="s">
        <v>73</v>
      </c>
      <c r="G146" s="5">
        <v>86.64</v>
      </c>
      <c r="H146" s="8"/>
      <c r="I146" s="7">
        <f>ROUND((H146*G146),2)</f>
        <v>0</v>
      </c>
    </row>
    <row r="147" ht="25.5">
      <c r="E147" s="10" t="s">
        <v>319</v>
      </c>
    </row>
    <row r="148" spans="1:9" ht="25.5">
      <c r="A148" s="9">
        <v>57</v>
      </c>
      <c r="B148" s="9" t="s">
        <v>30</v>
      </c>
      <c r="C148" s="9" t="s">
        <v>320</v>
      </c>
      <c r="D148" s="9" t="s">
        <v>32</v>
      </c>
      <c r="E148" s="9" t="s">
        <v>321</v>
      </c>
      <c r="F148" s="9" t="s">
        <v>80</v>
      </c>
      <c r="G148" s="5">
        <v>59.587</v>
      </c>
      <c r="H148" s="8"/>
      <c r="I148" s="7">
        <f>ROUND((H148*G148),2)</f>
        <v>0</v>
      </c>
    </row>
    <row r="149" ht="127.5">
      <c r="E149" s="12" t="s">
        <v>322</v>
      </c>
    </row>
    <row r="150" spans="1:9" ht="25.5">
      <c r="A150" s="9">
        <v>58</v>
      </c>
      <c r="B150" s="9" t="s">
        <v>30</v>
      </c>
      <c r="C150" s="9" t="s">
        <v>323</v>
      </c>
      <c r="D150" s="9" t="s">
        <v>32</v>
      </c>
      <c r="E150" s="9" t="s">
        <v>324</v>
      </c>
      <c r="F150" s="9" t="s">
        <v>84</v>
      </c>
      <c r="G150" s="5">
        <v>2979.35</v>
      </c>
      <c r="H150" s="8"/>
      <c r="I150" s="7">
        <f>ROUND((H150*G150),2)</f>
        <v>0</v>
      </c>
    </row>
    <row r="151" ht="25.5">
      <c r="E151" s="10" t="s">
        <v>325</v>
      </c>
    </row>
    <row r="152" spans="1:9" ht="25.5">
      <c r="A152" s="9">
        <v>59</v>
      </c>
      <c r="B152" s="9" t="s">
        <v>30</v>
      </c>
      <c r="C152" s="9" t="s">
        <v>326</v>
      </c>
      <c r="D152" s="9" t="s">
        <v>32</v>
      </c>
      <c r="E152" s="9" t="s">
        <v>327</v>
      </c>
      <c r="F152" s="9" t="s">
        <v>65</v>
      </c>
      <c r="G152" s="5">
        <v>1.725</v>
      </c>
      <c r="H152" s="8"/>
      <c r="I152" s="7">
        <f>ROUND((H152*G152),2)</f>
        <v>0</v>
      </c>
    </row>
    <row r="153" ht="25.5">
      <c r="E153" s="10" t="s">
        <v>162</v>
      </c>
    </row>
    <row r="154" spans="1:16" ht="12.75" customHeight="1">
      <c r="A154" s="11"/>
      <c r="B154" s="11"/>
      <c r="C154" s="11" t="s">
        <v>28</v>
      </c>
      <c r="D154" s="11"/>
      <c r="E154" s="11" t="s">
        <v>143</v>
      </c>
      <c r="F154" s="11"/>
      <c r="G154" s="11"/>
      <c r="H154" s="11"/>
      <c r="I154" s="11">
        <f>SUM(I122:I153)</f>
        <v>0</v>
      </c>
      <c r="P154">
        <f>ROUND(SUM(P122:P153),2)</f>
        <v>0</v>
      </c>
    </row>
    <row r="156" spans="1:16" ht="12.75" customHeight="1">
      <c r="A156" s="11"/>
      <c r="B156" s="11"/>
      <c r="C156" s="11"/>
      <c r="D156" s="11"/>
      <c r="E156" s="11" t="s">
        <v>54</v>
      </c>
      <c r="F156" s="11"/>
      <c r="G156" s="11"/>
      <c r="H156" s="11"/>
      <c r="I156" s="11">
        <f>+I20+I43+I58+I71+I90+I95+I112+I119+I154</f>
        <v>0</v>
      </c>
      <c r="P156">
        <f>+P20+P43+P58+P71+P90+P95+P112+P119+P154</f>
        <v>0</v>
      </c>
    </row>
    <row r="158" spans="1:9" ht="12.75" customHeight="1">
      <c r="A158" s="4" t="s">
        <v>55</v>
      </c>
      <c r="B158" s="4"/>
      <c r="C158" s="4"/>
      <c r="D158" s="4"/>
      <c r="E158" s="4"/>
      <c r="F158" s="4"/>
      <c r="G158" s="4"/>
      <c r="H158" s="4"/>
      <c r="I158" s="4"/>
    </row>
    <row r="159" spans="1:9" ht="12.75" customHeight="1">
      <c r="A159" s="4"/>
      <c r="B159" s="4"/>
      <c r="C159" s="4"/>
      <c r="D159" s="4"/>
      <c r="E159" s="4" t="s">
        <v>56</v>
      </c>
      <c r="F159" s="4"/>
      <c r="G159" s="4"/>
      <c r="H159" s="4"/>
      <c r="I159" s="4"/>
    </row>
    <row r="160" spans="1:16" ht="12.75" customHeight="1">
      <c r="A160" s="11"/>
      <c r="B160" s="11"/>
      <c r="C160" s="11"/>
      <c r="D160" s="11"/>
      <c r="E160" s="11" t="s">
        <v>57</v>
      </c>
      <c r="F160" s="11"/>
      <c r="G160" s="11"/>
      <c r="H160" s="11"/>
      <c r="I160" s="11">
        <v>0</v>
      </c>
      <c r="P160">
        <v>0</v>
      </c>
    </row>
    <row r="161" spans="1:9" ht="12.75" customHeight="1">
      <c r="A161" s="11"/>
      <c r="B161" s="11"/>
      <c r="C161" s="11"/>
      <c r="D161" s="11"/>
      <c r="E161" s="11" t="s">
        <v>58</v>
      </c>
      <c r="F161" s="11"/>
      <c r="G161" s="11"/>
      <c r="H161" s="11"/>
      <c r="I161" s="11"/>
    </row>
    <row r="162" spans="1:16" ht="12.75" customHeight="1">
      <c r="A162" s="11"/>
      <c r="B162" s="11"/>
      <c r="C162" s="11"/>
      <c r="D162" s="11"/>
      <c r="E162" s="11" t="s">
        <v>59</v>
      </c>
      <c r="F162" s="11"/>
      <c r="G162" s="11"/>
      <c r="H162" s="11"/>
      <c r="I162" s="11">
        <v>0</v>
      </c>
      <c r="P162">
        <v>0</v>
      </c>
    </row>
    <row r="163" spans="1:16" ht="12.75" customHeight="1">
      <c r="A163" s="11"/>
      <c r="B163" s="11"/>
      <c r="C163" s="11"/>
      <c r="D163" s="11"/>
      <c r="E163" s="11" t="s">
        <v>60</v>
      </c>
      <c r="F163" s="11"/>
      <c r="G163" s="11"/>
      <c r="H163" s="11"/>
      <c r="I163" s="11">
        <f>I160+I162</f>
        <v>0</v>
      </c>
      <c r="P163">
        <f>P160+P162</f>
        <v>0</v>
      </c>
    </row>
    <row r="165" spans="1:16" ht="12.75" customHeight="1">
      <c r="A165" s="11"/>
      <c r="B165" s="11"/>
      <c r="C165" s="11"/>
      <c r="D165" s="11"/>
      <c r="E165" s="11" t="s">
        <v>60</v>
      </c>
      <c r="F165" s="11"/>
      <c r="G165" s="11"/>
      <c r="H165" s="11"/>
      <c r="I165" s="11">
        <f>I156+I163</f>
        <v>0</v>
      </c>
      <c r="P165">
        <f>P156+P163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/>
      <c r="E4" s="1" t="s">
        <v>7</v>
      </c>
    </row>
    <row r="5" spans="1:5" ht="12.75" customHeight="1">
      <c r="A5" t="s">
        <v>4</v>
      </c>
      <c r="C5" s="1" t="s">
        <v>328</v>
      </c>
      <c r="D5" s="1"/>
      <c r="E5" s="1" t="s">
        <v>329</v>
      </c>
    </row>
    <row r="6" spans="1:5" ht="12.75" customHeight="1">
      <c r="A6" t="s">
        <v>5</v>
      </c>
      <c r="C6" s="1" t="s">
        <v>328</v>
      </c>
      <c r="D6" s="1"/>
      <c r="E6" s="1" t="s">
        <v>329</v>
      </c>
    </row>
    <row r="7" spans="3:5" ht="12.75" customHeight="1">
      <c r="C7" s="1"/>
      <c r="D7" s="1"/>
      <c r="E7" s="1"/>
    </row>
    <row r="8" spans="1:9" ht="12.75" customHeight="1">
      <c r="A8" s="13" t="s">
        <v>10</v>
      </c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3"/>
    </row>
    <row r="9" spans="1:9" ht="14.25">
      <c r="A9" s="13"/>
      <c r="B9" s="13"/>
      <c r="C9" s="13"/>
      <c r="D9" s="13"/>
      <c r="E9" s="13"/>
      <c r="F9" s="13"/>
      <c r="G9" s="13"/>
      <c r="H9" s="3" t="s">
        <v>19</v>
      </c>
      <c r="I9" s="3" t="s">
        <v>20</v>
      </c>
    </row>
    <row r="10" spans="1:9" ht="14.25">
      <c r="A10" s="3" t="s">
        <v>11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</row>
    <row r="11" spans="1:9" ht="12.75" customHeight="1">
      <c r="A11" s="4"/>
      <c r="B11" s="4"/>
      <c r="C11" s="4" t="s">
        <v>28</v>
      </c>
      <c r="D11" s="4"/>
      <c r="E11" s="4" t="s">
        <v>143</v>
      </c>
      <c r="F11" s="4"/>
      <c r="G11" s="6"/>
      <c r="H11" s="4"/>
      <c r="I11" s="6"/>
    </row>
    <row r="12" spans="1:9" ht="38.25">
      <c r="A12" s="9">
        <v>1</v>
      </c>
      <c r="B12" s="9" t="s">
        <v>30</v>
      </c>
      <c r="C12" s="9" t="s">
        <v>330</v>
      </c>
      <c r="D12" s="9" t="s">
        <v>32</v>
      </c>
      <c r="E12" s="9" t="s">
        <v>331</v>
      </c>
      <c r="F12" s="9" t="s">
        <v>41</v>
      </c>
      <c r="G12" s="5">
        <v>15</v>
      </c>
      <c r="H12" s="8"/>
      <c r="I12" s="7">
        <f>ROUND((H12*G12),2)</f>
        <v>0</v>
      </c>
    </row>
    <row r="13" ht="25.5">
      <c r="E13" s="10" t="s">
        <v>332</v>
      </c>
    </row>
    <row r="14" spans="1:9" ht="25.5">
      <c r="A14" s="9">
        <v>2</v>
      </c>
      <c r="B14" s="9" t="s">
        <v>30</v>
      </c>
      <c r="C14" s="9" t="s">
        <v>333</v>
      </c>
      <c r="D14" s="9" t="s">
        <v>32</v>
      </c>
      <c r="E14" s="9" t="s">
        <v>334</v>
      </c>
      <c r="F14" s="9" t="s">
        <v>41</v>
      </c>
      <c r="G14" s="5">
        <v>15</v>
      </c>
      <c r="H14" s="8"/>
      <c r="I14" s="7">
        <f>ROUND((H14*G14),2)</f>
        <v>0</v>
      </c>
    </row>
    <row r="15" ht="25.5">
      <c r="E15" s="10" t="s">
        <v>335</v>
      </c>
    </row>
    <row r="16" spans="1:9" ht="25.5">
      <c r="A16" s="9">
        <v>3</v>
      </c>
      <c r="B16" s="9" t="s">
        <v>30</v>
      </c>
      <c r="C16" s="9" t="s">
        <v>336</v>
      </c>
      <c r="D16" s="9" t="s">
        <v>32</v>
      </c>
      <c r="E16" s="9" t="s">
        <v>337</v>
      </c>
      <c r="F16" s="9" t="s">
        <v>338</v>
      </c>
      <c r="G16" s="5">
        <v>1800</v>
      </c>
      <c r="H16" s="8"/>
      <c r="I16" s="7">
        <f>ROUND((H16*G16),2)</f>
        <v>0</v>
      </c>
    </row>
    <row r="17" ht="25.5">
      <c r="E17" s="10" t="s">
        <v>339</v>
      </c>
    </row>
    <row r="18" spans="1:9" ht="38.25">
      <c r="A18" s="9">
        <v>4</v>
      </c>
      <c r="B18" s="9" t="s">
        <v>30</v>
      </c>
      <c r="C18" s="9" t="s">
        <v>340</v>
      </c>
      <c r="D18" s="9" t="s">
        <v>32</v>
      </c>
      <c r="E18" s="9" t="s">
        <v>341</v>
      </c>
      <c r="F18" s="9" t="s">
        <v>41</v>
      </c>
      <c r="G18" s="5">
        <v>5</v>
      </c>
      <c r="H18" s="8"/>
      <c r="I18" s="7">
        <f>ROUND((H18*G18),2)</f>
        <v>0</v>
      </c>
    </row>
    <row r="19" ht="25.5">
      <c r="E19" s="10" t="s">
        <v>342</v>
      </c>
    </row>
    <row r="20" spans="1:9" ht="25.5">
      <c r="A20" s="9">
        <v>5</v>
      </c>
      <c r="B20" s="9" t="s">
        <v>30</v>
      </c>
      <c r="C20" s="9" t="s">
        <v>343</v>
      </c>
      <c r="D20" s="9" t="s">
        <v>32</v>
      </c>
      <c r="E20" s="9" t="s">
        <v>344</v>
      </c>
      <c r="F20" s="9" t="s">
        <v>41</v>
      </c>
      <c r="G20" s="5">
        <v>5</v>
      </c>
      <c r="H20" s="8"/>
      <c r="I20" s="7">
        <f>ROUND((H20*G20),2)</f>
        <v>0</v>
      </c>
    </row>
    <row r="21" ht="25.5">
      <c r="E21" s="10" t="s">
        <v>342</v>
      </c>
    </row>
    <row r="22" spans="1:9" ht="25.5">
      <c r="A22" s="9">
        <v>6</v>
      </c>
      <c r="B22" s="9" t="s">
        <v>30</v>
      </c>
      <c r="C22" s="9" t="s">
        <v>345</v>
      </c>
      <c r="D22" s="9" t="s">
        <v>32</v>
      </c>
      <c r="E22" s="9" t="s">
        <v>346</v>
      </c>
      <c r="F22" s="9" t="s">
        <v>338</v>
      </c>
      <c r="G22" s="5">
        <v>600</v>
      </c>
      <c r="H22" s="8"/>
      <c r="I22" s="7">
        <f>ROUND((H22*G22),2)</f>
        <v>0</v>
      </c>
    </row>
    <row r="23" ht="25.5">
      <c r="E23" s="10" t="s">
        <v>347</v>
      </c>
    </row>
    <row r="24" spans="1:9" ht="25.5">
      <c r="A24" s="9">
        <v>7</v>
      </c>
      <c r="B24" s="9" t="s">
        <v>30</v>
      </c>
      <c r="C24" s="9" t="s">
        <v>348</v>
      </c>
      <c r="D24" s="9" t="s">
        <v>32</v>
      </c>
      <c r="E24" s="9" t="s">
        <v>349</v>
      </c>
      <c r="F24" s="9" t="s">
        <v>41</v>
      </c>
      <c r="G24" s="5">
        <v>20</v>
      </c>
      <c r="H24" s="8"/>
      <c r="I24" s="7">
        <f>ROUND((H24*G24),2)</f>
        <v>0</v>
      </c>
    </row>
    <row r="25" ht="25.5">
      <c r="E25" s="10" t="s">
        <v>350</v>
      </c>
    </row>
    <row r="26" spans="1:9" ht="25.5">
      <c r="A26" s="9">
        <v>8</v>
      </c>
      <c r="B26" s="9" t="s">
        <v>30</v>
      </c>
      <c r="C26" s="9" t="s">
        <v>351</v>
      </c>
      <c r="D26" s="9" t="s">
        <v>32</v>
      </c>
      <c r="E26" s="9" t="s">
        <v>352</v>
      </c>
      <c r="F26" s="9" t="s">
        <v>41</v>
      </c>
      <c r="G26" s="5">
        <v>20</v>
      </c>
      <c r="H26" s="8"/>
      <c r="I26" s="7">
        <f>ROUND((H26*G26),2)</f>
        <v>0</v>
      </c>
    </row>
    <row r="27" ht="25.5">
      <c r="E27" s="10" t="s">
        <v>350</v>
      </c>
    </row>
    <row r="28" spans="1:9" ht="25.5">
      <c r="A28" s="9">
        <v>9</v>
      </c>
      <c r="B28" s="9" t="s">
        <v>30</v>
      </c>
      <c r="C28" s="9" t="s">
        <v>353</v>
      </c>
      <c r="D28" s="9" t="s">
        <v>32</v>
      </c>
      <c r="E28" s="9" t="s">
        <v>354</v>
      </c>
      <c r="F28" s="9" t="s">
        <v>338</v>
      </c>
      <c r="G28" s="5">
        <v>2400</v>
      </c>
      <c r="H28" s="8"/>
      <c r="I28" s="7">
        <f>ROUND((H28*G28),2)</f>
        <v>0</v>
      </c>
    </row>
    <row r="29" ht="25.5">
      <c r="E29" s="10" t="s">
        <v>355</v>
      </c>
    </row>
    <row r="30" spans="1:9" ht="25.5">
      <c r="A30" s="9">
        <v>10</v>
      </c>
      <c r="B30" s="9" t="s">
        <v>30</v>
      </c>
      <c r="C30" s="9" t="s">
        <v>356</v>
      </c>
      <c r="D30" s="9" t="s">
        <v>32</v>
      </c>
      <c r="E30" s="9" t="s">
        <v>357</v>
      </c>
      <c r="F30" s="9" t="s">
        <v>41</v>
      </c>
      <c r="G30" s="5">
        <v>2</v>
      </c>
      <c r="H30" s="8"/>
      <c r="I30" s="7">
        <f>ROUND((H30*G30),2)</f>
        <v>0</v>
      </c>
    </row>
    <row r="31" ht="25.5">
      <c r="E31" s="10" t="s">
        <v>293</v>
      </c>
    </row>
    <row r="32" spans="1:9" ht="25.5">
      <c r="A32" s="9">
        <v>11</v>
      </c>
      <c r="B32" s="9" t="s">
        <v>30</v>
      </c>
      <c r="C32" s="9" t="s">
        <v>358</v>
      </c>
      <c r="D32" s="9" t="s">
        <v>32</v>
      </c>
      <c r="E32" s="9" t="s">
        <v>359</v>
      </c>
      <c r="F32" s="9" t="s">
        <v>41</v>
      </c>
      <c r="G32" s="5">
        <v>2</v>
      </c>
      <c r="H32" s="8"/>
      <c r="I32" s="7">
        <f>ROUND((H32*G32),2)</f>
        <v>0</v>
      </c>
    </row>
    <row r="33" ht="25.5">
      <c r="E33" s="10" t="s">
        <v>293</v>
      </c>
    </row>
    <row r="34" spans="1:9" ht="25.5">
      <c r="A34" s="9">
        <v>12</v>
      </c>
      <c r="B34" s="9" t="s">
        <v>30</v>
      </c>
      <c r="C34" s="9" t="s">
        <v>360</v>
      </c>
      <c r="D34" s="9" t="s">
        <v>32</v>
      </c>
      <c r="E34" s="9" t="s">
        <v>361</v>
      </c>
      <c r="F34" s="9" t="s">
        <v>338</v>
      </c>
      <c r="G34" s="5">
        <v>240</v>
      </c>
      <c r="H34" s="8"/>
      <c r="I34" s="7">
        <f>ROUND((H34*G34),2)</f>
        <v>0</v>
      </c>
    </row>
    <row r="35" ht="25.5">
      <c r="E35" s="10" t="s">
        <v>362</v>
      </c>
    </row>
    <row r="36" spans="1:9" ht="25.5">
      <c r="A36" s="9">
        <v>13</v>
      </c>
      <c r="B36" s="9" t="s">
        <v>30</v>
      </c>
      <c r="C36" s="9" t="s">
        <v>363</v>
      </c>
      <c r="D36" s="9" t="s">
        <v>32</v>
      </c>
      <c r="E36" s="9" t="s">
        <v>364</v>
      </c>
      <c r="F36" s="9" t="s">
        <v>41</v>
      </c>
      <c r="G36" s="5">
        <v>2</v>
      </c>
      <c r="H36" s="8"/>
      <c r="I36" s="7">
        <f>ROUND((H36*G36),2)</f>
        <v>0</v>
      </c>
    </row>
    <row r="37" ht="25.5">
      <c r="E37" s="10" t="s">
        <v>293</v>
      </c>
    </row>
    <row r="38" spans="1:9" ht="25.5">
      <c r="A38" s="9">
        <v>14</v>
      </c>
      <c r="B38" s="9" t="s">
        <v>30</v>
      </c>
      <c r="C38" s="9" t="s">
        <v>365</v>
      </c>
      <c r="D38" s="9" t="s">
        <v>32</v>
      </c>
      <c r="E38" s="9" t="s">
        <v>366</v>
      </c>
      <c r="F38" s="9" t="s">
        <v>41</v>
      </c>
      <c r="G38" s="5">
        <v>2</v>
      </c>
      <c r="H38" s="8"/>
      <c r="I38" s="7">
        <f>ROUND((H38*G38),2)</f>
        <v>0</v>
      </c>
    </row>
    <row r="39" ht="25.5">
      <c r="E39" s="10" t="s">
        <v>293</v>
      </c>
    </row>
    <row r="40" spans="1:9" ht="25.5">
      <c r="A40" s="9">
        <v>15</v>
      </c>
      <c r="B40" s="9" t="s">
        <v>30</v>
      </c>
      <c r="C40" s="9" t="s">
        <v>367</v>
      </c>
      <c r="D40" s="9" t="s">
        <v>32</v>
      </c>
      <c r="E40" s="9" t="s">
        <v>368</v>
      </c>
      <c r="F40" s="9" t="s">
        <v>338</v>
      </c>
      <c r="G40" s="5">
        <v>240</v>
      </c>
      <c r="H40" s="8"/>
      <c r="I40" s="7">
        <f>ROUND((H40*G40),2)</f>
        <v>0</v>
      </c>
    </row>
    <row r="41" ht="25.5">
      <c r="E41" s="10" t="s">
        <v>362</v>
      </c>
    </row>
    <row r="42" spans="1:16" ht="12.75" customHeight="1">
      <c r="A42" s="11"/>
      <c r="B42" s="11"/>
      <c r="C42" s="11" t="s">
        <v>28</v>
      </c>
      <c r="D42" s="11"/>
      <c r="E42" s="11" t="s">
        <v>143</v>
      </c>
      <c r="F42" s="11"/>
      <c r="G42" s="11"/>
      <c r="H42" s="11"/>
      <c r="I42" s="11">
        <f>SUM(I12:I41)</f>
        <v>0</v>
      </c>
      <c r="P42">
        <f>ROUND(SUM(P12:P41),2)</f>
        <v>0</v>
      </c>
    </row>
    <row r="44" spans="1:16" ht="12.75" customHeight="1">
      <c r="A44" s="11"/>
      <c r="B44" s="11"/>
      <c r="C44" s="11"/>
      <c r="D44" s="11"/>
      <c r="E44" s="11" t="s">
        <v>54</v>
      </c>
      <c r="F44" s="11"/>
      <c r="G44" s="11"/>
      <c r="H44" s="11"/>
      <c r="I44" s="11">
        <f>+I42</f>
        <v>0</v>
      </c>
      <c r="P44">
        <f>+P42</f>
        <v>0</v>
      </c>
    </row>
    <row r="46" spans="1:9" ht="12.75" customHeight="1">
      <c r="A46" s="4" t="s">
        <v>55</v>
      </c>
      <c r="B46" s="4"/>
      <c r="C46" s="4"/>
      <c r="D46" s="4"/>
      <c r="E46" s="4"/>
      <c r="F46" s="4"/>
      <c r="G46" s="4"/>
      <c r="H46" s="4"/>
      <c r="I46" s="4"/>
    </row>
    <row r="47" spans="1:9" ht="12.75" customHeight="1">
      <c r="A47" s="4"/>
      <c r="B47" s="4"/>
      <c r="C47" s="4"/>
      <c r="D47" s="4"/>
      <c r="E47" s="4" t="s">
        <v>56</v>
      </c>
      <c r="F47" s="4"/>
      <c r="G47" s="4"/>
      <c r="H47" s="4"/>
      <c r="I47" s="4"/>
    </row>
    <row r="48" spans="1:16" ht="12.75" customHeight="1">
      <c r="A48" s="11"/>
      <c r="B48" s="11"/>
      <c r="C48" s="11"/>
      <c r="D48" s="11"/>
      <c r="E48" s="11" t="s">
        <v>57</v>
      </c>
      <c r="F48" s="11"/>
      <c r="G48" s="11"/>
      <c r="H48" s="11"/>
      <c r="I48" s="11">
        <v>0</v>
      </c>
      <c r="P48">
        <v>0</v>
      </c>
    </row>
    <row r="49" spans="1:9" ht="12.75" customHeight="1">
      <c r="A49" s="11"/>
      <c r="B49" s="11"/>
      <c r="C49" s="11"/>
      <c r="D49" s="11"/>
      <c r="E49" s="11" t="s">
        <v>58</v>
      </c>
      <c r="F49" s="11"/>
      <c r="G49" s="11"/>
      <c r="H49" s="11"/>
      <c r="I49" s="11"/>
    </row>
    <row r="50" spans="1:16" ht="12.75" customHeight="1">
      <c r="A50" s="11"/>
      <c r="B50" s="11"/>
      <c r="C50" s="11"/>
      <c r="D50" s="11"/>
      <c r="E50" s="11" t="s">
        <v>59</v>
      </c>
      <c r="F50" s="11"/>
      <c r="G50" s="11"/>
      <c r="H50" s="11"/>
      <c r="I50" s="11">
        <v>0</v>
      </c>
      <c r="P50">
        <v>0</v>
      </c>
    </row>
    <row r="51" spans="1:16" ht="12.75" customHeight="1">
      <c r="A51" s="11"/>
      <c r="B51" s="11"/>
      <c r="C51" s="11"/>
      <c r="D51" s="11"/>
      <c r="E51" s="11" t="s">
        <v>60</v>
      </c>
      <c r="F51" s="11"/>
      <c r="G51" s="11"/>
      <c r="H51" s="11"/>
      <c r="I51" s="11">
        <f>I48+I50</f>
        <v>0</v>
      </c>
      <c r="P51">
        <f>P48+P50</f>
        <v>0</v>
      </c>
    </row>
    <row r="53" spans="1:16" ht="12.75" customHeight="1">
      <c r="A53" s="11"/>
      <c r="B53" s="11"/>
      <c r="C53" s="11"/>
      <c r="D53" s="11"/>
      <c r="E53" s="11" t="s">
        <v>60</v>
      </c>
      <c r="F53" s="11"/>
      <c r="G53" s="11"/>
      <c r="H53" s="11"/>
      <c r="I53" s="11">
        <f>I44+I51</f>
        <v>0</v>
      </c>
      <c r="P53">
        <f>P44+P51</f>
        <v>0</v>
      </c>
    </row>
  </sheetData>
  <sheetProtection sheet="1" objects="1" scenarios="1"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Miksovsky</cp:lastModifiedBy>
  <dcterms:modified xsi:type="dcterms:W3CDTF">2018-06-11T09:28:09Z</dcterms:modified>
  <cp:category/>
  <cp:version/>
  <cp:contentType/>
  <cp:contentStatus/>
</cp:coreProperties>
</file>