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DIO" sheetId="2" r:id="rId2"/>
    <sheet name="silnice" sheetId="3" r:id="rId3"/>
    <sheet name="vegetace" sheetId="4" r:id="rId4"/>
  </sheets>
  <definedNames/>
  <calcPr fullCalcOnLoad="1"/>
</workbook>
</file>

<file path=xl/sharedStrings.xml><?xml version="1.0" encoding="utf-8"?>
<sst xmlns="http://schemas.openxmlformats.org/spreadsheetml/2006/main" count="1360" uniqueCount="647">
  <si>
    <t>Soupis objektů s DPH</t>
  </si>
  <si>
    <t>Stavba:Pol35320 - Oprava silnice II/353 Polička – Kamenec</t>
  </si>
  <si>
    <t xml:space="preserve">Varianta:var. 1 - </t>
  </si>
  <si>
    <t>Odbytová cena:</t>
  </si>
  <si>
    <t>OC+DPH:</t>
  </si>
  <si>
    <t>Sazba 1</t>
  </si>
  <si>
    <t>Sazba 2</t>
  </si>
  <si>
    <t>Sazba 3</t>
  </si>
  <si>
    <t>Objekt</t>
  </si>
  <si>
    <t>Popis</t>
  </si>
  <si>
    <t>OC</t>
  </si>
  <si>
    <t>DPH</t>
  </si>
  <si>
    <t>OC+DPH</t>
  </si>
  <si>
    <t>Aspe</t>
  </si>
  <si>
    <t>Firma: Správa a údržba silnic Pardubického kraje</t>
  </si>
  <si>
    <t>Příloha k formuláři pro ocenění nabídky</t>
  </si>
  <si>
    <t>Stavba</t>
  </si>
  <si>
    <t>číslo a název SO</t>
  </si>
  <si>
    <t>číslo a název rozpočtu:</t>
  </si>
  <si>
    <t>Pol35320</t>
  </si>
  <si>
    <t>Oprava silnice II/353 Polička – Kamenec</t>
  </si>
  <si>
    <t>DIO</t>
  </si>
  <si>
    <t>přechodné dopravní značení a  úprava objízdných tras</t>
  </si>
  <si>
    <t>Poř.
č.pol.</t>
  </si>
  <si>
    <t>1</t>
  </si>
  <si>
    <t>Kód
položky</t>
  </si>
  <si>
    <t>Varianta
položky</t>
  </si>
  <si>
    <t>Název položky</t>
  </si>
  <si>
    <t>jednotka</t>
  </si>
  <si>
    <t>Počet
jednotek</t>
  </si>
  <si>
    <t>CENA</t>
  </si>
  <si>
    <t>jednotková</t>
  </si>
  <si>
    <t>celkem</t>
  </si>
  <si>
    <t>Sazba</t>
  </si>
  <si>
    <t>2</t>
  </si>
  <si>
    <t>3</t>
  </si>
  <si>
    <t>4</t>
  </si>
  <si>
    <t>5</t>
  </si>
  <si>
    <t>6</t>
  </si>
  <si>
    <t>7</t>
  </si>
  <si>
    <t>8</t>
  </si>
  <si>
    <t xml:space="preserve"> Ostatní konstrukce a práce-bourání</t>
  </si>
  <si>
    <t>9</t>
  </si>
  <si>
    <t>913121111</t>
  </si>
  <si>
    <t/>
  </si>
  <si>
    <t>Montáž a demontáž dočasné dopravní značky kompletní základní</t>
  </si>
  <si>
    <t xml:space="preserve">KUS       </t>
  </si>
  <si>
    <t>objízdná trasa
48=48,000 [A]
uzávěra  v místě
32=32,000 [B]
částečné omezení
2*8*12=192,000 [C]
Celkem: A+B+C=272,000 [D]</t>
  </si>
  <si>
    <t>913121112</t>
  </si>
  <si>
    <t>Montáž a demontáž dočasné dopravní značky kompletní zvětšené</t>
  </si>
  <si>
    <t>objízdná trasa
6=6,000 [A]</t>
  </si>
  <si>
    <t>913121211</t>
  </si>
  <si>
    <t>Příplatek k dočasné dopravní značce kompletní základní za první a ZKD den použití</t>
  </si>
  <si>
    <t>objízdná trasa
48*90=4 320,000 [A]
uzávěra  v místě
32*20=640,000 [B]
částečné omezení
2*8*60=960,000 [C]
Celkem: A+B+C=5 920,000 [D]</t>
  </si>
  <si>
    <t>913121212</t>
  </si>
  <si>
    <t>Příplatek k dočasné dopravní značce kompletní zvětšené za první a ZKD den použití</t>
  </si>
  <si>
    <t>objízdná trasa
6*90=540,000 [A]</t>
  </si>
  <si>
    <t>913221112</t>
  </si>
  <si>
    <t>Montáž a demontáž dočasné dopravní zábrany Z2 světelné šířky 2,5 m s 5 světly</t>
  </si>
  <si>
    <t>uzávěra v místě
8*2*1=16,000 [A]
částečné omezení
1*2*12=24,000 [B]
Celkem: A+B=40,000 [C]</t>
  </si>
  <si>
    <t>913221212</t>
  </si>
  <si>
    <t>Příplatek k dočasné dopravní zábraně Z2 světelné šířky 2,5m s 5 světly za první a ZKD den použití</t>
  </si>
  <si>
    <t>uzávěra v místě
8*90=720,000 [A]
částečné omezení
2*2*60=240,000 [B]
Celkem: A+B=960,000 [C]</t>
  </si>
  <si>
    <t>913321111</t>
  </si>
  <si>
    <t>Montáž a demontáž dočasné dopravní směrové desky základní Z4</t>
  </si>
  <si>
    <t>částečné omezení v místě
10*2*12=240,000 [A]</t>
  </si>
  <si>
    <t>913321211</t>
  </si>
  <si>
    <t>Příplatek k dočasné směrové desce základní Z4 za první a ZKD den použití</t>
  </si>
  <si>
    <t>2*10*60=1 200,000 [A]</t>
  </si>
  <si>
    <t>913331115</t>
  </si>
  <si>
    <t>Montáž a demontáž dočasného dopravní signální svítilny EKO včetně akumulátoru</t>
  </si>
  <si>
    <t>uzávěra v místě
8*5*12=480,000 [A]
částečné omezení
5*2*12=120,000 [B]
Celkem: A+B=600,000 [C]</t>
  </si>
  <si>
    <t>913331215</t>
  </si>
  <si>
    <t>Příplatek k dočasné signální svítilně EKO včetně akumulátoru za první a ZKD den použití</t>
  </si>
  <si>
    <t>uzávěra v místě
8*5*90=3 600,000 [A]
částečné omezení
5*2*60=600,000 [B]
Celkem: A+B=4 200,000 [C]</t>
  </si>
  <si>
    <t>913411111</t>
  </si>
  <si>
    <t>Montáž a demontáž mobilní semaforové soupravy se 2 semafory</t>
  </si>
  <si>
    <t>částečné omezení
2*12=24,000 [A]</t>
  </si>
  <si>
    <t>913411211</t>
  </si>
  <si>
    <t>Příplatek k dočasné mobilní semaforové soupravě se 2 semafory za první a ZKD den použití</t>
  </si>
  <si>
    <t>částečné omezení
2*60=120,000 [A]</t>
  </si>
  <si>
    <t>913911113</t>
  </si>
  <si>
    <t>Montáž a demontáž akumulátoru dočasného dopravního značení olověného 12 V/180 Ah</t>
  </si>
  <si>
    <t>913911122</t>
  </si>
  <si>
    <t>Montáž a demontáž dočasného zásobníku ocelového na akumulátor a řídící jednotku</t>
  </si>
  <si>
    <t>2*12=24,000 [A]</t>
  </si>
  <si>
    <t>913911213</t>
  </si>
  <si>
    <t>Příplatek k dočasnému akumulátor 12V/180 Ah za první a ZKD den použití</t>
  </si>
  <si>
    <t>2*60=120,000 [A]</t>
  </si>
  <si>
    <t>913911222</t>
  </si>
  <si>
    <t>Příplatek k dočasnému ocelovému zásobníku na akumulátor za první a ZKD den použití</t>
  </si>
  <si>
    <t>913921131</t>
  </si>
  <si>
    <t>Dočasné omezení platnosti zakrytí základní dopravní značky</t>
  </si>
  <si>
    <t>12=12,000 [A]</t>
  </si>
  <si>
    <t>913921132</t>
  </si>
  <si>
    <t>Dočasné omezení platnosti odkrytí základní dopravní značky</t>
  </si>
  <si>
    <t>Ostatní konstrukce a práce-bourání</t>
  </si>
  <si>
    <t>C e l k e m</t>
  </si>
  <si>
    <t>Ostatní ve výkazu nespecifikované práce</t>
  </si>
  <si>
    <t>Vícepráce</t>
  </si>
  <si>
    <t>Vícepráce celkem</t>
  </si>
  <si>
    <t>Méněpráce</t>
  </si>
  <si>
    <t>Méněpráce celkem</t>
  </si>
  <si>
    <t>Celkem</t>
  </si>
  <si>
    <t>silnice</t>
  </si>
  <si>
    <t>oprava komunikace</t>
  </si>
  <si>
    <t xml:space="preserve"> Zemní práce</t>
  </si>
  <si>
    <t>113106111</t>
  </si>
  <si>
    <t>Rozebrání dlažeb komunikací pro pěší z mozaiky
Rozebrání dlažeb a dílců komunikací pro pěší, vozovek a ploch s přemístěním hmot na skládku na vzdálenost do 3 m nebo s naložením na dopravní prostředek komunikací pro pěší s ložem z kameniva nebo živice a s výplní spár z mozaiky</t>
  </si>
  <si>
    <t xml:space="preserve">M2        </t>
  </si>
  <si>
    <t>6=6,000 [A]</t>
  </si>
  <si>
    <t>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t>
  </si>
  <si>
    <t>113106571</t>
  </si>
  <si>
    <t>Rozebrání dlažeb vozovek pl přes 200 m2 ze zámkové dlažby s ložem z kameniva
Rozebrání dlažeb a dílců komunikací pro pěší, vozovek a ploch s přemístěním hmot na skládku na vzdálenost do 3 m nebo s naložením na dopravní prostředek vozovek a ploch, s jakoukoliv výplní spár v ploše jednotlivě přes 200 m2 ze zámkové dlažby s ložem z kameniva</t>
  </si>
  <si>
    <t>CHODNÍK ZÚ
26.5=26,500 [A]
levostranné sjezdy
28.4+75.4+22.8+86.7+55.8+3+5.4+6.5+6.3+8+3.7+4.6=306,600 [B]
Celkem: A+B=333,100 [C]</t>
  </si>
  <si>
    <t>113107022</t>
  </si>
  <si>
    <t>Odstranění podkladu plochy do 15 m2 z kameniva drceného tl 200 mm při překopech inž sítí
Odstranění podkladů nebo krytů při překopech inženýrských sítí v ploše jednotlivě do 15 m2 s přemístěním hmot na skládku ve vzdálenosti do 3 m nebo s naložením na dopravní prostředek z kameniva hrubého drceného, o tl. vrstvy přes 100 do 200 mm</t>
  </si>
  <si>
    <t>štěrbinová trubka
12*0.5=6,000 [A]</t>
  </si>
  <si>
    <t>1. Pro volbu cen zhlediska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t>
  </si>
  <si>
    <t>113107023</t>
  </si>
  <si>
    <t>Odstranění podkladu plochy do 15 m2 z kameniva drceného tl 300 mm při překopech inž sítí
Odstranění podkladů nebo krytů při překopech inženýrských sítí v ploše jednotlivě do 15 m2 s přemístěním hmot na skládku ve vzdálenosti do 3 m nebo s naložením na dopravní prostředek z kameniva hrubého drceného, o tl. vrstvy přes 200 do 300 mm</t>
  </si>
  <si>
    <t>přípojky
3*5.5=16,500 [A]</t>
  </si>
  <si>
    <t>113107042</t>
  </si>
  <si>
    <t>Odstranění podkladu plochy do 15 m2 živičných tl 100 mm při překopech inž sítí
Odstranění podkladů nebo krytů při překopech inženýrských sítí v ploše jednotlivě do 15 m2 s přemístěním hmot na skládku ve vzdálenosti do 3 m nebo s naložením na dopravní prostředek živičných, o tl. vrstvy přes 50 do 100 mm</t>
  </si>
  <si>
    <t>přípojky
3*5.5=16,500 [A]
štěrbinová trubka
12*0.5=6,000 [B]
Celkem: A+B=22,500 [C]</t>
  </si>
  <si>
    <t>113107142</t>
  </si>
  <si>
    <t>Odstranění podkladu pl do 50 m2 živičných tl 100 mm
Odstranění podkladů nebo krytů s přemístěním hmot na skládku na vzdálenost do 3 m nebo s naložením na dopravní prostředek v ploše jednotlivě do 50 m2 živičných, o tl. vrstvy přes 50 do 100 mm</t>
  </si>
  <si>
    <t>KŘIŽOVATKA
8+31.6=39,600 [A]</t>
  </si>
  <si>
    <t>113107163</t>
  </si>
  <si>
    <t>Odstranění podkladu pl přes 50 do 200 m2 z kameniva drceného tl 300 mm
Odstranění podkladů nebo krytů s přemístěním hmot na skládku na vzdálenost do 20 m nebo s naložením na dopravní prostředek v ploše jednotlivě přes 50 m2 do 200 m2 z kameniva hrubého drceného, o tl. vrstvy přes 200 do 300 mm</t>
  </si>
  <si>
    <t>LEVOSTRANNÁ SANACE
50*2.25=112,500 [A]
ROZJEZDY KŘIŽOVATKY
8+31.6=39,600 [B]
LEVOSTRANNÁ SANACE  KÚ
95*2.25=213,750 [C]
PRAVOSTRANNÁ SANACE KÚ 
93*2.25=209,250 [D]
VPUSTI
15*0.5=7,500 [E]
ODSTRANĚNÍ KOŘENOVÉHO SYSTÉMU
18*6*3=324,000 [F]
Celkem: A+B+C+D+E+F=906,600 [G]</t>
  </si>
  <si>
    <t>113107223</t>
  </si>
  <si>
    <t>Odstranění podkladu pl přes 200 m2 z kameniva drceného tl 300 mm
Odstranění podkladů nebo krytů s přemístěním hmot na skládku na vzdálenost do 20 m nebo s naložením na dopravní prostředek v ploše jednotlivě přes 200 m2 z kameniva hrubého drceného, o tl. vrstvy přes 200 do 300 mm</t>
  </si>
  <si>
    <t>ZÚ
1226.6=1 226,600 [A]
PRAVOSTRANNÁ SANACE
105*3=315,000 [B]
Celkem: A+B=1 541,600 [C]</t>
  </si>
  <si>
    <t>1. Pro volbu cen zhlediska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t>
  </si>
  <si>
    <t>113107231</t>
  </si>
  <si>
    <t>Odstranění podkladu pl přes 200 m2 z betonu prostého tl 150 mm
Odstranění podkladů nebo krytů s přemístěním hmot na skládku na vzdálenost do 20 m nebo s naložením na dopravní prostředek v ploše jednotlivě přes 200 m2 z betonu prostého, o tl. vrstvy přes 100 do 150 mm</t>
  </si>
  <si>
    <t>1226.6/2=613,300 [A]</t>
  </si>
  <si>
    <t>113107243</t>
  </si>
  <si>
    <t>Odstranění podkladu pl přes 200 m2 živičných tl 150 mm
Odstranění podkladů nebo krytů s přemístěním hmot na skládku na vzdálenost do 20 m nebo s naložením na dopravní prostředek v ploše jednotlivě přes 200 m2 živičných, o tl. vrstvy přes 100 do 150 mm</t>
  </si>
  <si>
    <t>113107442</t>
  </si>
  <si>
    <t>Odstranění podkladu živičných tl 100 mm při překopech strojně pl do 15 m2
Odstranění podkladů nebo krytů při překopech inženýrských sítí s přemístěním hmot na skládku ve vzdálenosti do 3 m nebo s naložením na dopravní prostředek strojně plochy jednotlivě do 15 m2 živičných, o tl. vrstvy přes 50 do 100 mm</t>
  </si>
  <si>
    <t>přípojky vpustí
5.5+5.5=11,000 [A]</t>
  </si>
  <si>
    <t>113154113</t>
  </si>
  <si>
    <t>Frézování živičného krytu tl 50 mm pruh š 0,5 m pl do 500 m2 bez překážek v trase
Frézování živičného podkladu nebo krytu s naložením na dopravní prostředek plochy do 500 m2 bez překážek v trase pruhu šířky do 0,5 m, tloušťky vrstvy 50 mm</t>
  </si>
  <si>
    <t>ODSTAVNÝ KLÍN
210=210,000 [A]
LEVOSTRANNÁ SANACE
50*2.25=112,500 [B]
LEVOSTRANNÁ SANACE  KÚ
95*2.25=213,750 [C]
PRAVOSTRANNÁ SANACE
105*3=315,000 [D]
PRAVOSTRANNÁ SANACE KÚ
93*2.25=209,250 [E]
Mezisoučet: A+B+C+D+E=1 060,500 [F]
ODSTRANĚNÍ KOŘENOVÉHO SYSTÉMU
18*6*3=324,000 [G]
Celkem: A+B+C+D+E+G=1 384,500 [H]</t>
  </si>
  <si>
    <t>113154114</t>
  </si>
  <si>
    <t>Frézování živičného krytu tl 100 mm pruh š 0,5 m pl do 500 m2 bez překážek v trase</t>
  </si>
  <si>
    <t>POD  PÁSKY
(9+43+359.4+51)*0.3=138,720 [A]</t>
  </si>
  <si>
    <t>113154253</t>
  </si>
  <si>
    <t>Frézování živičného krytu tl 50 mm pruh š 1 m pl do 1000 m2 s překážkami v trase
Frézování živičného podkladu nebo krytu s naložením na dopravní prostředek plochy přes 500 do 1 000 m2 s překážkami v trase pruhu šířky do 1 m, tloušťky vrstvy 50 mm</t>
  </si>
  <si>
    <t>SANACE ZÚ
1226.6=1 226,600 [A]</t>
  </si>
  <si>
    <t>113154363</t>
  </si>
  <si>
    <t>Frézování živičného krytu tl 50 mm pruh š 2 m pl do 10000 m2 s překážkami v trase</t>
  </si>
  <si>
    <t>HAVNÍ TRASA 
6228.6+420=6 648,600 [A]
SANACE ZU
-1226.6=-1 226,600 [B]
LEVOSTRANNÁ SANACE
-50*2.25=- 112,500 [C]
LEVOSTRANNÁ SANACE  KÚ
-95*2.25=- 213,750 [D]
PRAVOSTRANNÁ SANACE
-105*3=- 315,000 [E]
PRAVOSTRANNÁ SANACE KÚ
-93*2.25=- 209,250 [F]
rozjezdy
21.4+121.35+57.2+15.9=215,850 [G]
Celkem: A+B+C+D+E+F+G=4 787,350 [H]</t>
  </si>
  <si>
    <t>113202111</t>
  </si>
  <si>
    <t>Vytrhání obrub krajníků obrubníků stojatých</t>
  </si>
  <si>
    <t xml:space="preserve">M         </t>
  </si>
  <si>
    <t>OBRUBY LEVÉ
12.5+223=235,500 [A]
PÁSKY LEVÉ
33+216+66+222=537,000 [B]
OBRUBY PRAVÉ
3+120=123,000 [C]
Mezisoučet: A+B+C=895,500 [D]
ZÁHONOVÉ
18+2.4+2.2+4.3+4*3.2+7*2.6+6*2.4+4*3.5+26=112,300 [E]
Mezisoučet: E=112,300 [F]
Celkem: A+B+C+E=1 007,800 [G]</t>
  </si>
  <si>
    <t>119001421</t>
  </si>
  <si>
    <t>Dočasné zajištění kabelů a kabelových tratí ze 3 volně ložených kabelů</t>
  </si>
  <si>
    <t>18*1=18,000 [A]</t>
  </si>
  <si>
    <t>122102202</t>
  </si>
  <si>
    <t>Odkopávky a prokopávky nezapažené pro silnice objemu do 1000 m3 v hornině tř. 1 a 2</t>
  </si>
  <si>
    <t xml:space="preserve">M3        </t>
  </si>
  <si>
    <t>sanace vozovky
(906.6+1541.6)* 0.10=244,820 [A]</t>
  </si>
  <si>
    <t>130001101</t>
  </si>
  <si>
    <t>Ztížení vykopávky v blízkosti pozemního vedení</t>
  </si>
  <si>
    <t>sanace vozovky
(328.35+1541.6)* 0.05/4=23,374 [A]</t>
  </si>
  <si>
    <t>130901121</t>
  </si>
  <si>
    <t>Bourání konstrukcí ze zdiva z betonu prostého</t>
  </si>
  <si>
    <t>5.69=5,690 [A]</t>
  </si>
  <si>
    <t>131201101</t>
  </si>
  <si>
    <t>Hloubení jam nezapažených v hornině tř. 3 objem do 100 m3</t>
  </si>
  <si>
    <t>HORSKÁ VPUST
2.2*1.8=3,960 [A]
ŠACHTY 
5*1.5*1.5=11,250 [B]
ULIČNÍ VPUSTI
19*(0.85*0.85*1.2)=16,473 [C]
Celkem: A+B+C=31,683 [D]</t>
  </si>
  <si>
    <t>132201101</t>
  </si>
  <si>
    <t>Hloubení rýh š do 600 mm v hornině tř. 3 objem do 100 m3</t>
  </si>
  <si>
    <t>rigol
0.3*0.3*72=6,480 [A]
obruba
(9+43+359.4+51)*0.3*0.3=41,616 [B]
Celkem: A+B=48,096 [C]</t>
  </si>
  <si>
    <t>132201201</t>
  </si>
  <si>
    <t>Hloubení rýh š do 2000 mm v hornině tř. 3 objemu do 100 m3</t>
  </si>
  <si>
    <t>PŘÍČNÉ PŘÍPOJKY
(5.5+5.5+4)*0.6*0.8=7,200 [A]
HORSKÁ VPUST
8*0.8*0.8=5,120 [B]
PODÉLNÉ PŘÍPOJKY
(2+2+1.5+20+31+1+1+6+8)*0.8*0.8=46,400 [C]
Celkem: A+B+C=58,720 [D]</t>
  </si>
  <si>
    <t>132201209</t>
  </si>
  <si>
    <t>Příplatek za lepivost k hloubení rýh š do 2000 mm v hornině tř. 3</t>
  </si>
  <si>
    <t>58.720=58,720 [A]</t>
  </si>
  <si>
    <t>132202201</t>
  </si>
  <si>
    <t>Hloubení rýh š přes 600 do 2000 mm ručním nebo pneum nářadím v soudržných horninách tř. 3</t>
  </si>
  <si>
    <t>(2+9*1)*0.6*1.1=7,260 [A]</t>
  </si>
  <si>
    <t>162701105</t>
  </si>
  <si>
    <t>Vodorovné přemístění do 10000 m výkopku/sypaniny z horniny tř. 1 až 4
Vodorovné přemístění výkopku nebo sypaniny po suchu na obvyklém dopravním prostředku, bez naložení výkopku, avšak se složením bez rozhrnutí z horniny tř. 1 až 4 na vzdálenost přes 9 000 do 10 000 m</t>
  </si>
  <si>
    <t>244.82+31.68+58.72+48.096+7.26+70=460,576 [A]</t>
  </si>
  <si>
    <t>162701109</t>
  </si>
  <si>
    <t>Příplatek k vodorovnému přemístění výkopku/sypaniny z horniny tř. 1 až 4 ZKD 1000 m přes 10000 m
Vodorovné přemístění výkopku nebo sypaniny po suchu na obvyklém dopravním prostředku, bez naložení výkopku, avšak se složením bez rozhrnutí z horniny tř. 1 až 4 na vzdálenost Příplatek k ceně za každých dalších i započatých 1 000 m</t>
  </si>
  <si>
    <t>460.576*4=1 842,304 [A]</t>
  </si>
  <si>
    <t>171201201</t>
  </si>
  <si>
    <t>Uložení sypaniny na skládky</t>
  </si>
  <si>
    <t>360.576=360,576 [A]</t>
  </si>
  <si>
    <t>171201211</t>
  </si>
  <si>
    <t>Poplatek za uložení odpadu ze sypaniny na skládce (skládkovné)</t>
  </si>
  <si>
    <t xml:space="preserve">T         </t>
  </si>
  <si>
    <t>460.576*1.8=829,037 [A]</t>
  </si>
  <si>
    <t>174101101</t>
  </si>
  <si>
    <t>Zásyp zhutněný jam šachet rýh nebo kolem objektů</t>
  </si>
  <si>
    <t>HORSKÁ VPUST
2.2*1.8=3,960 [A]
-1.2*0.8=-0,960 [B]
ŠACHTY 
5*1.5*1.5-5*1=6,250 [C]
ULIČNÍ VPUSTI
19*(0.85*0.85*1.2)=16,473 [D]
-19*(3.14*0.55*0.55/4)*1.2=-5,414 [E]
Mezisoučet: A+B+C+D+E=20,309 [F]
PODÉLNÉ PŘÍPOJKY
(2+2+1.5+20+31+1+1+6+8)*0.8*0.8=46,400 [G]
Mezisoučet: G=46,400 [H]
Celkem: A+B+C+D+E+G=66,709 [I]</t>
  </si>
  <si>
    <t>583373450</t>
  </si>
  <si>
    <t>štěrkopísek frakce 0-32 (D)</t>
  </si>
  <si>
    <t>OBJEKTY
66.7*2=133,400 [A]</t>
  </si>
  <si>
    <t>175101101</t>
  </si>
  <si>
    <t>Obsyp potrubí bez prohození sypaniny</t>
  </si>
  <si>
    <t>PŘÍČNÉ PŘÍPOJKY
(6+5.5+5.5+4)*0.4*0.8=6,720 [A]
HORSKÁ VPUST
8*0.5*0.8=3,200 [B]
PODÉLNÉ PŘÍPOJKY
(2+2+1.5+20+31+1+1+6)*0.4*0.8=20,640 [C]
Celkem: A+B+C=30,560 [D]</t>
  </si>
  <si>
    <t>583373020</t>
  </si>
  <si>
    <t>štěrkopísek frakce 0-16 C</t>
  </si>
  <si>
    <t>obsyp potrubí
30.56*2=61,120 [A]</t>
  </si>
  <si>
    <t>181951102</t>
  </si>
  <si>
    <t>Úprava pláně v hornině tř. 1 až 4 se zhutněním</t>
  </si>
  <si>
    <t>rýhy
32=32,000 [A]
sanace
906.6+1541.6=2 448,200 [B]
sanace kořenového systému
18*3*6=324,000 [C]
Celkem: A+B+C=2 804,200 [D]</t>
  </si>
  <si>
    <t>184818244</t>
  </si>
  <si>
    <t>Ochrana kmene průměru přes 700 do 900 mm bedněním výšky přes 2 do 3 m
Ochrana kmene bedněním před poškozením stavebním provozem zřízení včetně odstranění výšky bednění přes 2 do 3 m průměru kmene přes 700 do 900 mm</t>
  </si>
  <si>
    <t>staničení 0,595 až 0,7
10=10,000 [A]</t>
  </si>
  <si>
    <t>451572111</t>
  </si>
  <si>
    <t>Lože pod potrubí otevřený výkop z kameniva drobného  těženého</t>
  </si>
  <si>
    <t>(85+9+8)*0.8*0.1=8,160 [A]</t>
  </si>
  <si>
    <t>Zemní práce</t>
  </si>
  <si>
    <t xml:space="preserve"> Komunikace</t>
  </si>
  <si>
    <t>564801111</t>
  </si>
  <si>
    <t>Podklad ze štěrkodrtě ŠD tl 30 mm
Podklad ze štěrkodrti ŠD  s rozprostřením a zhutněním, po zhutnění tl. 30 mm</t>
  </si>
  <si>
    <t>PŘEDLÁŽDĚNÍ  SJEZDŮ  A CHODNÍKU
(28.4+75.4+22.8+86.7+55.8+3+5.4+6.5+6.3+8+3.7+4.6)+26.5=333,100 [A]</t>
  </si>
  <si>
    <t>564841111</t>
  </si>
  <si>
    <t>Podklad ze štěrkodrtě ŠD tl 120 mm
Podklad ze štěrkodrti ŠD  s rozprostřením a zhutněním, po zhutnění tl. 120 mm</t>
  </si>
  <si>
    <t>2804.2=2 804,200 [A]</t>
  </si>
  <si>
    <t>564841112</t>
  </si>
  <si>
    <t>Podklad ze štěrkodrtě ŠD tl 130 mm
Podklad ze štěrkodrti ŠD  s rozprostřením a zhutněním, po zhutnění tl. 130 mm</t>
  </si>
  <si>
    <t>564851114</t>
  </si>
  <si>
    <t>Podklad ze štěrkodrtě ŠD tl 180 mm</t>
  </si>
  <si>
    <t>NÁSTUPIŠTĚ
23+1.1+1+5=30,100 [A]</t>
  </si>
  <si>
    <t>564962111</t>
  </si>
  <si>
    <t>Podklad z mechanicky zpevněného kameniva MZK tl 200 mm
Podklad z mechanicky zpevněného kameniva MZK (minerální beton)  s rozprostřením a s hutněním, po zhutnění tl. 200 mm</t>
  </si>
  <si>
    <t>2804.2-268*0.25=2 737,200 [A]</t>
  </si>
  <si>
    <t>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t>
  </si>
  <si>
    <t>569831112</t>
  </si>
  <si>
    <t>Zpevnění krajnic štěrkodrtí tl 110 mm
Zpevnění krajnic nebo komunikací pro pěší  s rozprostřením a zhutněním, po zhutnění štěrkodrtí tl. 110 mm</t>
  </si>
  <si>
    <t>1143*0.5=571,500 [A]</t>
  </si>
  <si>
    <t>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t>
  </si>
  <si>
    <t>572141111</t>
  </si>
  <si>
    <t>Vyrovnání povrchu dosavadních krytů asfaltovým betonem ACO (AB) tl do 40 mm
Vyrovnání povrchu dosavadních krytů  s rozprostřením hmot a zhutněním asfaltovým betonem ACO (AB) tl. od 20 do 40 mm</t>
  </si>
  <si>
    <t>55+86+106+48+113+240*2=888,000 [A]</t>
  </si>
  <si>
    <t>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t>
  </si>
  <si>
    <t>573191111</t>
  </si>
  <si>
    <t>Nátěr infiltrační kationaktivní v množství emulzí 1 kg/m2</t>
  </si>
  <si>
    <t>silnice
6655.4+405.6+1100*0.10=7 171,000 [A]
rozjezdy
21.4+121.4+15.9=158,700 [B]
parkpruh
215.4=215,400 [C]
Celkem: A+B+C=7 545,100 [D]</t>
  </si>
  <si>
    <t>573231111</t>
  </si>
  <si>
    <t>Postřik živičný spojovací ze silniční emulze v množství do 0,7 kg/m2</t>
  </si>
  <si>
    <t>silnice
6655.4+405.6+1100*0.04=7 105,000 [A]
rozjezdy
21.4+121.4+15.9=158,700 [B]
parkpruh
215.4=215,400 [C]
vyrovnávky
408+240=648,000 [D]
Celkem: A+B+C+D=8 127,100 [E]</t>
  </si>
  <si>
    <t>577134111</t>
  </si>
  <si>
    <t>Asfaltový beton vrstva obrusná ACO 11 (ABS) tř. I tl 40 mm š do 3 m z nemodifikovaného asfaltu</t>
  </si>
  <si>
    <t>rozjezdy
21.4+121.4+15.9=158,700 [A]
parkpruh
215.4=215,400 [B]
Celkem: A+B=374,100 [C]</t>
  </si>
  <si>
    <t>577134121</t>
  </si>
  <si>
    <t>Asfaltový beton  ACO 11 (ABS) tř. I  tl 40 mm š nad 3 m</t>
  </si>
  <si>
    <t>silnice
6655.4+405.6+1100*0.02=7 083,000 [A]</t>
  </si>
  <si>
    <t>577195122R</t>
  </si>
  <si>
    <t>Asfalt. bet. ložní se zvýšenou odolností proti prokopírování trhlin modifikovaná vysokoviskózním asfaltem ACL16S CRmB tl.70 mm</t>
  </si>
  <si>
    <t>silnice
6655.4+405.6+1100*0.08=7 149,000 [A]
rozjezdy
21.4+121.4+15.9=158,700 [B]
parkpruh
215.4=215,400 [C]
odpočet na zazubení vrstev
-70*0.5=-35,000 [D]
Celkem: A+B+C+D=7 488,100 [E]</t>
  </si>
  <si>
    <t>591411111</t>
  </si>
  <si>
    <t>Kladení dlažby z mozaiky jednobarevné komunikací pro pěší lože z kameniva
Kladení dlažby z mozaiky komunikací pro pěší s vyplněním spár, s dvojím beraněním a se smetením přebytečného materiálu na vzdálenost do 3 m jednobarevné, s ložem tl. do 40 mm z kameniva</t>
  </si>
  <si>
    <t>DROBNÉ OPRAVY
6=6,000 [A]</t>
  </si>
  <si>
    <t>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t>
  </si>
  <si>
    <t>594511111</t>
  </si>
  <si>
    <t>Dlažba z lomového kamene s provedením lože z betonu</t>
  </si>
  <si>
    <t>13.5=13,500 [A]</t>
  </si>
  <si>
    <t>599632111</t>
  </si>
  <si>
    <t>Vyplnění spár dlažby z lomového kamene MC se zatřením</t>
  </si>
  <si>
    <t>9*1.5=13,500 [A]</t>
  </si>
  <si>
    <t>596211210</t>
  </si>
  <si>
    <t>Kladení zámkové dlažby komunikací pro pěší tl 80 mm skupiny A pl do 50 m2</t>
  </si>
  <si>
    <t>CHODNÍK ZÚ
26.5=26,500 [A]
NÁSTUPIŠTĚ
23+1.1+1+5=30,100 [B]
Celkem: A+B=56,600 [C]</t>
  </si>
  <si>
    <t>592452170</t>
  </si>
  <si>
    <t>dlažba zámková PARKETA přírodní 19,6x9,6x8 cm</t>
  </si>
  <si>
    <t>23+1=24,000 [A]</t>
  </si>
  <si>
    <t>592452080</t>
  </si>
  <si>
    <t>dlažba zámková PARKETA barevná 19,6x9,6x8 cm</t>
  </si>
  <si>
    <t>ČERVENÁ - ZTRATNÉ Z PŘEDLAŽBY VJEZDŮ
3.7+4.6=8,300 [A]
BÍLÁ- KONTRASTNÍ PÁS
5=5,000 [B]
Celkem: A+B=13,300 [C]</t>
  </si>
  <si>
    <t>592452110</t>
  </si>
  <si>
    <t>přídlažba 50x25x8 cm bílá
přídlažba 50x25x8 cm bílá</t>
  </si>
  <si>
    <t>LEVOSTRANNÉ
(33+66+222+8.5)*2*1.02=672,180 [A]
PRAVOSTRANNÉ
(19+120+146+360+51)*2*1.02=1 419,840 [B]
Celkem: A+B=2 092,020 [C]</t>
  </si>
  <si>
    <t>592452100</t>
  </si>
  <si>
    <t>přídlažba 50x25x8 cm přírodní
přídlažba 50x25x8 cm přírodní</t>
  </si>
  <si>
    <t>223*2*1.02=454,920 [A]</t>
  </si>
  <si>
    <t>596212210</t>
  </si>
  <si>
    <t>Kladení zámkové dlažby pozemních komunikací tl 80 mm skupiny A pl do 50 m2
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</si>
  <si>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PŘEDLÁŽDĚNÍ  SJEZDŮ
28.4+75.4+22.8+86.7+55.8+3+5.4+6.5+6.3+8+3.7+4.6=306,600 [A]
VAROVNÉ PRUHY
50.5=50,500 [B]
Celkem: A+B=357,100 [C]</t>
  </si>
  <si>
    <t>592451191 R</t>
  </si>
  <si>
    <t>dlažba zámková dle  ČSN EN 1338 slepecká 19,6*9,6*6 cm  bílá s výstupky dle TN TZÚS 12.03.04</t>
  </si>
  <si>
    <t>SIGNÁLNÍ A VAROVNÝ PRUH ZÚ
3.6=3,600 [A]
SIGNÁLNÍ A VAROVNÝ PRUH NÁSTUPIŠTĚ
2.1=2,100 [B]
Celkem: A+B=5,700 [C]</t>
  </si>
  <si>
    <t>597661111</t>
  </si>
  <si>
    <t>Rigol dlážděný do lože z betonu tl 100 mm z dlažebních kostek drobných</t>
  </si>
  <si>
    <t>101*0.7+1=71,700 [A]</t>
  </si>
  <si>
    <t>597069111</t>
  </si>
  <si>
    <t>Příplatek ZKD 10 mm tl lože přes 100 mm u rigolu dlážděného
Rigol dlážděný Příplatek k cenám za každých dalších i započatých 10 mm tloušťky lože přes 100 mm</t>
  </si>
  <si>
    <t>71.7*11=788,700 [A]</t>
  </si>
  <si>
    <t>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t>
  </si>
  <si>
    <t>Komunikace</t>
  </si>
  <si>
    <t xml:space="preserve"> Trubní vedení</t>
  </si>
  <si>
    <t>871313121</t>
  </si>
  <si>
    <t>Montáž potrubí do DN 150 mm</t>
  </si>
  <si>
    <t>DN150 VE VOZOVCE
8.2+4+6+8=26,200 [A]
DN150 V TERÉNU
2+2+1.5+20+31+1+1+6=64,500 [B]
Celkem: A+B=90,700 [C]</t>
  </si>
  <si>
    <t>286112620</t>
  </si>
  <si>
    <t>trubka KGEM s hrdlem 160X4,7X1M SN8KOEX,PVC
trubka kanalizační plastová s hrdlem KG KOEX 150X4,7X1M SN8</t>
  </si>
  <si>
    <t>5=5,000 [A]</t>
  </si>
  <si>
    <t>286112630</t>
  </si>
  <si>
    <t>trubka KGEM s hrdlem 160X4,7X2M SN8KOEX,PVC</t>
  </si>
  <si>
    <t>8=8,000 [A]</t>
  </si>
  <si>
    <t>286112640</t>
  </si>
  <si>
    <t>trubka KGEM s hrdlem 160X4,7X5M SN8KOEX,PVC</t>
  </si>
  <si>
    <t>18=18,000 [A]</t>
  </si>
  <si>
    <t>286113610</t>
  </si>
  <si>
    <t>koleno kanalizace plastové KGB 150x45°</t>
  </si>
  <si>
    <t>3=3,000 [A]</t>
  </si>
  <si>
    <t>286113630</t>
  </si>
  <si>
    <t>koleno kanalizace plastové KGB 150x87°
koleno kanalizace plastové KG 150x87°</t>
  </si>
  <si>
    <t>4=4,000 [A]</t>
  </si>
  <si>
    <t>592243649B</t>
  </si>
  <si>
    <t>deska betonová přechodová průměru 625/1240 mm, D400 tloušťky 200 mm</t>
  </si>
  <si>
    <t>1=1,000 [A]</t>
  </si>
  <si>
    <t>894411121</t>
  </si>
  <si>
    <t>Zřízení šachet kanalizačních z betonových dílců na potrubí DN nad 200 do 300 dno beton tř. C 25/30
Zřízení šachet kanalizačních z betonových dílců výšky vstupu do 1,50 m s obložením dna betonem tř. C 25/30, na potrubí DN přes 200 do 300</t>
  </si>
  <si>
    <t>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t>
  </si>
  <si>
    <t>592249999 R</t>
  </si>
  <si>
    <t xml:space="preserve">deska bet.přechodová TZK-Q1000x625/200 D400
deska bet.přechodová TZK-Q1000x625/200 D400 </t>
  </si>
  <si>
    <t>592246610</t>
  </si>
  <si>
    <t>poklop šachtový D1 /betonová výplň+ litina/ D 400 - BEGU, s odvětráním
poklop šachtový betonová výplň+ litina 785(610)x160 mm, s odvětráním</t>
  </si>
  <si>
    <t>894812612</t>
  </si>
  <si>
    <t>Vyříznutí a utěsnění otvoru ve stěně šachty DN 160</t>
  </si>
  <si>
    <t>10=10,000 [A]</t>
  </si>
  <si>
    <t>894812613</t>
  </si>
  <si>
    <t>Vyříznutí a utěsnění otvoru ve stěně šachty DN 200</t>
  </si>
  <si>
    <t>895941111</t>
  </si>
  <si>
    <t>Zřízení vpusti kanalizační uliční z betonových dílců typ UV-50 normální</t>
  </si>
  <si>
    <t>ULIČNÍ VPUST NORMÁLNÍ
7=7,000 [A]
ULIČNÍ VPUST OBRUBNÍKOVÁ
12=12,000 [B]
Celkem: A+B=19,000 [C]</t>
  </si>
  <si>
    <t>592238520</t>
  </si>
  <si>
    <t>dno s kalovou prohlubní TBV 2a D45x33x5</t>
  </si>
  <si>
    <t>592238740</t>
  </si>
  <si>
    <t>koš pozink. C3 DIN 4052, vysoký, pro rám 500/300</t>
  </si>
  <si>
    <t>592238540</t>
  </si>
  <si>
    <t>skruž s výtokovým otvorem TBV 3a D45x35x5</t>
  </si>
  <si>
    <t>592238580</t>
  </si>
  <si>
    <t>skruž horní TBV 5d D45x57x5</t>
  </si>
  <si>
    <t>592238760</t>
  </si>
  <si>
    <t>rám zabetonovaný BEGU DIN 19583-9 500/500 mm</t>
  </si>
  <si>
    <t>VÝMĚNA MŘÍŽE
4=4,000 [A]
KOMPLET VPUST
11=11,000 [B]
Celkem: A+B=15,000 [C]</t>
  </si>
  <si>
    <t>592238730</t>
  </si>
  <si>
    <t>mříž M3 C250 DIN 19583-11 500/500 mm</t>
  </si>
  <si>
    <t>15=15,000 [A]</t>
  </si>
  <si>
    <t>592238640</t>
  </si>
  <si>
    <t>prstenec vyrovnávací TBV 10a D39x6x5</t>
  </si>
  <si>
    <t>12+5+2+4+1=24,000 [A]</t>
  </si>
  <si>
    <t>592238781 R</t>
  </si>
  <si>
    <t>obrubníková vpust, šedá litina, zkosená, uzamykatelná, výška 160 mm,  ČSN EN 124, B125
obrubníková vpust, šedá litina, zkosená, uzamykatelná, výška 160 mm,  ČSN EN 124, B125</t>
  </si>
  <si>
    <t>895949999 R</t>
  </si>
  <si>
    <t xml:space="preserve">Zřízení vpusti horské  betonových dílů 600/1200 mm kompletní dodávka
Zřízení vpusti horské  betonových dílů </t>
  </si>
  <si>
    <t>286619999R</t>
  </si>
  <si>
    <t xml:space="preserve">mříž k horské vpusti kompozitní 1200/600, B125
mříž k horské vpusti kompozitní 1200/600, B125 </t>
  </si>
  <si>
    <t>895941999 R</t>
  </si>
  <si>
    <t>Přepojení stáv. přípojek na  nové uliční vpusti či šachty
Přepojení stáv. přípojek na  nové uliční vpusti či šachty</t>
  </si>
  <si>
    <t>30=30,000 [A]</t>
  </si>
  <si>
    <t>899231111</t>
  </si>
  <si>
    <t>Výšková úprava uličního vstupu nebo vpusti do 200 mm zvýšením mříže</t>
  </si>
  <si>
    <t>899331111</t>
  </si>
  <si>
    <t>Výšková úprava uličního vstupu nebo vpusti do 200 mm zvýšením poklopu</t>
  </si>
  <si>
    <t>21=21,000 [A]</t>
  </si>
  <si>
    <t>899431111</t>
  </si>
  <si>
    <t>Výšková úprava uličního vstupu nebo vpusti do 200 mm zvýšením krycího hrnce, šoupěte nebo hydrantu</t>
  </si>
  <si>
    <t>Trubní vedení</t>
  </si>
  <si>
    <t>404442310</t>
  </si>
  <si>
    <t>značka svislá reflexní AL- NK 500 x 500 mm  P2, E13, E2b</t>
  </si>
  <si>
    <t>7=7,000 [A]
4=4,000 [B]
2=2,000 [C]
Celkem: A+B+C=13,000 [D]</t>
  </si>
  <si>
    <t>404441120</t>
  </si>
  <si>
    <t>značka svislá reflexní zákazová B AL- NK 700 mm
značka dopravní svislá reflexní zákazová B AL- NK 700 mm</t>
  </si>
  <si>
    <t>B28
2=2,000 [A]</t>
  </si>
  <si>
    <t>404441030</t>
  </si>
  <si>
    <t>značka svislá reflexní zákazová B AL- NK 500 mm
značka dopravní svislá reflexní zákazová B AL- NK 500 mm</t>
  </si>
  <si>
    <t>IJ4b
1=1,000 [A]</t>
  </si>
  <si>
    <t>404442810</t>
  </si>
  <si>
    <t>značka svislá reflexní AL- NK 1100 (1350) x 330 mm  IS3c, IS3b</t>
  </si>
  <si>
    <t>IS3b, IS3c
2=2,000 [A]</t>
  </si>
  <si>
    <t>404443240</t>
  </si>
  <si>
    <t>značka svislá reflexní AL- NK 300 x 200 mm
značka dopravní svislá reflexní AL- NK 300 x 200 mm</t>
  </si>
  <si>
    <t>1=1,000 [A]
4=4,000 [B]
IS21d
1=1,000 [C]
Celkem: A+B+C=6,000 [D]</t>
  </si>
  <si>
    <t>404443380</t>
  </si>
  <si>
    <t>značka svislá reflexní AL- NK 1000 x 250 mm</t>
  </si>
  <si>
    <t>IS19c
1=1,000 [A]</t>
  </si>
  <si>
    <t>404440040</t>
  </si>
  <si>
    <t>značka dopravní svislá reflexní výstražná AL 3M ,P4 700 mm
značka dopravní svislá reflexní výstražná AL 3M A1 - A30, P1,P4 700 mm</t>
  </si>
  <si>
    <t>914111111</t>
  </si>
  <si>
    <t>Montáž svislé dopravní značky do velikosti 1 m2 objímkami na sloupek nebo konzolu</t>
  </si>
  <si>
    <t>22=22,000 [A]</t>
  </si>
  <si>
    <t>914111112</t>
  </si>
  <si>
    <t>Montáž svislé dopravní značky do velikosti 1 m2 páskováním na sloup</t>
  </si>
  <si>
    <t>914431112</t>
  </si>
  <si>
    <t>Montáž dopravního zrcadla o velikosti do 1m2 na sloupek nebo konzolu
Montáž dopravního zrcadla na sloupky nebo konzoly velikosti do 1 m2</t>
  </si>
  <si>
    <t>404452010</t>
  </si>
  <si>
    <t>zrcadlo dopravní DZ - 080  kruhové D 800 mm
zrcadlo dopravní kruhové D 800 mm</t>
  </si>
  <si>
    <t>914511112</t>
  </si>
  <si>
    <t>Montáž sloupku dopravních značek délky do 3,5 m s betonovým základem a patkou</t>
  </si>
  <si>
    <t>19=19,000 [A]</t>
  </si>
  <si>
    <t>404452250</t>
  </si>
  <si>
    <t>sloupek Zn 60 - 350</t>
  </si>
  <si>
    <t>404452300</t>
  </si>
  <si>
    <t>sloupek Zn 70 - 350
sloupek Zn 70 - 350</t>
  </si>
  <si>
    <t>K DOPRAVNÍMU ZRCADLU
1=1,000 [A]</t>
  </si>
  <si>
    <t>404452400</t>
  </si>
  <si>
    <t>patka hliníková HP 60
patka hliníková pro sloupek D 60 mm</t>
  </si>
  <si>
    <t>404452410</t>
  </si>
  <si>
    <t>patka hliníková HP 70
patka hliníková pro sloupek D 70 mm</t>
  </si>
  <si>
    <t>404452570</t>
  </si>
  <si>
    <t>upínací svorka na sloupek US 70
upínací svorka na sloupek D 70 mm</t>
  </si>
  <si>
    <t>2=2,000 [A]</t>
  </si>
  <si>
    <t>404452530</t>
  </si>
  <si>
    <t>víčko plastové na sloupek 60
víčko plastové na sloupek 60</t>
  </si>
  <si>
    <t>404452540</t>
  </si>
  <si>
    <t>víčko plastové na sloupek 70
víčko plastové na sloupek 70</t>
  </si>
  <si>
    <t>404452560</t>
  </si>
  <si>
    <t>upínací svorka na sloupek US 60
upínací svorka na sloupek D 60 mm</t>
  </si>
  <si>
    <t>404452600</t>
  </si>
  <si>
    <t>páska upínací  Bandimex 12,7 x 0,75 mm (50 m)
páska upínací 12,7 x 0,75 mm (50 m)</t>
  </si>
  <si>
    <t>915111112</t>
  </si>
  <si>
    <t>Vodorovné dopravní značení dělící čáry souvislé š 125 mm retroreflexní bílá barva
Vodorovné dopravní značení stříkané barvou dělící čára šířky 125 mm souvislá bílá retroreflexní</t>
  </si>
  <si>
    <t>LEVÁ
249-40+359-311+698-581+1145-727+70=862,000 [A]
PRAVÁ
667-140+13+70=610,000 [B]
Celkem: A+B=1 472,000 [C]</t>
  </si>
  <si>
    <t>915121122</t>
  </si>
  <si>
    <t>Vodorovné dopravní značení vodící čáry přerušované š 250 mm retroreflexní bíllá barva
Vodorovné dopravní značení stříkané barvou vodící čára bílá šířky 250 mm přerušovaná retroreflexní</t>
  </si>
  <si>
    <t>24+11+28+35+9=107,000 [A]</t>
  </si>
  <si>
    <t>915131112</t>
  </si>
  <si>
    <t>Vodorovné dopravní značení přechody pro chodce, šipky, symboly retroreflexní bílá barva
Vodorovné dopravní značení stříkané barvou přechody pro chodce, šipky, symboly bílé retroreflexní</t>
  </si>
  <si>
    <t>V11a
8.6=8,600 [A]
7V
6.5*3/2=9,750 [B]
Celkem: A+B=18,350 [C]</t>
  </si>
  <si>
    <t>915321115</t>
  </si>
  <si>
    <t>Předformátované vodorovné dopravní značení vodící pás pro slabozraké
Vodorovné značení předformovaným termoplastem vodící pás pro slabozraké z 6 proužků</t>
  </si>
  <si>
    <t>6.5=6,500 [A]</t>
  </si>
  <si>
    <t>915491211</t>
  </si>
  <si>
    <t>Osazení vodícího proužku z betonových desek do betonového lože tl do 100 mm š proužku 250 mm</t>
  </si>
  <si>
    <t>PRAVÝ
19+120+146+359.5+51=695,500 [A]
LEVÝ
33+216+66+222+8.5=545,500 [B]
Celkem: A+B=1 241,000 [C]</t>
  </si>
  <si>
    <t>592185610</t>
  </si>
  <si>
    <t>krajník silniční betonový 50x25x8 cm z bílého betonu
krajník silniční betonový 50x25x8 cm</t>
  </si>
  <si>
    <t>PRAVÝ
(19+120+146+359.5+51)*2=1 391,000 [A]
LEVÝ
(33+216+66+222+8.5)*2=1 091,000 [B]
Celkem: A+B=2 482,000 [C]</t>
  </si>
  <si>
    <t>915499211</t>
  </si>
  <si>
    <t>Příplatek ZKD 10 mm přes 100 mm tl lože u osazení vodícího proužku š 250 mm</t>
  </si>
  <si>
    <t>(1241-216)*13=13 325,000 [A]</t>
  </si>
  <si>
    <t>915611111</t>
  </si>
  <si>
    <t>Předznačení vodorovného liniového značení</t>
  </si>
  <si>
    <t>1332+107=1 439,000 [A]</t>
  </si>
  <si>
    <t>915621111</t>
  </si>
  <si>
    <t>Předznačení vodorovného plošného značení</t>
  </si>
  <si>
    <t>916231111</t>
  </si>
  <si>
    <t>Osazení obruby z drobných kostek bez boční opěry do lože z betonu prostého</t>
  </si>
  <si>
    <t>210*2=420,000 [A]</t>
  </si>
  <si>
    <t>583801200</t>
  </si>
  <si>
    <t>kostka dlažební drobná, žula velikost 8/10 cm</t>
  </si>
  <si>
    <t>210*0.25/4.5=11,667 [A]</t>
  </si>
  <si>
    <t>916231213</t>
  </si>
  <si>
    <t>Osazení chodníkového obrubníku betonového stojatého s boční opěrou do lože z betonu prostého</t>
  </si>
  <si>
    <t>PRAVÝ
133+45+102+360+51=691,000 [A]
LEVÝ
12.5+223+8.6=244,100 [B]
Celkem: A+B=935,100 [C]</t>
  </si>
  <si>
    <t>592174170</t>
  </si>
  <si>
    <t>obrubník betonový chodníkový Standard 100x10x25 cm
obrubník betonový chodníkový vibrolisovaný 100x10x25 cm</t>
  </si>
  <si>
    <t>935+20=955,000 [A]
odpočet snížené a přechodové  
(-484+10)/2-54=- 291,000 [B]
Celkem: A+B=664,000 [C]</t>
  </si>
  <si>
    <t>592174670</t>
  </si>
  <si>
    <t>obrubník betonový silniční nájezdový Standard 50x15x15 cm
obrubník betonový silniční nájezdový vibrolisovaný 50x15x15 cm</t>
  </si>
  <si>
    <t>PRAVÉ
(3+7+13.5+5+4+6+4+5+6+3.5+6+3.5+4+6+4+12+8+4)*2+5=214,000 [A]
LEVÉ
(12.5+23+8.5+38+26+1.5+1.5+1.5+3+3.5+3.5+4+6)*2+5=270,000 [B]
Celkem: A+B=484,000 [C]</t>
  </si>
  <si>
    <t>592174690</t>
  </si>
  <si>
    <t>obrubník betonový silniční přechodový L + P Standard 100x15x15-25 cm</t>
  </si>
  <si>
    <t>(14+1+12)*2=54,000 [A]</t>
  </si>
  <si>
    <t>592999999 R</t>
  </si>
  <si>
    <t>obrubník betonový silniční 100x25x30 cm</t>
  </si>
  <si>
    <t>14=14,000 [A]</t>
  </si>
  <si>
    <t>916331112</t>
  </si>
  <si>
    <t>Osazení zahradního obrubníku betonového do lože z betonu s boční opěrou</t>
  </si>
  <si>
    <t>2.4+2.2+4.3+4*3.2+7*2.6+6*2.4+4*3.5+26.5=94,800 [A]</t>
  </si>
  <si>
    <t>592173150</t>
  </si>
  <si>
    <t>obrubník betonový zahradní přírodní ABZ 10/95 50x8x25 cm
obrubník betonový zahradní přírodní  50x8x25 cm</t>
  </si>
  <si>
    <t>95*2*1.02=193,800 [A]</t>
  </si>
  <si>
    <t>916991121</t>
  </si>
  <si>
    <t>Lože pod obrubníky, krajníky nebo obruby z dlažebních kostek z betonu prostého</t>
  </si>
  <si>
    <t>OBRUBNÍK NÁSTUPNÍ HRANY
14*0.35*0.4=1,960 [A]
CHODNÍKOVÉ
935.1*0.3*0.1=28,053 [B]
Celkem: A+B=30,013 [C]</t>
  </si>
  <si>
    <t>919112213</t>
  </si>
  <si>
    <t>Řezání spár pro vytvoření komůrky š 10 mm hl 25 mm pro těsnící zálivku v živičném krytu</t>
  </si>
  <si>
    <t>pracovní spáry vnější
22+5+9+5+7+13+5=66,000 [A]
pracovní spáry vnitřní
11+9+12+9+35+30+10=116,000 [B]
spáry podél vodících proužků a dvojřádku
1241+2*210=1 661,000 [C]
spáry podél štěrbinvé trouby
(12.5+14)*2=53,000 [D]
Celkem: A+B+C+D=1 896,000 [E]</t>
  </si>
  <si>
    <t>919112223</t>
  </si>
  <si>
    <t>Řezání spár pro vytvoření komůrky š 15 mm hl 30 mm pro těsnící zálivku v živičném krytu</t>
  </si>
  <si>
    <t>spáry podél sanovaných ploch
55+110+130+190=485,000 [A]
sanace v místech pařezů
18*(2*3+6)=216,000 [B]
Celkem: A+B=701,000 [C]</t>
  </si>
  <si>
    <t>919122112</t>
  </si>
  <si>
    <t>Těsnění spár zálivkou za tepla pro komůrky š 10 mm hl 25 mm s těsnicím profilem
Utěsnění dilatačních spár zálivkou za tepla v cementobetonovém nebo živičném krytu včetně adhezního nátěru s těsnicím profilem pod zálivkou, pro komůrky šířky 10 mm, hloubky 25 mm</t>
  </si>
  <si>
    <t>1896=1 896,000 [A]</t>
  </si>
  <si>
    <t>919122122</t>
  </si>
  <si>
    <t>Těsnění spár zálivkou za tepla pro komůrky š 15 mm hl 30 mm s těsnicím profilem</t>
  </si>
  <si>
    <t>701=701,000 [A]</t>
  </si>
  <si>
    <t>919413111</t>
  </si>
  <si>
    <t>Vtoková jímka z betonu prostého propustku z trub do DN 800
Vtoková jímka propustku  z betonu prostého tř. C 12/15, propustku z trub DN do 800 mm</t>
  </si>
  <si>
    <t>1. V cenách jsou započteny i náklady na:  a) dlažbu dna jímky z lomového kamene tl. 250 mm, do lože z cementové malty,  b) vyplnění spár a vyspárování dlažby dna jímky cementovou maltou.  2. V cenách 41-3111, -3211, -3121 a -3221 jsou započteny i náklady na zřízení i odstranění bednění.  3. V cenách 44-3111 a 44-3211 jsou započteny i náklady na vyspárování zdiva z lomového kamene cementovou maltou.  4. V cenách nejsou započteny náklady na:  a) zemní práce, které se oceňují cenami části A 01 katalogu 800-1 Zemní práce,  b) příp. projektem předepsanou podkladní vrstvu ze štěrkopísku, která se oceňuje cenami souboru cen 451 . . - . . Podklad nebo lože pod dlažbu,  c) příp. projektem předepsané omítky stěn jímky, které se oceňují cenami části A 01 katalogu 827-1 Vedení trubní dálková a přípojná - vodovody a kanalizace,  d) čela propustků, která se oceňují cenami souboru cen 919 4 . -1 . Čelo propustku,  e) zábradlí, které se oceňuje cenami části A 01 katalogu 821-1 Mosty,  f) mříže, příp. poklopy, které se oceňují cenami části A 01 katalogu 827-1 Vedení trubní dálková a přípojná vodovody a kanalizace.  5. Pro výpočet přesunu hmot se celková hmotnost položky sníží o hmotnost betonu, pokud je beton dodáván přímo na místo zabudování nebo do prostoru technologické manipulace.</t>
  </si>
  <si>
    <t>562306030 R</t>
  </si>
  <si>
    <t>poklop kompozitní + rám, 600 x 600 x 60 mm, EN124, B125
poklop kompozitní + rám, 600 x 600 x 60 mm, EN 124, B125</t>
  </si>
  <si>
    <t>919535558</t>
  </si>
  <si>
    <t>Obetonování trubního propustku betonem prostým tř. C 20/25
Obetonování trubního propustku  betonem prostým bez zvýšených nároků na prostředí tř. C 20/25</t>
  </si>
  <si>
    <t>PRODLOUŽENÍ PROPUSTKŮ
4*1.5*0.3=1,800 [A]</t>
  </si>
  <si>
    <t>1. V ceně jsou započteny i náklady na popř. nutné bednění a odbednění.  2. Pro výpočet přesunu hmot se celková hmotnost položky sníží o hmotnost betonu, pokud je beton dodáván přímo na místo zabudování nebo do prostoru technologické manipulace.</t>
  </si>
  <si>
    <t>919551112</t>
  </si>
  <si>
    <t>Zřízení propustku z trub plastových PE rýhovaných se spojkami nebo s hrdlem DN 400 mm</t>
  </si>
  <si>
    <t>8=8,000 [A]
prodloužení stávajích
4*2=8,000 [B]
Celkem: A+B=16,000 [C]</t>
  </si>
  <si>
    <t>28617097</t>
  </si>
  <si>
    <t>trubka kanalizační PP plnostěnná třívrstvá DN 300x6000 mm SN16
trubka kanalizační PP plnostěnná třívrstvá DN 300x6000 mm SN 16</t>
  </si>
  <si>
    <t>28611148</t>
  </si>
  <si>
    <t>trubka kanalizační PVC DN 400x5000 mm SN4
trubka kanalizační PVC DN 400x5000 mm SN4</t>
  </si>
  <si>
    <t>prodloužení stávajích propustků
2=2,000 [A]</t>
  </si>
  <si>
    <t>919721102</t>
  </si>
  <si>
    <t>Geomříž pro stabilizaci podkladu tkaná z polyesteru podélná pevnost v tahu do 80 kN/m
Geomříž pro stabilizaci podkladu tkaná z polyesteru, podélná pevnost v tahu přes 50 do 80 kN/m</t>
  </si>
  <si>
    <t>2804.2*1.2=3 365,040 [A]</t>
  </si>
  <si>
    <t>919726203</t>
  </si>
  <si>
    <t>Geotextilie pro vyztužení, separaci a filtraci tkaná z PP podélná pevnost v tahu do 80 kN/m
Geotextilie tkaná pro vyztužení, separaci nebo filtraci z polypropylenu, podélná pevnost v tahu přes 50 do 80 kN/m</t>
  </si>
  <si>
    <t>919735112</t>
  </si>
  <si>
    <t>Řezání stávajícího živičného krytu hl do 100 mm
Řezání stávajícího živičného krytu nebo podkladu hloubky přes 50 do 100 mm</t>
  </si>
  <si>
    <t>spáry podél sanovaných ploch
55+110+130+180=475,000 [A]
přípojky vpustí
(5.5+5.5+11)*2=44,000 [B]
Celkem: A+B=519,000 [C]</t>
  </si>
  <si>
    <t>935114112</t>
  </si>
  <si>
    <t>Mikroštěrbinový odvodňovací betonový žlab 220x260 mm se spádem dna 0,5 % se základem
Štěrbinový odvodňovací betonový žlab se základem z betonu prostého a s obetonováním rozměru 220x260 mm (mikroštěrbinový) se spádem dna 0,5 %</t>
  </si>
  <si>
    <t>včetně  čistícího a vpusťového kusu
12.5=12,500 [A]</t>
  </si>
  <si>
    <t>1. Vceně jsou započteny i náklady na dodání štěrbinového žlabu včetně čistícího kusu, vpusťového      kusu a záslepky, které jsou poměrově přepočteny na 1 bm žlabu.</t>
  </si>
  <si>
    <t>935114122</t>
  </si>
  <si>
    <t>Štěrbinový odvodňovací betonový žlab 450x500 mm se spádem 0,5% se základem</t>
  </si>
  <si>
    <t>včetně čistících a vpusťopého kusu
1+3*4+1=14,000 [A]
Celkem: A=14,000 [B]</t>
  </si>
  <si>
    <t>938902113</t>
  </si>
  <si>
    <t>Čištění příkopů komunikací příkopovým rypadlem objem nánosu do 0,5 m3/m
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</si>
  <si>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140=140,000 [A]</t>
  </si>
  <si>
    <t>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t>
  </si>
  <si>
    <t>938902421</t>
  </si>
  <si>
    <t>Čištění propustků strojně tlakovou vodou D do 500 mm při tl nánosu do 50% DN
Čištění propustků s odstraněním travnatého porostu nebo nánosu, s naložením na dopravní prostředek nebo s přemístěním na hromady na vzdálenost do 20 m strojně tlakovou vodou tloušťky nánosu přes 25 do 50% průměru propustku do 500 mm</t>
  </si>
  <si>
    <t>DEŠŤOVÁ KANALIZACE+PROPUST
650+15=665,000 [A]</t>
  </si>
  <si>
    <t>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t>
  </si>
  <si>
    <t>938909611</t>
  </si>
  <si>
    <t>Odstranění nánosu na krajnicích tl do 100 mm
Čištění krajnic odstraněním nánosu (ulehlého, popř. zaježděného) naneseného vlivem silničního provozu, s přemístěním na hromady na vzdálenost do 50 m nebo s naložením na dopravní prostředek, ale bez složení průměrné tloušťky do 100 mm</t>
  </si>
  <si>
    <t>970=970,000 [A]</t>
  </si>
  <si>
    <t>1. V cenách nejsou započteny náklady na vodorovnou dopravu odstraněného materiálu, která se oceňuje cenami souboru cen 997 22-15 Vodorovná doprava suti.</t>
  </si>
  <si>
    <t>938909999R</t>
  </si>
  <si>
    <t>Očištění podkladu zametením včetně lokálního odfrézování narušených živičných vrstev</t>
  </si>
  <si>
    <t>6720=6 720,000 [A]</t>
  </si>
  <si>
    <t>966006132</t>
  </si>
  <si>
    <t>Odstranění značek dopravních nebo orientačních se sloupky s betonovými patkami</t>
  </si>
  <si>
    <t>36=36,000 [A]</t>
  </si>
  <si>
    <t>966008112</t>
  </si>
  <si>
    <t>Bourání trubního propustku do DN 500
Bourání trubního propustku  s odklizením a uložením vybouraného materiálu na skládku na vzdálenost do 3 m nebo s naložením na dopravní prostředek z trub DN přes 300 do 500 mm</t>
  </si>
  <si>
    <t>3*8+6=30,000 [A]</t>
  </si>
  <si>
    <t>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t>
  </si>
  <si>
    <t>966555551R</t>
  </si>
  <si>
    <t>Vyčištění a sanace zděných šachet plochy do 0,8 m2, hl.do 1,60 m</t>
  </si>
  <si>
    <t>979054451</t>
  </si>
  <si>
    <t>Očištění vybouraných zámkových dlaždic s původním spárováním z kameniva těženého</t>
  </si>
  <si>
    <t>333.1+47=380,100 [A]</t>
  </si>
  <si>
    <t>979071131</t>
  </si>
  <si>
    <t>Očištění dlažebních kostek mozaikových kamenivem těženým nebo MV
Očištění vybouraných dlažebních kostek od spojovacího materiálu, s uložením očištěných kostek na skládku, s odklizením odpadových hmot na hromady a s odklizením vybouraných kostek na vzdálenost do 3 m mozaikových, s původním vyplněním spár kamenivem těženým nebo cementovou maltou</t>
  </si>
  <si>
    <t>1. Ceny jsou určeny jen pro očištění vybouraných kostek uložených do lože ze sypkého materiálu bez      pojiva.  2. Přemístění vybouraných dlažebních kostek na vzdálenost přes 3 m se oceňuje cenami souborů cen      997 22-1 Vodorovná doprava suti.</t>
  </si>
  <si>
    <t>979999991R</t>
  </si>
  <si>
    <t>Nezpoplatněné uložení frézingu na skládku cestmistrovství</t>
  </si>
  <si>
    <t>928.75=928,750 [A]</t>
  </si>
  <si>
    <t xml:space="preserve"> Přesun hmot</t>
  </si>
  <si>
    <t>99</t>
  </si>
  <si>
    <t>998225111</t>
  </si>
  <si>
    <t>Přesun hmot pro pozemní komunikace a letiště s krytem živičným</t>
  </si>
  <si>
    <t>6084=6 084,000 [A]</t>
  </si>
  <si>
    <t>Přesun hmot</t>
  </si>
  <si>
    <t>Přesun sutě</t>
  </si>
  <si>
    <t>997</t>
  </si>
  <si>
    <t>997221551</t>
  </si>
  <si>
    <t>Vodorovná doprava suti ze sypkých materiálů do 1 km</t>
  </si>
  <si>
    <t>frezing
983=983,000 [A]
beton
349=349,000 [B]
kamenivo
1086=1 086,000 [C]
živice
214=214,000 [D]
Celkem: A+B+C+D=2 632,000 [E]</t>
  </si>
  <si>
    <t>997221559</t>
  </si>
  <si>
    <t>Příplatek ZKD 1 km u vodorovné dopravy suti ze sypkých materiálů</t>
  </si>
  <si>
    <t>frezing
983*13=12 779,000 [A]
beton
349*13=4 537,000 [B]
kamenivo-výzisk pro podklady  a zásyp příkopu
(1086-600-200)*13=3 718,000 [C]
živice
214*13=2 782,000 [D]
Celkem: A+B+C+D=23 816,000 [E]</t>
  </si>
  <si>
    <t>997221611</t>
  </si>
  <si>
    <t>Nakládání suti na dopravní prostředky pro vodorovnou dopravu</t>
  </si>
  <si>
    <t>beton
349=349,000 [A]
živice
214=214,000 [B]
Celkem: A+B=563,000 [C]</t>
  </si>
  <si>
    <t>997221815</t>
  </si>
  <si>
    <t>Poplatek za uložení betonového odpadu na skládce (skládkovné)</t>
  </si>
  <si>
    <t>349=349,000 [A]</t>
  </si>
  <si>
    <t>997221845</t>
  </si>
  <si>
    <t>Poplatek za uložení odpadu z asfaltových povrchů na skládce (skládkovné)</t>
  </si>
  <si>
    <t>214=214,000 [A]</t>
  </si>
  <si>
    <t>997221855</t>
  </si>
  <si>
    <t>Poplatek za uložení odpadu z kameniva na skládce (skládkovné)</t>
  </si>
  <si>
    <t>kamenivo - výzisk pro podklady a zásyp příkopu 
1086-600-200=286,000 [A]</t>
  </si>
  <si>
    <t>vegetace</t>
  </si>
  <si>
    <t>vegetační úpravy</t>
  </si>
  <si>
    <t>112151358</t>
  </si>
  <si>
    <t>Kácení stromu s postupným spouštěním koruny a kmene D do 0,9 m
Pokácení stromu postupné se spouštěním částí kmene a koruny o průměru na řezné ploše pařezu přes 800 do 900 mm</t>
  </si>
  <si>
    <t>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t>
  </si>
  <si>
    <t>112151360</t>
  </si>
  <si>
    <t>Kácení stromu s postupným spouštěním koruny a kmene D do 1,1 m
Pokácení stromu postupné se spouštěním částí kmene a koruny o průměru na řezné ploše pařezu přes 1000 do 1100 mm</t>
  </si>
  <si>
    <t>112251221</t>
  </si>
  <si>
    <t>Odstranění pařezů rovině nebo na svahu do 1:5 odfrézováním do hloubky 0,5 m</t>
  </si>
  <si>
    <t>6*(0.9*0.9*3.14/4)+12*(1.1*1.1*3.14/4)=15,213 [A]</t>
  </si>
  <si>
    <t>122911121</t>
  </si>
  <si>
    <t>Odstranění vyfrézované dřevní hmoty hloubky do 0,5 m v rovině nebo na svahu do 1:5</t>
  </si>
  <si>
    <t>15.213=15,213 [A]</t>
  </si>
  <si>
    <t>162209999 R</t>
  </si>
  <si>
    <t>Likvidace větví včetně dopravy komplet
Likvdace větví včetně dopravy komplet</t>
  </si>
  <si>
    <t xml:space="preserve">komplet   </t>
  </si>
  <si>
    <t>162301404</t>
  </si>
  <si>
    <t>Vodorovné přemístění větví stromů listnatých do 5 km D kmene do 900 mm
Vodorovné přemístění větví, kmenů nebo pařezů  s naložením, složením a dopravou do 5000 m větví stromů listnatých, průměru kmene přes 700 do 900 mm</t>
  </si>
  <si>
    <t>1. Průměr kmene i pařezu se měří v místě řezu.  2. Měrná jednotka je 1 strom.</t>
  </si>
  <si>
    <t>162301414</t>
  </si>
  <si>
    <t>Vodorovné přemístění kmenů stromů listnatých do 5 km D kmene do 900 mm
Vodorovné přemístění větví, kmenů nebo pařezů  s naložením, složením a dopravou do 5000 m kmenů stromů listnatých, průměru přes 700 do 900 mm</t>
  </si>
  <si>
    <t>174201204</t>
  </si>
  <si>
    <t>Zásyp jam po pařezech D pařezů do 900 mm
Zásyp jam po pařezech  výkopkem z horniny získané při dobývání pařezů s hrubým urovnáním povrchu zasypávky průměru pařezu přes 700 do 900 mm</t>
  </si>
  <si>
    <t>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t>
  </si>
  <si>
    <t>181301102</t>
  </si>
  <si>
    <t>Rozprostření ornice tl vrstvy do 150 mm pl do 500 m2 v rovině nebo ve svahu do 1:5
Rozprostření a urovnání ornice v rovině nebo ve svahu sklonu do 1:5 při souvislé ploše do 500 m2, tl. vrstvy přes 100 do 150 mm</t>
  </si>
  <si>
    <t>obnova  za obrubami
(223-135+68+64)*0.5=110,000 [A]</t>
  </si>
  <si>
    <t>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t>
  </si>
  <si>
    <t>10321100</t>
  </si>
  <si>
    <t>zahradní substrát pro výsadbu VL
zahradní substrát pro výsadbu VL</t>
  </si>
  <si>
    <t>110*0.15+126*0.2=41,700 [A]</t>
  </si>
  <si>
    <t>181411131</t>
  </si>
  <si>
    <t>Založení parkového trávníku výsevem plochy do 1000 m2 v rovině a ve svahu do 1:5
Založení trávníku na půdě předem připravené plochy do 1000 m2 výsevem včetně utažení parkového v rovině nebo na svahu do 1:5</t>
  </si>
  <si>
    <t>110*4=440,000 [A]</t>
  </si>
  <si>
    <t>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Vcenách o sklonu svahu přes 1:1 jsou uvažovány podmínky pro svahy běžně schůdné; bez použití lezeckých technik. Vpřípadě použití lezeckých technik se tyto náklady oceňují individuálně.</t>
  </si>
  <si>
    <t>00572410</t>
  </si>
  <si>
    <t>osivo směs travní parková
osivo směs travní parková</t>
  </si>
  <si>
    <t xml:space="preserve">KG        </t>
  </si>
  <si>
    <t>181411133</t>
  </si>
  <si>
    <t>Založení parkového trávníku výsevem plochy do 1000 m2 ve svahu do 1:1
Založení trávníku na půdě předem připravené plochy do 1000 m2 výsevem včetně utažení parkového na svahu přes 1:2 do 1:1</t>
  </si>
  <si>
    <t>126=126,000 [A]</t>
  </si>
  <si>
    <t>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Vcenách o sklonu svahu přes 1:1 jsou uvažovány podmínky pro svahy běžně schůdné; bez použití      lezeckých technik. Vpřípadě použití lezeckých technik se tyto náklady oceňují individuálně.</t>
  </si>
  <si>
    <t>182301123</t>
  </si>
  <si>
    <t>Rozprostření ornice pl do 500 m2 ve svahu přes 1:5 tl vrstvy do 200 mm
Rozprostření a urovnání ornice ve svahu sklonu přes 1:5 při souvislé ploše do 500 m2, tl. vrstvy přes 150 do 200 mm</t>
  </si>
  <si>
    <t>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t>
  </si>
  <si>
    <t>184004415</t>
  </si>
  <si>
    <t>Výsadba sazenic stromů v nad 1500 do 3000 mm do jamky D 700 mm hl 700 mm</t>
  </si>
  <si>
    <t>26=26,000 [A]</t>
  </si>
  <si>
    <t>026505999 R</t>
  </si>
  <si>
    <t>Lípa malolistá (Tilia cordata) 250-300cm, obvod do 14 cm
Lípa malolistá (Tilia cordata) 250-300cm, obvod do 14 cm</t>
  </si>
  <si>
    <t>184004917</t>
  </si>
  <si>
    <t>Příplatek za donesení hlíny do jamky D 700 mm hl 700 mm</t>
  </si>
  <si>
    <t>184215133</t>
  </si>
  <si>
    <t>Ukotvení kmene dřevin třemi kůly D do 0,1 m délky do 3 m, včetně materiálu</t>
  </si>
  <si>
    <t>184852413</t>
  </si>
  <si>
    <t>Řez stromu redukční o ploše koruny do 90 m2 lezeckou technikou
Řez stromů prováděný lezeckou technikou redukční obvodový, plocha koruny stromu přes 60 do 90 m2</t>
  </si>
  <si>
    <t>1. Plocha koruny se určí jako součin ideálního průměru stromu a jeho výšky. Ideální průměr stromu je součet nejkratší a nejdelší vzdálenosti svislého obrysu koruny od kmene.  2. Plocha koruny příplatku se určí z procentního podílu překážky k prostoru vymezenému okapovou linií stromu. Za překážky se považuje např. svah přes 1:2 nebo různé stavby a komunikace zasahující do okapové linie stromu.  3. Příplatek k ceně dle plochy koruny stromu se započítává za každých započatých 25 % překážky v půdorysném průmětu stromu vymezeném okapovou linií stromu. Celkový příplatek může činit maximálně čtyřnásobek uvedené ceny.  4. Za překážky jsou považovány objekty jako např. komunikace, svah 1:2, stavební objekty apod.  5. V cenách jsou započteny i náklady na rozřezání větví a jejich přemístění na hromady na vzdálenost do 20 m.  6. V cenách nejsou započteny náklady na skládku.  7. Mernou jednotkou kus se u řezu rozumí jeden strom.</t>
  </si>
  <si>
    <t>184911421</t>
  </si>
  <si>
    <t>Mulčování rostlin kůrou tl. do 0,1 m v rovině a svahu do 1:5</t>
  </si>
  <si>
    <t>103911000</t>
  </si>
  <si>
    <t>kůra mulčovací VL</t>
  </si>
  <si>
    <t>26*0.15=3,900 [A]</t>
  </si>
  <si>
    <t>185804311</t>
  </si>
  <si>
    <t>Zalití rostlin vodou plocha do 20 m2
Zalití rostlin vodou plochy záhonů jednotlivě do 20 m2</t>
  </si>
  <si>
    <t>52=52,000 [A]</t>
  </si>
</sst>
</file>

<file path=xl/styles.xml><?xml version="1.0" encoding="utf-8"?>
<styleSheet xmlns="http://schemas.openxmlformats.org/spreadsheetml/2006/main">
  <numFmts count="2">
    <numFmt numFmtId="177" formatCode="### ### ### ##0.00"/>
    <numFmt numFmtId="178" formatCode="### ### ### ##0.000"/>
  </numFmts>
  <fonts count="5">
    <font>
      <sz val="10"/>
      <name val="Arial"/>
      <family val="0"/>
    </font>
    <font>
      <b/>
      <sz val="11"/>
      <name val="Arial"/>
      <family val="0"/>
    </font>
    <font>
      <sz val="11"/>
      <name val="Arial"/>
      <family val="0"/>
    </font>
    <font>
      <u val="single"/>
      <sz val="10"/>
      <color indexed="12"/>
      <name val="Arial"/>
      <family val="0"/>
    </font>
    <font>
      <b/>
      <sz val="10"/>
      <name val="Arial"/>
      <family val="0"/>
    </font>
  </fonts>
  <fills count="3">
    <fill>
      <patternFill/>
    </fill>
    <fill>
      <patternFill patternType="gray125"/>
    </fill>
    <fill>
      <patternFill patternType="solid">
        <fgColor rgb="FFD3D3D3"/>
        <bgColor indexed="64"/>
      </patternFill>
    </fill>
  </fills>
  <borders count="4">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77" fontId="1" fillId="2" borderId="0" xfId="0" applyNumberFormat="1" applyFont="1" applyFill="1" applyBorder="1" applyAlignment="1" applyProtection="1">
      <alignment vertical="center"/>
      <protection/>
    </xf>
    <xf numFmtId="0" fontId="1" fillId="2" borderId="0" xfId="0" applyNumberFormat="1" applyFont="1" applyFill="1" applyBorder="1" applyAlignment="1" applyProtection="1">
      <alignment horizontal="right" vertical="center"/>
      <protection/>
    </xf>
    <xf numFmtId="0" fontId="2"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3" fillId="0" borderId="0" xfId="0" applyFont="1" applyAlignment="1">
      <alignment vertical="center"/>
    </xf>
    <xf numFmtId="0" fontId="0" fillId="0" borderId="1"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protection/>
    </xf>
    <xf numFmtId="178"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vertical="center"/>
      <protection/>
    </xf>
    <xf numFmtId="177" fontId="0" fillId="0" borderId="3" xfId="0" applyNumberFormat="1" applyBorder="1" applyAlignment="1" applyProtection="1">
      <alignment vertical="center"/>
      <protection locked="0"/>
    </xf>
    <xf numFmtId="177" fontId="0" fillId="0" borderId="1" xfId="0" applyNumberFormat="1" applyFont="1" applyFill="1" applyBorder="1" applyAlignment="1" applyProtection="1">
      <alignment vertical="center"/>
      <protection/>
    </xf>
    <xf numFmtId="177" fontId="0" fillId="0" borderId="1"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77" fontId="4" fillId="2" borderId="0" xfId="0" applyNumberFormat="1" applyFont="1" applyFill="1" applyBorder="1" applyAlignment="1" applyProtection="1">
      <alignmen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3"/>
  <sheetViews>
    <sheetView tabSelected="1"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20.7109375" style="0" customWidth="1"/>
    <col min="2" max="2" width="60.7109375" style="0" customWidth="1"/>
    <col min="3" max="5" width="24.7109375" style="0" customWidth="1"/>
  </cols>
  <sheetData>
    <row r="1" spans="1:2" ht="12.75" customHeight="1">
      <c r="A1" s="5" t="s">
        <v>13</v>
      </c>
      <c r="B1" t="s">
        <v>14</v>
      </c>
    </row>
    <row r="3" ht="12.75" customHeight="1">
      <c r="B3" s="1" t="s">
        <v>0</v>
      </c>
    </row>
    <row r="5" ht="12.75" customHeight="1">
      <c r="B5" s="2" t="s">
        <v>1</v>
      </c>
    </row>
    <row r="6" spans="2:8" ht="12.75" customHeight="1">
      <c r="B6" t="s">
        <v>2</v>
      </c>
      <c r="G6" t="s">
        <v>5</v>
      </c>
      <c r="H6">
        <v>0</v>
      </c>
    </row>
    <row r="7" spans="2:8" ht="12.75" customHeight="1">
      <c r="B7" s="3" t="s">
        <v>3</v>
      </c>
      <c r="C7" s="2">
        <f>SUM(C11:C13)</f>
      </c>
      <c r="G7" t="s">
        <v>6</v>
      </c>
      <c r="H7">
        <v>15</v>
      </c>
    </row>
    <row r="8" spans="2:8" ht="12.75" customHeight="1">
      <c r="B8" s="3" t="s">
        <v>4</v>
      </c>
      <c r="C8" s="2">
        <f>SUM(E11:E13)</f>
      </c>
      <c r="G8" t="s">
        <v>7</v>
      </c>
      <c r="H8">
        <v>21</v>
      </c>
    </row>
    <row r="10" spans="1:5" ht="12.75" customHeight="1">
      <c r="A10" s="4" t="s">
        <v>8</v>
      </c>
      <c r="B10" s="4" t="s">
        <v>9</v>
      </c>
      <c r="C10" s="4" t="s">
        <v>10</v>
      </c>
      <c r="D10" s="4" t="s">
        <v>11</v>
      </c>
      <c r="E10" s="4" t="s">
        <v>12</v>
      </c>
    </row>
    <row r="11" spans="1:5" ht="12.75" customHeight="1">
      <c r="A11" s="7" t="s">
        <v>21</v>
      </c>
      <c r="B11" s="7" t="s">
        <v>22</v>
      </c>
      <c r="C11" s="12">
        <f>DIO!H77</f>
      </c>
      <c r="D11" s="12">
        <f>DIO!P77</f>
      </c>
      <c r="E11" s="12">
        <f>C11+D11</f>
      </c>
    </row>
    <row r="12" spans="1:5" ht="12.75" customHeight="1">
      <c r="A12" s="7" t="s">
        <v>104</v>
      </c>
      <c r="B12" s="7" t="s">
        <v>105</v>
      </c>
      <c r="C12" s="12">
        <f>silnice!H509</f>
      </c>
      <c r="D12" s="12">
        <f>silnice!P509</f>
      </c>
      <c r="E12" s="12">
        <f>C12+D12</f>
      </c>
    </row>
    <row r="13" spans="1:5" ht="12.75" customHeight="1">
      <c r="A13" s="7" t="s">
        <v>582</v>
      </c>
      <c r="B13" s="7" t="s">
        <v>583</v>
      </c>
      <c r="C13" s="12">
        <f>vegetace!H88</f>
      </c>
      <c r="D13" s="12">
        <f>vegetace!P88</f>
      </c>
      <c r="E13" s="12">
        <f>C13+D13</f>
      </c>
    </row>
  </sheetData>
  <sheetProtection formatColumns="0"/>
  <hyperlinks>
    <hyperlink ref="A11" location="#'DIO'!A1" tooltip="Odkaz na stranku objektu [DIO]" display="DIO"/>
    <hyperlink ref="A12" location="#'silnice'!A1" tooltip="Odkaz na stranku objektu [silnice]" display="silnice"/>
    <hyperlink ref="A13" location="#'vegetace'!A1" tooltip="Odkaz na stranku objektu [vegetace]" display="vegetace"/>
  </hyperlinks>
  <printOptions/>
  <pageMargins left="0.75" right="0.75" top="1" bottom="1" header="0.5" footer="0.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77"/>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21</v>
      </c>
      <c r="D5" s="5" t="s">
        <v>22</v>
      </c>
      <c r="E5" s="5"/>
    </row>
    <row r="6" spans="1:5" ht="12.75" customHeight="1">
      <c r="A6" t="s">
        <v>18</v>
      </c>
      <c r="C6" s="5" t="s">
        <v>21</v>
      </c>
      <c r="D6" s="5" t="s">
        <v>22</v>
      </c>
      <c r="E6" s="5"/>
    </row>
    <row r="7" spans="3:5" ht="12.75" customHeight="1">
      <c r="C7" s="5"/>
      <c r="D7" s="5"/>
      <c r="E7" s="5"/>
    </row>
    <row r="8" spans="1:16" ht="12.75" customHeight="1">
      <c r="A8" s="4" t="s">
        <v>23</v>
      </c>
      <c r="B8" s="4" t="s">
        <v>25</v>
      </c>
      <c r="C8" s="4" t="s">
        <v>26</v>
      </c>
      <c r="D8" s="4" t="s">
        <v>27</v>
      </c>
      <c r="E8" s="4" t="s">
        <v>28</v>
      </c>
      <c r="F8" s="4" t="s">
        <v>29</v>
      </c>
      <c r="G8" s="4" t="s">
        <v>30</v>
      </c>
      <c r="H8" s="4"/>
      <c r="O8" t="s">
        <v>33</v>
      </c>
      <c r="P8" t="s">
        <v>11</v>
      </c>
    </row>
    <row r="9" spans="1:15" ht="28.5">
      <c r="A9" s="4"/>
      <c r="B9" s="4"/>
      <c r="C9" s="4"/>
      <c r="D9" s="4"/>
      <c r="E9" s="4"/>
      <c r="F9" s="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8"/>
      <c r="B11" s="8"/>
      <c r="C11" s="8" t="s">
        <v>42</v>
      </c>
      <c r="D11" s="8" t="s">
        <v>41</v>
      </c>
      <c r="E11" s="8"/>
      <c r="F11" s="10"/>
      <c r="G11" s="8"/>
      <c r="H11" s="10"/>
    </row>
    <row r="12" spans="1:16" ht="12.75">
      <c r="A12" s="7">
        <v>1</v>
      </c>
      <c r="B12" s="7" t="s">
        <v>43</v>
      </c>
      <c r="C12" s="7" t="s">
        <v>44</v>
      </c>
      <c r="D12" s="7" t="s">
        <v>45</v>
      </c>
      <c r="E12" s="7" t="s">
        <v>46</v>
      </c>
      <c r="F12" s="9">
        <v>272</v>
      </c>
      <c r="G12" s="13"/>
      <c r="H12" s="12">
        <f>ROUND((G12*F12),2)</f>
      </c>
      <c r="O12">
        <f>rekapitulace!H8</f>
      </c>
      <c r="P12">
        <f>O12/100*H12</f>
      </c>
    </row>
    <row r="13" ht="216.75">
      <c r="D13" s="14" t="s">
        <v>47</v>
      </c>
    </row>
    <row r="14" ht="12.75">
      <c r="D14" s="14" t="s">
        <v>44</v>
      </c>
    </row>
    <row r="15" spans="1:16" ht="12.75">
      <c r="A15" s="7">
        <v>2</v>
      </c>
      <c r="B15" s="7" t="s">
        <v>48</v>
      </c>
      <c r="C15" s="7" t="s">
        <v>44</v>
      </c>
      <c r="D15" s="7" t="s">
        <v>49</v>
      </c>
      <c r="E15" s="7" t="s">
        <v>46</v>
      </c>
      <c r="F15" s="9">
        <v>6</v>
      </c>
      <c r="G15" s="13"/>
      <c r="H15" s="12">
        <f>ROUND((G15*F15),2)</f>
      </c>
      <c r="O15">
        <f>rekapitulace!H8</f>
      </c>
      <c r="P15">
        <f>O15/100*H15</f>
      </c>
    </row>
    <row r="16" ht="51">
      <c r="D16" s="14" t="s">
        <v>50</v>
      </c>
    </row>
    <row r="17" ht="12.75">
      <c r="D17" s="14" t="s">
        <v>44</v>
      </c>
    </row>
    <row r="18" spans="1:16" ht="12.75">
      <c r="A18" s="7">
        <v>3</v>
      </c>
      <c r="B18" s="7" t="s">
        <v>51</v>
      </c>
      <c r="C18" s="7" t="s">
        <v>44</v>
      </c>
      <c r="D18" s="7" t="s">
        <v>52</v>
      </c>
      <c r="E18" s="7" t="s">
        <v>46</v>
      </c>
      <c r="F18" s="9">
        <v>5920</v>
      </c>
      <c r="G18" s="13"/>
      <c r="H18" s="12">
        <f>ROUND((G18*F18),2)</f>
      </c>
      <c r="O18">
        <f>rekapitulace!H8</f>
      </c>
      <c r="P18">
        <f>O18/100*H18</f>
      </c>
    </row>
    <row r="19" ht="229.5">
      <c r="D19" s="14" t="s">
        <v>53</v>
      </c>
    </row>
    <row r="20" ht="12.75">
      <c r="D20" s="14" t="s">
        <v>44</v>
      </c>
    </row>
    <row r="21" spans="1:16" ht="12.75">
      <c r="A21" s="7">
        <v>4</v>
      </c>
      <c r="B21" s="7" t="s">
        <v>54</v>
      </c>
      <c r="C21" s="7" t="s">
        <v>44</v>
      </c>
      <c r="D21" s="7" t="s">
        <v>55</v>
      </c>
      <c r="E21" s="7" t="s">
        <v>46</v>
      </c>
      <c r="F21" s="9">
        <v>540</v>
      </c>
      <c r="G21" s="13"/>
      <c r="H21" s="12">
        <f>ROUND((G21*F21),2)</f>
      </c>
      <c r="O21">
        <f>rekapitulace!H8</f>
      </c>
      <c r="P21">
        <f>O21/100*H21</f>
      </c>
    </row>
    <row r="22" ht="51">
      <c r="D22" s="14" t="s">
        <v>56</v>
      </c>
    </row>
    <row r="23" ht="12.75">
      <c r="D23" s="14" t="s">
        <v>44</v>
      </c>
    </row>
    <row r="24" spans="1:16" ht="12.75">
      <c r="A24" s="7">
        <v>5</v>
      </c>
      <c r="B24" s="7" t="s">
        <v>57</v>
      </c>
      <c r="C24" s="7" t="s">
        <v>44</v>
      </c>
      <c r="D24" s="7" t="s">
        <v>58</v>
      </c>
      <c r="E24" s="7" t="s">
        <v>46</v>
      </c>
      <c r="F24" s="9">
        <v>40</v>
      </c>
      <c r="G24" s="13"/>
      <c r="H24" s="12">
        <f>ROUND((G24*F24),2)</f>
      </c>
      <c r="O24">
        <f>rekapitulace!H8</f>
      </c>
      <c r="P24">
        <f>O24/100*H24</f>
      </c>
    </row>
    <row r="25" ht="140.25">
      <c r="D25" s="14" t="s">
        <v>59</v>
      </c>
    </row>
    <row r="26" ht="12.75">
      <c r="D26" s="14" t="s">
        <v>44</v>
      </c>
    </row>
    <row r="27" spans="1:16" ht="12.75">
      <c r="A27" s="7">
        <v>6</v>
      </c>
      <c r="B27" s="7" t="s">
        <v>60</v>
      </c>
      <c r="C27" s="7" t="s">
        <v>44</v>
      </c>
      <c r="D27" s="7" t="s">
        <v>61</v>
      </c>
      <c r="E27" s="7" t="s">
        <v>46</v>
      </c>
      <c r="F27" s="9">
        <v>960</v>
      </c>
      <c r="G27" s="13"/>
      <c r="H27" s="12">
        <f>ROUND((G27*F27),2)</f>
      </c>
      <c r="O27">
        <f>rekapitulace!H8</f>
      </c>
      <c r="P27">
        <f>O27/100*H27</f>
      </c>
    </row>
    <row r="28" ht="153">
      <c r="D28" s="14" t="s">
        <v>62</v>
      </c>
    </row>
    <row r="29" ht="12.75">
      <c r="D29" s="14" t="s">
        <v>44</v>
      </c>
    </row>
    <row r="30" spans="1:16" ht="12.75">
      <c r="A30" s="7">
        <v>7</v>
      </c>
      <c r="B30" s="7" t="s">
        <v>63</v>
      </c>
      <c r="C30" s="7" t="s">
        <v>44</v>
      </c>
      <c r="D30" s="7" t="s">
        <v>64</v>
      </c>
      <c r="E30" s="7" t="s">
        <v>46</v>
      </c>
      <c r="F30" s="9">
        <v>240</v>
      </c>
      <c r="G30" s="13"/>
      <c r="H30" s="12">
        <f>ROUND((G30*F30),2)</f>
      </c>
      <c r="O30">
        <f>rekapitulace!H8</f>
      </c>
      <c r="P30">
        <f>O30/100*H30</f>
      </c>
    </row>
    <row r="31" ht="76.5">
      <c r="D31" s="14" t="s">
        <v>65</v>
      </c>
    </row>
    <row r="32" ht="12.75">
      <c r="D32" s="14" t="s">
        <v>44</v>
      </c>
    </row>
    <row r="33" spans="1:16" ht="12.75">
      <c r="A33" s="7">
        <v>8</v>
      </c>
      <c r="B33" s="7" t="s">
        <v>66</v>
      </c>
      <c r="C33" s="7" t="s">
        <v>44</v>
      </c>
      <c r="D33" s="7" t="s">
        <v>67</v>
      </c>
      <c r="E33" s="7" t="s">
        <v>46</v>
      </c>
      <c r="F33" s="9">
        <v>1200</v>
      </c>
      <c r="G33" s="13"/>
      <c r="H33" s="12">
        <f>ROUND((G33*F33),2)</f>
      </c>
      <c r="O33">
        <f>rekapitulace!H8</f>
      </c>
      <c r="P33">
        <f>O33/100*H33</f>
      </c>
    </row>
    <row r="34" ht="38.25">
      <c r="D34" s="14" t="s">
        <v>68</v>
      </c>
    </row>
    <row r="35" ht="12.75">
      <c r="D35" s="14" t="s">
        <v>44</v>
      </c>
    </row>
    <row r="36" spans="1:16" ht="12.75">
      <c r="A36" s="7">
        <v>9</v>
      </c>
      <c r="B36" s="7" t="s">
        <v>69</v>
      </c>
      <c r="C36" s="7" t="s">
        <v>44</v>
      </c>
      <c r="D36" s="7" t="s">
        <v>70</v>
      </c>
      <c r="E36" s="7" t="s">
        <v>46</v>
      </c>
      <c r="F36" s="9">
        <v>600</v>
      </c>
      <c r="G36" s="13"/>
      <c r="H36" s="12">
        <f>ROUND((G36*F36),2)</f>
      </c>
      <c r="O36">
        <f>rekapitulace!H8</f>
      </c>
      <c r="P36">
        <f>O36/100*H36</f>
      </c>
    </row>
    <row r="37" ht="165.75">
      <c r="D37" s="14" t="s">
        <v>71</v>
      </c>
    </row>
    <row r="38" ht="12.75">
      <c r="D38" s="14" t="s">
        <v>44</v>
      </c>
    </row>
    <row r="39" spans="1:16" ht="12.75">
      <c r="A39" s="7">
        <v>10</v>
      </c>
      <c r="B39" s="7" t="s">
        <v>72</v>
      </c>
      <c r="C39" s="7" t="s">
        <v>44</v>
      </c>
      <c r="D39" s="7" t="s">
        <v>73</v>
      </c>
      <c r="E39" s="7" t="s">
        <v>46</v>
      </c>
      <c r="F39" s="9">
        <v>4200</v>
      </c>
      <c r="G39" s="13"/>
      <c r="H39" s="12">
        <f>ROUND((G39*F39),2)</f>
      </c>
      <c r="O39">
        <f>rekapitulace!H8</f>
      </c>
      <c r="P39">
        <f>O39/100*H39</f>
      </c>
    </row>
    <row r="40" ht="178.5">
      <c r="D40" s="14" t="s">
        <v>74</v>
      </c>
    </row>
    <row r="41" ht="12.75">
      <c r="D41" s="14" t="s">
        <v>44</v>
      </c>
    </row>
    <row r="42" spans="1:16" ht="12.75">
      <c r="A42" s="7">
        <v>11</v>
      </c>
      <c r="B42" s="7" t="s">
        <v>75</v>
      </c>
      <c r="C42" s="7" t="s">
        <v>44</v>
      </c>
      <c r="D42" s="7" t="s">
        <v>76</v>
      </c>
      <c r="E42" s="7" t="s">
        <v>46</v>
      </c>
      <c r="F42" s="9">
        <v>24</v>
      </c>
      <c r="G42" s="13"/>
      <c r="H42" s="12">
        <f>ROUND((G42*F42),2)</f>
      </c>
      <c r="O42">
        <f>rekapitulace!H8</f>
      </c>
      <c r="P42">
        <f>O42/100*H42</f>
      </c>
    </row>
    <row r="43" ht="51">
      <c r="D43" s="14" t="s">
        <v>77</v>
      </c>
    </row>
    <row r="44" ht="12.75">
      <c r="D44" s="14" t="s">
        <v>44</v>
      </c>
    </row>
    <row r="45" spans="1:16" ht="12.75">
      <c r="A45" s="7">
        <v>12</v>
      </c>
      <c r="B45" s="7" t="s">
        <v>78</v>
      </c>
      <c r="C45" s="7" t="s">
        <v>44</v>
      </c>
      <c r="D45" s="7" t="s">
        <v>79</v>
      </c>
      <c r="E45" s="7" t="s">
        <v>46</v>
      </c>
      <c r="F45" s="9">
        <v>120</v>
      </c>
      <c r="G45" s="13"/>
      <c r="H45" s="12">
        <f>ROUND((G45*F45),2)</f>
      </c>
      <c r="O45">
        <f>rekapitulace!H8</f>
      </c>
      <c r="P45">
        <f>O45/100*H45</f>
      </c>
    </row>
    <row r="46" ht="51">
      <c r="D46" s="14" t="s">
        <v>80</v>
      </c>
    </row>
    <row r="47" ht="12.75">
      <c r="D47" s="14" t="s">
        <v>44</v>
      </c>
    </row>
    <row r="48" spans="1:16" ht="12.75">
      <c r="A48" s="7">
        <v>13</v>
      </c>
      <c r="B48" s="7" t="s">
        <v>81</v>
      </c>
      <c r="C48" s="7" t="s">
        <v>44</v>
      </c>
      <c r="D48" s="7" t="s">
        <v>82</v>
      </c>
      <c r="E48" s="7" t="s">
        <v>46</v>
      </c>
      <c r="F48" s="9">
        <v>24</v>
      </c>
      <c r="G48" s="13"/>
      <c r="H48" s="12">
        <f>ROUND((G48*F48),2)</f>
      </c>
      <c r="O48">
        <f>rekapitulace!H8</f>
      </c>
      <c r="P48">
        <f>O48/100*H48</f>
      </c>
    </row>
    <row r="49" ht="51">
      <c r="D49" s="14" t="s">
        <v>77</v>
      </c>
    </row>
    <row r="50" ht="12.75">
      <c r="D50" s="14" t="s">
        <v>44</v>
      </c>
    </row>
    <row r="51" spans="1:16" ht="12.75">
      <c r="A51" s="7">
        <v>14</v>
      </c>
      <c r="B51" s="7" t="s">
        <v>83</v>
      </c>
      <c r="C51" s="7" t="s">
        <v>44</v>
      </c>
      <c r="D51" s="7" t="s">
        <v>84</v>
      </c>
      <c r="E51" s="7" t="s">
        <v>46</v>
      </c>
      <c r="F51" s="9">
        <v>24</v>
      </c>
      <c r="G51" s="13"/>
      <c r="H51" s="12">
        <f>ROUND((G51*F51),2)</f>
      </c>
      <c r="O51">
        <f>rekapitulace!H8</f>
      </c>
      <c r="P51">
        <f>O51/100*H51</f>
      </c>
    </row>
    <row r="52" ht="25.5">
      <c r="D52" s="14" t="s">
        <v>85</v>
      </c>
    </row>
    <row r="53" ht="12.75">
      <c r="D53" s="14" t="s">
        <v>44</v>
      </c>
    </row>
    <row r="54" spans="1:16" ht="12.75">
      <c r="A54" s="7">
        <v>15</v>
      </c>
      <c r="B54" s="7" t="s">
        <v>86</v>
      </c>
      <c r="C54" s="7" t="s">
        <v>44</v>
      </c>
      <c r="D54" s="7" t="s">
        <v>87</v>
      </c>
      <c r="E54" s="7" t="s">
        <v>46</v>
      </c>
      <c r="F54" s="9">
        <v>120</v>
      </c>
      <c r="G54" s="13"/>
      <c r="H54" s="12">
        <f>ROUND((G54*F54),2)</f>
      </c>
      <c r="O54">
        <f>rekapitulace!H8</f>
      </c>
      <c r="P54">
        <f>O54/100*H54</f>
      </c>
    </row>
    <row r="55" ht="25.5">
      <c r="D55" s="14" t="s">
        <v>88</v>
      </c>
    </row>
    <row r="56" ht="12.75">
      <c r="D56" s="14" t="s">
        <v>44</v>
      </c>
    </row>
    <row r="57" spans="1:16" ht="12.75">
      <c r="A57" s="7">
        <v>16</v>
      </c>
      <c r="B57" s="7" t="s">
        <v>89</v>
      </c>
      <c r="C57" s="7" t="s">
        <v>44</v>
      </c>
      <c r="D57" s="7" t="s">
        <v>90</v>
      </c>
      <c r="E57" s="7" t="s">
        <v>46</v>
      </c>
      <c r="F57" s="9">
        <v>120</v>
      </c>
      <c r="G57" s="13"/>
      <c r="H57" s="12">
        <f>ROUND((G57*F57),2)</f>
      </c>
      <c r="O57">
        <f>rekapitulace!H8</f>
      </c>
      <c r="P57">
        <f>O57/100*H57</f>
      </c>
    </row>
    <row r="58" ht="25.5">
      <c r="D58" s="14" t="s">
        <v>88</v>
      </c>
    </row>
    <row r="59" ht="12.75">
      <c r="D59" s="14" t="s">
        <v>44</v>
      </c>
    </row>
    <row r="60" spans="1:16" ht="12.75">
      <c r="A60" s="7">
        <v>17</v>
      </c>
      <c r="B60" s="7" t="s">
        <v>91</v>
      </c>
      <c r="C60" s="7" t="s">
        <v>44</v>
      </c>
      <c r="D60" s="7" t="s">
        <v>92</v>
      </c>
      <c r="E60" s="7" t="s">
        <v>46</v>
      </c>
      <c r="F60" s="9">
        <v>12</v>
      </c>
      <c r="G60" s="13"/>
      <c r="H60" s="12">
        <f>ROUND((G60*F60),2)</f>
      </c>
      <c r="O60">
        <f>rekapitulace!H8</f>
      </c>
      <c r="P60">
        <f>O60/100*H60</f>
      </c>
    </row>
    <row r="61" ht="25.5">
      <c r="D61" s="14" t="s">
        <v>93</v>
      </c>
    </row>
    <row r="62" ht="12.75">
      <c r="D62" s="14" t="s">
        <v>44</v>
      </c>
    </row>
    <row r="63" spans="1:16" ht="12.75">
      <c r="A63" s="7">
        <v>18</v>
      </c>
      <c r="B63" s="7" t="s">
        <v>94</v>
      </c>
      <c r="C63" s="7" t="s">
        <v>44</v>
      </c>
      <c r="D63" s="7" t="s">
        <v>95</v>
      </c>
      <c r="E63" s="7" t="s">
        <v>46</v>
      </c>
      <c r="F63" s="9">
        <v>12</v>
      </c>
      <c r="G63" s="13"/>
      <c r="H63" s="12">
        <f>ROUND((G63*F63),2)</f>
      </c>
      <c r="O63">
        <f>rekapitulace!H8</f>
      </c>
      <c r="P63">
        <f>O63/100*H63</f>
      </c>
    </row>
    <row r="64" ht="25.5">
      <c r="D64" s="14" t="s">
        <v>93</v>
      </c>
    </row>
    <row r="65" ht="12.75">
      <c r="D65" s="14" t="s">
        <v>44</v>
      </c>
    </row>
    <row r="66" spans="1:16" ht="12.75" customHeight="1">
      <c r="A66" s="15"/>
      <c r="B66" s="15"/>
      <c r="C66" s="15" t="s">
        <v>42</v>
      </c>
      <c r="D66" s="15" t="s">
        <v>96</v>
      </c>
      <c r="E66" s="15"/>
      <c r="F66" s="15"/>
      <c r="G66" s="15"/>
      <c r="H66" s="15">
        <f>SUM(H12:H65)</f>
      </c>
      <c r="P66">
        <f>ROUND(SUM(P12:P65),2)</f>
      </c>
    </row>
    <row r="68" spans="1:16" ht="12.75" customHeight="1">
      <c r="A68" s="15"/>
      <c r="B68" s="15"/>
      <c r="C68" s="15"/>
      <c r="D68" s="15" t="s">
        <v>97</v>
      </c>
      <c r="E68" s="15"/>
      <c r="F68" s="15"/>
      <c r="G68" s="15"/>
      <c r="H68" s="15">
        <f>+H66</f>
      </c>
      <c r="P68">
        <f>+P66</f>
      </c>
    </row>
    <row r="70" spans="1:8" ht="12.75" customHeight="1">
      <c r="A70" s="8" t="s">
        <v>98</v>
      </c>
      <c r="B70" s="8"/>
      <c r="C70" s="8"/>
      <c r="D70" s="8"/>
      <c r="E70" s="8"/>
      <c r="F70" s="8"/>
      <c r="G70" s="8"/>
      <c r="H70" s="8"/>
    </row>
    <row r="71" spans="1:8" ht="12.75" customHeight="1">
      <c r="A71" s="8"/>
      <c r="B71" s="8"/>
      <c r="C71" s="8"/>
      <c r="D71" s="8" t="s">
        <v>99</v>
      </c>
      <c r="E71" s="8"/>
      <c r="F71" s="8"/>
      <c r="G71" s="8"/>
      <c r="H71" s="8"/>
    </row>
    <row r="72" spans="1:16" ht="12.75" customHeight="1">
      <c r="A72" s="15"/>
      <c r="B72" s="15"/>
      <c r="C72" s="15"/>
      <c r="D72" s="15" t="s">
        <v>100</v>
      </c>
      <c r="E72" s="15"/>
      <c r="F72" s="15"/>
      <c r="G72" s="15"/>
      <c r="H72" s="15">
        <v>0</v>
      </c>
      <c r="P72">
        <v>0</v>
      </c>
    </row>
    <row r="73" spans="1:8" ht="12.75" customHeight="1">
      <c r="A73" s="15"/>
      <c r="B73" s="15"/>
      <c r="C73" s="15"/>
      <c r="D73" s="15" t="s">
        <v>101</v>
      </c>
      <c r="E73" s="15"/>
      <c r="F73" s="15"/>
      <c r="G73" s="15"/>
      <c r="H73" s="15"/>
    </row>
    <row r="74" spans="1:16" ht="12.75" customHeight="1">
      <c r="A74" s="15"/>
      <c r="B74" s="15"/>
      <c r="C74" s="15"/>
      <c r="D74" s="15" t="s">
        <v>102</v>
      </c>
      <c r="E74" s="15"/>
      <c r="F74" s="15"/>
      <c r="G74" s="15"/>
      <c r="H74" s="15">
        <v>0</v>
      </c>
      <c r="P74">
        <v>0</v>
      </c>
    </row>
    <row r="75" spans="1:16" ht="12.75" customHeight="1">
      <c r="A75" s="15"/>
      <c r="B75" s="15"/>
      <c r="C75" s="15"/>
      <c r="D75" s="15" t="s">
        <v>103</v>
      </c>
      <c r="E75" s="15"/>
      <c r="F75" s="15"/>
      <c r="G75" s="15"/>
      <c r="H75" s="15">
        <f>H72+H74</f>
      </c>
      <c r="P75">
        <f>P72+P74</f>
      </c>
    </row>
    <row r="77" spans="1:16" ht="12.75" customHeight="1">
      <c r="A77" s="15"/>
      <c r="B77" s="15"/>
      <c r="C77" s="15"/>
      <c r="D77" s="15" t="s">
        <v>103</v>
      </c>
      <c r="E77" s="15"/>
      <c r="F77" s="15"/>
      <c r="G77" s="15"/>
      <c r="H77" s="15">
        <f>H68+H75</f>
      </c>
      <c r="P77">
        <f>P68+P75</f>
      </c>
    </row>
  </sheetData>
  <sheetProtection formatColumns="0"/>
  <mergeCells count="7">
    <mergeCell ref="A8:A9"/>
    <mergeCell ref="B8:B9"/>
    <mergeCell ref="C8:C9"/>
    <mergeCell ref="D8:D9"/>
    <mergeCell ref="E8:E9"/>
    <mergeCell ref="F8:F9"/>
    <mergeCell ref="G8:H8"/>
  </mergeCells>
  <printOptions/>
  <pageMargins left="0.75" right="0.75" top="1" bottom="1" header="0.5" footer="0.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509"/>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104</v>
      </c>
      <c r="D5" s="5" t="s">
        <v>105</v>
      </c>
      <c r="E5" s="5"/>
    </row>
    <row r="6" spans="1:5" ht="12.75" customHeight="1">
      <c r="A6" t="s">
        <v>18</v>
      </c>
      <c r="C6" s="5" t="s">
        <v>104</v>
      </c>
      <c r="D6" s="5" t="s">
        <v>105</v>
      </c>
      <c r="E6" s="5"/>
    </row>
    <row r="7" spans="3:5" ht="12.75" customHeight="1">
      <c r="C7" s="5"/>
      <c r="D7" s="5"/>
      <c r="E7" s="5"/>
    </row>
    <row r="8" spans="1:16" ht="12.75" customHeight="1">
      <c r="A8" s="4" t="s">
        <v>23</v>
      </c>
      <c r="B8" s="4" t="s">
        <v>25</v>
      </c>
      <c r="C8" s="4" t="s">
        <v>26</v>
      </c>
      <c r="D8" s="4" t="s">
        <v>27</v>
      </c>
      <c r="E8" s="4" t="s">
        <v>28</v>
      </c>
      <c r="F8" s="4" t="s">
        <v>29</v>
      </c>
      <c r="G8" s="4" t="s">
        <v>30</v>
      </c>
      <c r="H8" s="4"/>
      <c r="O8" t="s">
        <v>33</v>
      </c>
      <c r="P8" t="s">
        <v>11</v>
      </c>
    </row>
    <row r="9" spans="1:15" ht="28.5">
      <c r="A9" s="4"/>
      <c r="B9" s="4"/>
      <c r="C9" s="4"/>
      <c r="D9" s="4"/>
      <c r="E9" s="4"/>
      <c r="F9" s="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8"/>
      <c r="B11" s="8"/>
      <c r="C11" s="8" t="s">
        <v>24</v>
      </c>
      <c r="D11" s="8" t="s">
        <v>106</v>
      </c>
      <c r="E11" s="8"/>
      <c r="F11" s="10"/>
      <c r="G11" s="8"/>
      <c r="H11" s="10"/>
    </row>
    <row r="12" spans="1:16" ht="12.75">
      <c r="A12" s="7">
        <v>1</v>
      </c>
      <c r="B12" s="7" t="s">
        <v>107</v>
      </c>
      <c r="C12" s="7" t="s">
        <v>44</v>
      </c>
      <c r="D12" s="7" t="s">
        <v>108</v>
      </c>
      <c r="E12" s="7" t="s">
        <v>109</v>
      </c>
      <c r="F12" s="9">
        <v>6</v>
      </c>
      <c r="G12" s="13"/>
      <c r="H12" s="12">
        <f>ROUND((G12*F12),2)</f>
      </c>
      <c r="O12">
        <f>rekapitulace!H8</f>
      </c>
      <c r="P12">
        <f>O12/100*H12</f>
      </c>
    </row>
    <row r="13" ht="25.5">
      <c r="D13" s="14" t="s">
        <v>110</v>
      </c>
    </row>
    <row r="14" ht="409.5">
      <c r="D14" s="14" t="s">
        <v>111</v>
      </c>
    </row>
    <row r="15" spans="1:16" ht="12.75">
      <c r="A15" s="7">
        <v>2</v>
      </c>
      <c r="B15" s="7" t="s">
        <v>112</v>
      </c>
      <c r="C15" s="7" t="s">
        <v>44</v>
      </c>
      <c r="D15" s="7" t="s">
        <v>113</v>
      </c>
      <c r="E15" s="7" t="s">
        <v>109</v>
      </c>
      <c r="F15" s="9">
        <v>333.1</v>
      </c>
      <c r="G15" s="13"/>
      <c r="H15" s="12">
        <f>ROUND((G15*F15),2)</f>
      </c>
      <c r="O15">
        <f>rekapitulace!H8</f>
      </c>
      <c r="P15">
        <f>O15/100*H15</f>
      </c>
    </row>
    <row r="16" ht="204">
      <c r="D16" s="14" t="s">
        <v>114</v>
      </c>
    </row>
    <row r="17" ht="12.75">
      <c r="D17" s="14" t="s">
        <v>44</v>
      </c>
    </row>
    <row r="18" spans="1:16" ht="12.75">
      <c r="A18" s="7">
        <v>3</v>
      </c>
      <c r="B18" s="7" t="s">
        <v>115</v>
      </c>
      <c r="C18" s="7" t="s">
        <v>44</v>
      </c>
      <c r="D18" s="7" t="s">
        <v>116</v>
      </c>
      <c r="E18" s="7" t="s">
        <v>109</v>
      </c>
      <c r="F18" s="9">
        <v>6</v>
      </c>
      <c r="G18" s="13"/>
      <c r="H18" s="12">
        <f>ROUND((G18*F18),2)</f>
      </c>
      <c r="O18">
        <f>rekapitulace!H8</f>
      </c>
      <c r="P18">
        <f>O18/100*H18</f>
      </c>
    </row>
    <row r="19" ht="51">
      <c r="D19" s="14" t="s">
        <v>117</v>
      </c>
    </row>
    <row r="20" ht="409.5">
      <c r="D20" s="14" t="s">
        <v>118</v>
      </c>
    </row>
    <row r="21" spans="1:16" ht="12.75">
      <c r="A21" s="7">
        <v>4</v>
      </c>
      <c r="B21" s="7" t="s">
        <v>119</v>
      </c>
      <c r="C21" s="7" t="s">
        <v>44</v>
      </c>
      <c r="D21" s="7" t="s">
        <v>120</v>
      </c>
      <c r="E21" s="7" t="s">
        <v>109</v>
      </c>
      <c r="F21" s="9">
        <v>16.5</v>
      </c>
      <c r="G21" s="13"/>
      <c r="H21" s="12">
        <f>ROUND((G21*F21),2)</f>
      </c>
      <c r="O21">
        <f>rekapitulace!H8</f>
      </c>
      <c r="P21">
        <f>O21/100*H21</f>
      </c>
    </row>
    <row r="22" ht="38.25">
      <c r="D22" s="14" t="s">
        <v>121</v>
      </c>
    </row>
    <row r="23" ht="409.5">
      <c r="D23" s="14" t="s">
        <v>118</v>
      </c>
    </row>
    <row r="24" spans="1:16" ht="12.75">
      <c r="A24" s="7">
        <v>5</v>
      </c>
      <c r="B24" s="7" t="s">
        <v>122</v>
      </c>
      <c r="C24" s="7" t="s">
        <v>44</v>
      </c>
      <c r="D24" s="7" t="s">
        <v>123</v>
      </c>
      <c r="E24" s="7" t="s">
        <v>109</v>
      </c>
      <c r="F24" s="9">
        <v>22.5</v>
      </c>
      <c r="G24" s="13"/>
      <c r="H24" s="12">
        <f>ROUND((G24*F24),2)</f>
      </c>
      <c r="O24">
        <f>rekapitulace!H8</f>
      </c>
      <c r="P24">
        <f>O24/100*H24</f>
      </c>
    </row>
    <row r="25" ht="127.5">
      <c r="D25" s="14" t="s">
        <v>124</v>
      </c>
    </row>
    <row r="26" ht="409.5">
      <c r="D26" s="14" t="s">
        <v>118</v>
      </c>
    </row>
    <row r="27" spans="1:16" ht="12.75">
      <c r="A27" s="7">
        <v>6</v>
      </c>
      <c r="B27" s="7" t="s">
        <v>125</v>
      </c>
      <c r="C27" s="7" t="s">
        <v>44</v>
      </c>
      <c r="D27" s="7" t="s">
        <v>126</v>
      </c>
      <c r="E27" s="7" t="s">
        <v>109</v>
      </c>
      <c r="F27" s="9">
        <v>39.6</v>
      </c>
      <c r="G27" s="13"/>
      <c r="H27" s="12">
        <f>ROUND((G27*F27),2)</f>
      </c>
      <c r="O27">
        <f>rekapitulace!H8</f>
      </c>
      <c r="P27">
        <f>O27/100*H27</f>
      </c>
    </row>
    <row r="28" ht="51">
      <c r="D28" s="14" t="s">
        <v>127</v>
      </c>
    </row>
    <row r="29" ht="12.75">
      <c r="D29" s="14" t="s">
        <v>44</v>
      </c>
    </row>
    <row r="30" spans="1:16" ht="12.75">
      <c r="A30" s="7">
        <v>7</v>
      </c>
      <c r="B30" s="7" t="s">
        <v>128</v>
      </c>
      <c r="C30" s="7" t="s">
        <v>44</v>
      </c>
      <c r="D30" s="7" t="s">
        <v>129</v>
      </c>
      <c r="E30" s="7" t="s">
        <v>109</v>
      </c>
      <c r="F30" s="9">
        <v>906.6</v>
      </c>
      <c r="G30" s="13"/>
      <c r="H30" s="12">
        <f>ROUND((G30*F30),2)</f>
      </c>
      <c r="O30">
        <f>rekapitulace!H8</f>
      </c>
      <c r="P30">
        <f>O30/100*H30</f>
      </c>
    </row>
    <row r="31" ht="409.5">
      <c r="D31" s="14" t="s">
        <v>130</v>
      </c>
    </row>
    <row r="32" ht="12.75">
      <c r="D32" s="14" t="s">
        <v>44</v>
      </c>
    </row>
    <row r="33" spans="1:16" ht="12.75">
      <c r="A33" s="7">
        <v>8</v>
      </c>
      <c r="B33" s="7" t="s">
        <v>131</v>
      </c>
      <c r="C33" s="7" t="s">
        <v>44</v>
      </c>
      <c r="D33" s="7" t="s">
        <v>132</v>
      </c>
      <c r="E33" s="7" t="s">
        <v>109</v>
      </c>
      <c r="F33" s="9">
        <v>1541.6</v>
      </c>
      <c r="G33" s="13"/>
      <c r="H33" s="12">
        <f>ROUND((G33*F33),2)</f>
      </c>
      <c r="O33">
        <f>rekapitulace!H8</f>
      </c>
      <c r="P33">
        <f>O33/100*H33</f>
      </c>
    </row>
    <row r="34" ht="165.75">
      <c r="D34" s="14" t="s">
        <v>133</v>
      </c>
    </row>
    <row r="35" ht="409.5">
      <c r="D35" s="14" t="s">
        <v>134</v>
      </c>
    </row>
    <row r="36" spans="1:16" ht="12.75">
      <c r="A36" s="7">
        <v>9</v>
      </c>
      <c r="B36" s="7" t="s">
        <v>135</v>
      </c>
      <c r="C36" s="7" t="s">
        <v>44</v>
      </c>
      <c r="D36" s="7" t="s">
        <v>136</v>
      </c>
      <c r="E36" s="7" t="s">
        <v>109</v>
      </c>
      <c r="F36" s="9">
        <v>613.3</v>
      </c>
      <c r="G36" s="13"/>
      <c r="H36" s="12">
        <f>ROUND((G36*F36),2)</f>
      </c>
      <c r="O36">
        <f>rekapitulace!H8</f>
      </c>
      <c r="P36">
        <f>O36/100*H36</f>
      </c>
    </row>
    <row r="37" ht="38.25">
      <c r="D37" s="14" t="s">
        <v>137</v>
      </c>
    </row>
    <row r="38" ht="409.5">
      <c r="D38" s="14" t="s">
        <v>134</v>
      </c>
    </row>
    <row r="39" spans="1:16" ht="12.75">
      <c r="A39" s="7">
        <v>10</v>
      </c>
      <c r="B39" s="7" t="s">
        <v>138</v>
      </c>
      <c r="C39" s="7" t="s">
        <v>44</v>
      </c>
      <c r="D39" s="7" t="s">
        <v>139</v>
      </c>
      <c r="E39" s="7" t="s">
        <v>109</v>
      </c>
      <c r="F39" s="9">
        <v>613.3</v>
      </c>
      <c r="G39" s="13"/>
      <c r="H39" s="12">
        <f>ROUND((G39*F39),2)</f>
      </c>
      <c r="O39">
        <f>rekapitulace!H8</f>
      </c>
      <c r="P39">
        <f>O39/100*H39</f>
      </c>
    </row>
    <row r="40" ht="38.25">
      <c r="D40" s="14" t="s">
        <v>137</v>
      </c>
    </row>
    <row r="41" ht="409.5">
      <c r="D41" s="14" t="s">
        <v>134</v>
      </c>
    </row>
    <row r="42" spans="1:16" ht="12.75">
      <c r="A42" s="7">
        <v>11</v>
      </c>
      <c r="B42" s="7" t="s">
        <v>140</v>
      </c>
      <c r="C42" s="7" t="s">
        <v>44</v>
      </c>
      <c r="D42" s="7" t="s">
        <v>141</v>
      </c>
      <c r="E42" s="7" t="s">
        <v>109</v>
      </c>
      <c r="F42" s="9">
        <v>11</v>
      </c>
      <c r="G42" s="13"/>
      <c r="H42" s="12">
        <f>ROUND((G42*F42),2)</f>
      </c>
      <c r="O42">
        <f>rekapitulace!H8</f>
      </c>
      <c r="P42">
        <f>O42/100*H42</f>
      </c>
    </row>
    <row r="43" ht="51">
      <c r="D43" s="14" t="s">
        <v>142</v>
      </c>
    </row>
    <row r="44" ht="12.75">
      <c r="D44" s="14" t="s">
        <v>44</v>
      </c>
    </row>
    <row r="45" spans="1:16" ht="12.75">
      <c r="A45" s="7">
        <v>12</v>
      </c>
      <c r="B45" s="7" t="s">
        <v>143</v>
      </c>
      <c r="C45" s="7" t="s">
        <v>44</v>
      </c>
      <c r="D45" s="7" t="s">
        <v>144</v>
      </c>
      <c r="E45" s="7" t="s">
        <v>109</v>
      </c>
      <c r="F45" s="9">
        <v>1384.5</v>
      </c>
      <c r="G45" s="13"/>
      <c r="H45" s="12">
        <f>ROUND((G45*F45),2)</f>
      </c>
      <c r="O45">
        <f>rekapitulace!H8</f>
      </c>
      <c r="P45">
        <f>O45/100*H45</f>
      </c>
    </row>
    <row r="46" ht="409.5">
      <c r="D46" s="14" t="s">
        <v>145</v>
      </c>
    </row>
    <row r="47" ht="12.75">
      <c r="D47" s="14" t="s">
        <v>44</v>
      </c>
    </row>
    <row r="48" spans="1:16" ht="12.75">
      <c r="A48" s="7">
        <v>13</v>
      </c>
      <c r="B48" s="7" t="s">
        <v>146</v>
      </c>
      <c r="C48" s="7" t="s">
        <v>44</v>
      </c>
      <c r="D48" s="7" t="s">
        <v>147</v>
      </c>
      <c r="E48" s="7" t="s">
        <v>109</v>
      </c>
      <c r="F48" s="9">
        <v>138.72</v>
      </c>
      <c r="G48" s="13"/>
      <c r="H48" s="12">
        <f>ROUND((G48*F48),2)</f>
      </c>
      <c r="O48">
        <f>rekapitulace!H8</f>
      </c>
      <c r="P48">
        <f>O48/100*H48</f>
      </c>
    </row>
    <row r="49" ht="76.5">
      <c r="D49" s="14" t="s">
        <v>148</v>
      </c>
    </row>
    <row r="50" ht="12.75">
      <c r="D50" s="14" t="s">
        <v>44</v>
      </c>
    </row>
    <row r="51" spans="1:16" ht="12.75">
      <c r="A51" s="7">
        <v>14</v>
      </c>
      <c r="B51" s="7" t="s">
        <v>149</v>
      </c>
      <c r="C51" s="7" t="s">
        <v>44</v>
      </c>
      <c r="D51" s="7" t="s">
        <v>150</v>
      </c>
      <c r="E51" s="7" t="s">
        <v>109</v>
      </c>
      <c r="F51" s="9">
        <v>1226.6</v>
      </c>
      <c r="G51" s="13"/>
      <c r="H51" s="12">
        <f>ROUND((G51*F51),2)</f>
      </c>
      <c r="O51">
        <f>rekapitulace!H8</f>
      </c>
      <c r="P51">
        <f>O51/100*H51</f>
      </c>
    </row>
    <row r="52" ht="63.75">
      <c r="D52" s="14" t="s">
        <v>151</v>
      </c>
    </row>
    <row r="53" ht="12.75">
      <c r="D53" s="14" t="s">
        <v>44</v>
      </c>
    </row>
    <row r="54" spans="1:16" ht="12.75">
      <c r="A54" s="7">
        <v>15</v>
      </c>
      <c r="B54" s="7" t="s">
        <v>152</v>
      </c>
      <c r="C54" s="7" t="s">
        <v>44</v>
      </c>
      <c r="D54" s="7" t="s">
        <v>153</v>
      </c>
      <c r="E54" s="7" t="s">
        <v>109</v>
      </c>
      <c r="F54" s="9">
        <v>4787.35</v>
      </c>
      <c r="G54" s="13"/>
      <c r="H54" s="12">
        <f>ROUND((G54*F54),2)</f>
      </c>
      <c r="O54">
        <f>rekapitulace!H8</f>
      </c>
      <c r="P54">
        <f>O54/100*H54</f>
      </c>
    </row>
    <row r="55" ht="409.5">
      <c r="D55" s="14" t="s">
        <v>154</v>
      </c>
    </row>
    <row r="56" ht="12.75">
      <c r="D56" s="14" t="s">
        <v>44</v>
      </c>
    </row>
    <row r="57" spans="1:16" ht="12.75">
      <c r="A57" s="7">
        <v>16</v>
      </c>
      <c r="B57" s="7" t="s">
        <v>155</v>
      </c>
      <c r="C57" s="7" t="s">
        <v>44</v>
      </c>
      <c r="D57" s="7" t="s">
        <v>156</v>
      </c>
      <c r="E57" s="7" t="s">
        <v>157</v>
      </c>
      <c r="F57" s="9">
        <v>1007.8</v>
      </c>
      <c r="G57" s="13"/>
      <c r="H57" s="12">
        <f>ROUND((G57*F57),2)</f>
      </c>
      <c r="O57">
        <f>rekapitulace!H8</f>
      </c>
      <c r="P57">
        <f>O57/100*H57</f>
      </c>
    </row>
    <row r="58" ht="409.5">
      <c r="D58" s="14" t="s">
        <v>158</v>
      </c>
    </row>
    <row r="59" ht="12.75">
      <c r="D59" s="14" t="s">
        <v>44</v>
      </c>
    </row>
    <row r="60" spans="1:16" ht="12.75">
      <c r="A60" s="7">
        <v>17</v>
      </c>
      <c r="B60" s="7" t="s">
        <v>159</v>
      </c>
      <c r="C60" s="7" t="s">
        <v>44</v>
      </c>
      <c r="D60" s="7" t="s">
        <v>160</v>
      </c>
      <c r="E60" s="7" t="s">
        <v>157</v>
      </c>
      <c r="F60" s="9">
        <v>18</v>
      </c>
      <c r="G60" s="13"/>
      <c r="H60" s="12">
        <f>ROUND((G60*F60),2)</f>
      </c>
      <c r="O60">
        <f>rekapitulace!H8</f>
      </c>
      <c r="P60">
        <f>O60/100*H60</f>
      </c>
    </row>
    <row r="61" ht="25.5">
      <c r="D61" s="14" t="s">
        <v>161</v>
      </c>
    </row>
    <row r="62" ht="12.75">
      <c r="D62" s="14" t="s">
        <v>44</v>
      </c>
    </row>
    <row r="63" spans="1:16" ht="12.75">
      <c r="A63" s="7">
        <v>18</v>
      </c>
      <c r="B63" s="7" t="s">
        <v>162</v>
      </c>
      <c r="C63" s="7" t="s">
        <v>44</v>
      </c>
      <c r="D63" s="7" t="s">
        <v>163</v>
      </c>
      <c r="E63" s="7" t="s">
        <v>164</v>
      </c>
      <c r="F63" s="9">
        <v>244.82</v>
      </c>
      <c r="G63" s="13"/>
      <c r="H63" s="12">
        <f>ROUND((G63*F63),2)</f>
      </c>
      <c r="O63">
        <f>rekapitulace!H8</f>
      </c>
      <c r="P63">
        <f>O63/100*H63</f>
      </c>
    </row>
    <row r="64" ht="76.5">
      <c r="D64" s="14" t="s">
        <v>165</v>
      </c>
    </row>
    <row r="65" ht="12.75">
      <c r="D65" s="14" t="s">
        <v>44</v>
      </c>
    </row>
    <row r="66" spans="1:16" ht="12.75">
      <c r="A66" s="7">
        <v>19</v>
      </c>
      <c r="B66" s="7" t="s">
        <v>166</v>
      </c>
      <c r="C66" s="7" t="s">
        <v>44</v>
      </c>
      <c r="D66" s="7" t="s">
        <v>167</v>
      </c>
      <c r="E66" s="7" t="s">
        <v>164</v>
      </c>
      <c r="F66" s="9">
        <v>23.374</v>
      </c>
      <c r="G66" s="13"/>
      <c r="H66" s="12">
        <f>ROUND((G66*F66),2)</f>
      </c>
      <c r="O66">
        <f>rekapitulace!H8</f>
      </c>
      <c r="P66">
        <f>O66/100*H66</f>
      </c>
    </row>
    <row r="67" ht="89.25">
      <c r="D67" s="14" t="s">
        <v>168</v>
      </c>
    </row>
    <row r="68" ht="12.75">
      <c r="D68" s="14" t="s">
        <v>44</v>
      </c>
    </row>
    <row r="69" spans="1:16" ht="12.75">
      <c r="A69" s="7">
        <v>20</v>
      </c>
      <c r="B69" s="7" t="s">
        <v>169</v>
      </c>
      <c r="C69" s="7" t="s">
        <v>44</v>
      </c>
      <c r="D69" s="7" t="s">
        <v>170</v>
      </c>
      <c r="E69" s="7" t="s">
        <v>164</v>
      </c>
      <c r="F69" s="9">
        <v>5.69</v>
      </c>
      <c r="G69" s="13"/>
      <c r="H69" s="12">
        <f>ROUND((G69*F69),2)</f>
      </c>
      <c r="O69">
        <f>rekapitulace!H8</f>
      </c>
      <c r="P69">
        <f>O69/100*H69</f>
      </c>
    </row>
    <row r="70" ht="25.5">
      <c r="D70" s="14" t="s">
        <v>171</v>
      </c>
    </row>
    <row r="71" ht="12.75">
      <c r="D71" s="14" t="s">
        <v>44</v>
      </c>
    </row>
    <row r="72" spans="1:16" ht="12.75">
      <c r="A72" s="7">
        <v>21</v>
      </c>
      <c r="B72" s="7" t="s">
        <v>172</v>
      </c>
      <c r="C72" s="7" t="s">
        <v>44</v>
      </c>
      <c r="D72" s="7" t="s">
        <v>173</v>
      </c>
      <c r="E72" s="7" t="s">
        <v>164</v>
      </c>
      <c r="F72" s="9">
        <v>31.683</v>
      </c>
      <c r="G72" s="13"/>
      <c r="H72" s="12">
        <f>ROUND((G72*F72),2)</f>
      </c>
      <c r="O72">
        <f>rekapitulace!H8</f>
      </c>
      <c r="P72">
        <f>O72/100*H72</f>
      </c>
    </row>
    <row r="73" ht="216.75">
      <c r="D73" s="14" t="s">
        <v>174</v>
      </c>
    </row>
    <row r="74" ht="12.75">
      <c r="D74" s="14" t="s">
        <v>44</v>
      </c>
    </row>
    <row r="75" spans="1:16" ht="12.75">
      <c r="A75" s="7">
        <v>22</v>
      </c>
      <c r="B75" s="7" t="s">
        <v>175</v>
      </c>
      <c r="C75" s="7" t="s">
        <v>44</v>
      </c>
      <c r="D75" s="7" t="s">
        <v>176</v>
      </c>
      <c r="E75" s="7" t="s">
        <v>164</v>
      </c>
      <c r="F75" s="9">
        <v>48.096</v>
      </c>
      <c r="G75" s="13"/>
      <c r="H75" s="12">
        <f>ROUND((G75*F75),2)</f>
      </c>
      <c r="O75">
        <f>rekapitulace!H8</f>
      </c>
      <c r="P75">
        <f>O75/100*H75</f>
      </c>
    </row>
    <row r="76" ht="153">
      <c r="D76" s="14" t="s">
        <v>177</v>
      </c>
    </row>
    <row r="77" ht="12.75">
      <c r="D77" s="14" t="s">
        <v>44</v>
      </c>
    </row>
    <row r="78" spans="1:16" ht="12.75">
      <c r="A78" s="7">
        <v>23</v>
      </c>
      <c r="B78" s="7" t="s">
        <v>178</v>
      </c>
      <c r="C78" s="7" t="s">
        <v>44</v>
      </c>
      <c r="D78" s="7" t="s">
        <v>179</v>
      </c>
      <c r="E78" s="7" t="s">
        <v>164</v>
      </c>
      <c r="F78" s="9">
        <v>58.72</v>
      </c>
      <c r="G78" s="13"/>
      <c r="H78" s="12">
        <f>ROUND((G78*F78),2)</f>
      </c>
      <c r="O78">
        <f>rekapitulace!H8</f>
      </c>
      <c r="P78">
        <f>O78/100*H78</f>
      </c>
    </row>
    <row r="79" ht="306">
      <c r="D79" s="14" t="s">
        <v>180</v>
      </c>
    </row>
    <row r="80" ht="12.75">
      <c r="D80" s="14" t="s">
        <v>44</v>
      </c>
    </row>
    <row r="81" spans="1:16" ht="12.75">
      <c r="A81" s="7">
        <v>24</v>
      </c>
      <c r="B81" s="7" t="s">
        <v>181</v>
      </c>
      <c r="C81" s="7" t="s">
        <v>44</v>
      </c>
      <c r="D81" s="7" t="s">
        <v>182</v>
      </c>
      <c r="E81" s="7" t="s">
        <v>164</v>
      </c>
      <c r="F81" s="9">
        <v>58.72</v>
      </c>
      <c r="G81" s="13"/>
      <c r="H81" s="12">
        <f>ROUND((G81*F81),2)</f>
      </c>
      <c r="O81">
        <f>rekapitulace!H8</f>
      </c>
      <c r="P81">
        <f>O81/100*H81</f>
      </c>
    </row>
    <row r="82" ht="25.5">
      <c r="D82" s="14" t="s">
        <v>183</v>
      </c>
    </row>
    <row r="83" ht="12.75">
      <c r="D83" s="14" t="s">
        <v>44</v>
      </c>
    </row>
    <row r="84" spans="1:16" ht="12.75">
      <c r="A84" s="7">
        <v>25</v>
      </c>
      <c r="B84" s="7" t="s">
        <v>184</v>
      </c>
      <c r="C84" s="7" t="s">
        <v>44</v>
      </c>
      <c r="D84" s="7" t="s">
        <v>185</v>
      </c>
      <c r="E84" s="7" t="s">
        <v>164</v>
      </c>
      <c r="F84" s="9">
        <v>7.26</v>
      </c>
      <c r="G84" s="13"/>
      <c r="H84" s="12">
        <f>ROUND((G84*F84),2)</f>
      </c>
      <c r="O84">
        <f>rekapitulace!H8</f>
      </c>
      <c r="P84">
        <f>O84/100*H84</f>
      </c>
    </row>
    <row r="85" ht="38.25">
      <c r="D85" s="14" t="s">
        <v>186</v>
      </c>
    </row>
    <row r="86" ht="12.75">
      <c r="D86" s="14" t="s">
        <v>44</v>
      </c>
    </row>
    <row r="87" spans="1:16" ht="12.75">
      <c r="A87" s="7">
        <v>26</v>
      </c>
      <c r="B87" s="7" t="s">
        <v>187</v>
      </c>
      <c r="C87" s="7" t="s">
        <v>44</v>
      </c>
      <c r="D87" s="7" t="s">
        <v>188</v>
      </c>
      <c r="E87" s="7" t="s">
        <v>164</v>
      </c>
      <c r="F87" s="9">
        <v>460.576</v>
      </c>
      <c r="G87" s="13"/>
      <c r="H87" s="12">
        <f>ROUND((G87*F87),2)</f>
      </c>
      <c r="O87">
        <f>rekapitulace!H8</f>
      </c>
      <c r="P87">
        <f>O87/100*H87</f>
      </c>
    </row>
    <row r="88" ht="76.5">
      <c r="D88" s="14" t="s">
        <v>189</v>
      </c>
    </row>
    <row r="89" ht="12.75">
      <c r="D89" s="14" t="s">
        <v>44</v>
      </c>
    </row>
    <row r="90" spans="1:16" ht="12.75">
      <c r="A90" s="7">
        <v>27</v>
      </c>
      <c r="B90" s="7" t="s">
        <v>190</v>
      </c>
      <c r="C90" s="7" t="s">
        <v>44</v>
      </c>
      <c r="D90" s="7" t="s">
        <v>191</v>
      </c>
      <c r="E90" s="7" t="s">
        <v>164</v>
      </c>
      <c r="F90" s="9">
        <v>1842.304</v>
      </c>
      <c r="G90" s="13"/>
      <c r="H90" s="12">
        <f>ROUND((G90*F90),2)</f>
      </c>
      <c r="O90">
        <f>rekapitulace!H8</f>
      </c>
      <c r="P90">
        <f>O90/100*H90</f>
      </c>
    </row>
    <row r="91" ht="51">
      <c r="D91" s="14" t="s">
        <v>192</v>
      </c>
    </row>
    <row r="92" ht="12.75">
      <c r="D92" s="14" t="s">
        <v>44</v>
      </c>
    </row>
    <row r="93" spans="1:16" ht="12.75">
      <c r="A93" s="7">
        <v>28</v>
      </c>
      <c r="B93" s="7" t="s">
        <v>193</v>
      </c>
      <c r="C93" s="7" t="s">
        <v>44</v>
      </c>
      <c r="D93" s="7" t="s">
        <v>194</v>
      </c>
      <c r="E93" s="7" t="s">
        <v>164</v>
      </c>
      <c r="F93" s="9">
        <v>360.576</v>
      </c>
      <c r="G93" s="13"/>
      <c r="H93" s="12">
        <f>ROUND((G93*F93),2)</f>
      </c>
      <c r="O93">
        <f>rekapitulace!H8</f>
      </c>
      <c r="P93">
        <f>O93/100*H93</f>
      </c>
    </row>
    <row r="94" ht="38.25">
      <c r="D94" s="14" t="s">
        <v>195</v>
      </c>
    </row>
    <row r="95" ht="12.75">
      <c r="D95" s="14" t="s">
        <v>44</v>
      </c>
    </row>
    <row r="96" spans="1:16" ht="12.75">
      <c r="A96" s="7">
        <v>29</v>
      </c>
      <c r="B96" s="7" t="s">
        <v>196</v>
      </c>
      <c r="C96" s="7" t="s">
        <v>44</v>
      </c>
      <c r="D96" s="7" t="s">
        <v>197</v>
      </c>
      <c r="E96" s="7" t="s">
        <v>198</v>
      </c>
      <c r="F96" s="9">
        <v>829.037</v>
      </c>
      <c r="G96" s="13"/>
      <c r="H96" s="12">
        <f>ROUND((G96*F96),2)</f>
      </c>
      <c r="O96">
        <f>rekapitulace!H8</f>
      </c>
      <c r="P96">
        <f>O96/100*H96</f>
      </c>
    </row>
    <row r="97" ht="38.25">
      <c r="D97" s="14" t="s">
        <v>199</v>
      </c>
    </row>
    <row r="98" ht="12.75">
      <c r="D98" s="14" t="s">
        <v>44</v>
      </c>
    </row>
    <row r="99" spans="1:16" ht="12.75">
      <c r="A99" s="7">
        <v>30</v>
      </c>
      <c r="B99" s="7" t="s">
        <v>200</v>
      </c>
      <c r="C99" s="7" t="s">
        <v>44</v>
      </c>
      <c r="D99" s="7" t="s">
        <v>201</v>
      </c>
      <c r="E99" s="7" t="s">
        <v>164</v>
      </c>
      <c r="F99" s="9">
        <v>66.709</v>
      </c>
      <c r="G99" s="13"/>
      <c r="H99" s="12">
        <f>ROUND((G99*F99),2)</f>
      </c>
      <c r="O99">
        <f>rekapitulace!H8</f>
      </c>
      <c r="P99">
        <f>O99/100*H99</f>
      </c>
    </row>
    <row r="100" ht="409.5">
      <c r="D100" s="14" t="s">
        <v>202</v>
      </c>
    </row>
    <row r="101" ht="12.75">
      <c r="D101" s="14" t="s">
        <v>44</v>
      </c>
    </row>
    <row r="102" spans="1:16" ht="12.75">
      <c r="A102" s="7">
        <v>31</v>
      </c>
      <c r="B102" s="7" t="s">
        <v>203</v>
      </c>
      <c r="C102" s="7" t="s">
        <v>44</v>
      </c>
      <c r="D102" s="7" t="s">
        <v>204</v>
      </c>
      <c r="E102" s="7" t="s">
        <v>198</v>
      </c>
      <c r="F102" s="9">
        <v>133.4</v>
      </c>
      <c r="G102" s="13"/>
      <c r="H102" s="12">
        <f>ROUND((G102*F102),2)</f>
      </c>
      <c r="O102">
        <f>rekapitulace!H8</f>
      </c>
      <c r="P102">
        <f>O102/100*H102</f>
      </c>
    </row>
    <row r="103" ht="38.25">
      <c r="D103" s="14" t="s">
        <v>205</v>
      </c>
    </row>
    <row r="104" ht="12.75">
      <c r="D104" s="14" t="s">
        <v>44</v>
      </c>
    </row>
    <row r="105" spans="1:16" ht="12.75">
      <c r="A105" s="7">
        <v>32</v>
      </c>
      <c r="B105" s="7" t="s">
        <v>206</v>
      </c>
      <c r="C105" s="7" t="s">
        <v>44</v>
      </c>
      <c r="D105" s="7" t="s">
        <v>207</v>
      </c>
      <c r="E105" s="7" t="s">
        <v>164</v>
      </c>
      <c r="F105" s="9">
        <v>30.56</v>
      </c>
      <c r="G105" s="13"/>
      <c r="H105" s="12">
        <f>ROUND((G105*F105),2)</f>
      </c>
      <c r="O105">
        <f>rekapitulace!H8</f>
      </c>
      <c r="P105">
        <f>O105/100*H105</f>
      </c>
    </row>
    <row r="106" ht="306">
      <c r="D106" s="14" t="s">
        <v>208</v>
      </c>
    </row>
    <row r="107" ht="12.75">
      <c r="D107" s="14" t="s">
        <v>44</v>
      </c>
    </row>
    <row r="108" spans="1:16" ht="12.75">
      <c r="A108" s="7">
        <v>33</v>
      </c>
      <c r="B108" s="7" t="s">
        <v>209</v>
      </c>
      <c r="C108" s="7" t="s">
        <v>44</v>
      </c>
      <c r="D108" s="7" t="s">
        <v>210</v>
      </c>
      <c r="E108" s="7" t="s">
        <v>198</v>
      </c>
      <c r="F108" s="9">
        <v>61.12</v>
      </c>
      <c r="G108" s="13"/>
      <c r="H108" s="12">
        <f>ROUND((G108*F108),2)</f>
      </c>
      <c r="O108">
        <f>rekapitulace!H8</f>
      </c>
      <c r="P108">
        <f>O108/100*H108</f>
      </c>
    </row>
    <row r="109" ht="51">
      <c r="D109" s="14" t="s">
        <v>211</v>
      </c>
    </row>
    <row r="110" ht="12.75">
      <c r="D110" s="14" t="s">
        <v>44</v>
      </c>
    </row>
    <row r="111" spans="1:16" ht="12.75">
      <c r="A111" s="7">
        <v>34</v>
      </c>
      <c r="B111" s="7" t="s">
        <v>212</v>
      </c>
      <c r="C111" s="7" t="s">
        <v>44</v>
      </c>
      <c r="D111" s="7" t="s">
        <v>213</v>
      </c>
      <c r="E111" s="7" t="s">
        <v>109</v>
      </c>
      <c r="F111" s="9">
        <v>2804.2</v>
      </c>
      <c r="G111" s="13"/>
      <c r="H111" s="12">
        <f>ROUND((G111*F111),2)</f>
      </c>
      <c r="O111">
        <f>rekapitulace!H8</f>
      </c>
      <c r="P111">
        <f>O111/100*H111</f>
      </c>
    </row>
    <row r="112" ht="242.25">
      <c r="D112" s="14" t="s">
        <v>214</v>
      </c>
    </row>
    <row r="113" ht="12.75">
      <c r="D113" s="14" t="s">
        <v>44</v>
      </c>
    </row>
    <row r="114" spans="1:16" ht="12.75">
      <c r="A114" s="7">
        <v>35</v>
      </c>
      <c r="B114" s="7" t="s">
        <v>215</v>
      </c>
      <c r="C114" s="7" t="s">
        <v>44</v>
      </c>
      <c r="D114" s="7" t="s">
        <v>216</v>
      </c>
      <c r="E114" s="7" t="s">
        <v>46</v>
      </c>
      <c r="F114" s="9">
        <v>10</v>
      </c>
      <c r="G114" s="13"/>
      <c r="H114" s="12">
        <f>ROUND((G114*F114),2)</f>
      </c>
      <c r="O114">
        <f>rekapitulace!H8</f>
      </c>
      <c r="P114">
        <f>O114/100*H114</f>
      </c>
    </row>
    <row r="115" ht="63.75">
      <c r="D115" s="14" t="s">
        <v>217</v>
      </c>
    </row>
    <row r="116" ht="12.75">
      <c r="D116" s="14" t="s">
        <v>44</v>
      </c>
    </row>
    <row r="117" spans="1:16" ht="12.75">
      <c r="A117" s="7">
        <v>36</v>
      </c>
      <c r="B117" s="7" t="s">
        <v>218</v>
      </c>
      <c r="C117" s="7" t="s">
        <v>44</v>
      </c>
      <c r="D117" s="7" t="s">
        <v>219</v>
      </c>
      <c r="E117" s="7" t="s">
        <v>164</v>
      </c>
      <c r="F117" s="9">
        <v>8.16</v>
      </c>
      <c r="G117" s="13"/>
      <c r="H117" s="12">
        <f>ROUND((G117*F117),2)</f>
      </c>
      <c r="O117">
        <f>rekapitulace!H8</f>
      </c>
      <c r="P117">
        <f>O117/100*H117</f>
      </c>
    </row>
    <row r="118" ht="38.25">
      <c r="D118" s="14" t="s">
        <v>220</v>
      </c>
    </row>
    <row r="119" ht="12.75">
      <c r="D119" s="14" t="s">
        <v>44</v>
      </c>
    </row>
    <row r="120" spans="1:16" ht="12.75" customHeight="1">
      <c r="A120" s="15"/>
      <c r="B120" s="15"/>
      <c r="C120" s="15" t="s">
        <v>24</v>
      </c>
      <c r="D120" s="15" t="s">
        <v>221</v>
      </c>
      <c r="E120" s="15"/>
      <c r="F120" s="15"/>
      <c r="G120" s="15"/>
      <c r="H120" s="15">
        <f>SUM(H12:H119)</f>
      </c>
      <c r="P120">
        <f>ROUND(SUM(P12:P119),2)</f>
      </c>
    </row>
    <row r="122" spans="1:8" ht="12.75" customHeight="1">
      <c r="A122" s="8"/>
      <c r="B122" s="8"/>
      <c r="C122" s="8" t="s">
        <v>37</v>
      </c>
      <c r="D122" s="8" t="s">
        <v>222</v>
      </c>
      <c r="E122" s="8"/>
      <c r="F122" s="10"/>
      <c r="G122" s="8"/>
      <c r="H122" s="10"/>
    </row>
    <row r="123" spans="1:16" ht="12.75">
      <c r="A123" s="7">
        <v>37</v>
      </c>
      <c r="B123" s="7" t="s">
        <v>223</v>
      </c>
      <c r="C123" s="7" t="s">
        <v>44</v>
      </c>
      <c r="D123" s="7" t="s">
        <v>224</v>
      </c>
      <c r="E123" s="7" t="s">
        <v>109</v>
      </c>
      <c r="F123" s="9">
        <v>333.1</v>
      </c>
      <c r="G123" s="13"/>
      <c r="H123" s="12">
        <f>ROUND((G123*F123),2)</f>
      </c>
      <c r="O123">
        <f>rekapitulace!H8</f>
      </c>
      <c r="P123">
        <f>O123/100*H123</f>
      </c>
    </row>
    <row r="124" ht="178.5">
      <c r="D124" s="14" t="s">
        <v>225</v>
      </c>
    </row>
    <row r="125" ht="12.75">
      <c r="D125" s="14" t="s">
        <v>44</v>
      </c>
    </row>
    <row r="126" spans="1:16" ht="12.75">
      <c r="A126" s="7">
        <v>38</v>
      </c>
      <c r="B126" s="7" t="s">
        <v>226</v>
      </c>
      <c r="C126" s="7" t="s">
        <v>44</v>
      </c>
      <c r="D126" s="7" t="s">
        <v>227</v>
      </c>
      <c r="E126" s="7" t="s">
        <v>109</v>
      </c>
      <c r="F126" s="9">
        <v>2804.2</v>
      </c>
      <c r="G126" s="13"/>
      <c r="H126" s="12">
        <f>ROUND((G126*F126),2)</f>
      </c>
      <c r="O126">
        <f>rekapitulace!H8</f>
      </c>
      <c r="P126">
        <f>O126/100*H126</f>
      </c>
    </row>
    <row r="127" ht="38.25">
      <c r="D127" s="14" t="s">
        <v>228</v>
      </c>
    </row>
    <row r="128" ht="12.75">
      <c r="D128" s="14" t="s">
        <v>44</v>
      </c>
    </row>
    <row r="129" spans="1:16" ht="12.75">
      <c r="A129" s="7">
        <v>39</v>
      </c>
      <c r="B129" s="7" t="s">
        <v>229</v>
      </c>
      <c r="C129" s="7" t="s">
        <v>44</v>
      </c>
      <c r="D129" s="7" t="s">
        <v>230</v>
      </c>
      <c r="E129" s="7" t="s">
        <v>109</v>
      </c>
      <c r="F129" s="9">
        <v>2804.2</v>
      </c>
      <c r="G129" s="13"/>
      <c r="H129" s="12">
        <f>ROUND((G129*F129),2)</f>
      </c>
      <c r="O129">
        <f>rekapitulace!H8</f>
      </c>
      <c r="P129">
        <f>O129/100*H129</f>
      </c>
    </row>
    <row r="130" ht="38.25">
      <c r="D130" s="14" t="s">
        <v>228</v>
      </c>
    </row>
    <row r="131" ht="12.75">
      <c r="D131" s="14" t="s">
        <v>44</v>
      </c>
    </row>
    <row r="132" spans="1:16" ht="12.75">
      <c r="A132" s="7">
        <v>40</v>
      </c>
      <c r="B132" s="7" t="s">
        <v>231</v>
      </c>
      <c r="C132" s="7" t="s">
        <v>44</v>
      </c>
      <c r="D132" s="7" t="s">
        <v>232</v>
      </c>
      <c r="E132" s="7" t="s">
        <v>109</v>
      </c>
      <c r="F132" s="9">
        <v>30.1</v>
      </c>
      <c r="G132" s="13"/>
      <c r="H132" s="12">
        <f>ROUND((G132*F132),2)</f>
      </c>
      <c r="O132">
        <f>rekapitulace!H8</f>
      </c>
      <c r="P132">
        <f>O132/100*H132</f>
      </c>
    </row>
    <row r="133" ht="63.75">
      <c r="D133" s="14" t="s">
        <v>233</v>
      </c>
    </row>
    <row r="134" ht="12.75">
      <c r="D134" s="14" t="s">
        <v>44</v>
      </c>
    </row>
    <row r="135" spans="1:16" ht="12.75">
      <c r="A135" s="7">
        <v>41</v>
      </c>
      <c r="B135" s="7" t="s">
        <v>234</v>
      </c>
      <c r="C135" s="7" t="s">
        <v>44</v>
      </c>
      <c r="D135" s="7" t="s">
        <v>235</v>
      </c>
      <c r="E135" s="7" t="s">
        <v>109</v>
      </c>
      <c r="F135" s="9">
        <v>2737.2</v>
      </c>
      <c r="G135" s="13"/>
      <c r="H135" s="12">
        <f>ROUND((G135*F135),2)</f>
      </c>
      <c r="O135">
        <f>rekapitulace!H8</f>
      </c>
      <c r="P135">
        <f>O135/100*H135</f>
      </c>
    </row>
    <row r="136" ht="51">
      <c r="D136" s="14" t="s">
        <v>236</v>
      </c>
    </row>
    <row r="137" ht="409.5">
      <c r="D137" s="14" t="s">
        <v>237</v>
      </c>
    </row>
    <row r="138" spans="1:16" ht="12.75">
      <c r="A138" s="7">
        <v>42</v>
      </c>
      <c r="B138" s="7" t="s">
        <v>238</v>
      </c>
      <c r="C138" s="7" t="s">
        <v>44</v>
      </c>
      <c r="D138" s="7" t="s">
        <v>239</v>
      </c>
      <c r="E138" s="7" t="s">
        <v>109</v>
      </c>
      <c r="F138" s="9">
        <v>571.5</v>
      </c>
      <c r="G138" s="13"/>
      <c r="H138" s="12">
        <f>ROUND((G138*F138),2)</f>
      </c>
      <c r="O138">
        <f>rekapitulace!H8</f>
      </c>
      <c r="P138">
        <f>O138/100*H138</f>
      </c>
    </row>
    <row r="139" ht="38.25">
      <c r="D139" s="14" t="s">
        <v>240</v>
      </c>
    </row>
    <row r="140" ht="409.5">
      <c r="D140" s="14" t="s">
        <v>241</v>
      </c>
    </row>
    <row r="141" spans="1:16" ht="12.75">
      <c r="A141" s="7">
        <v>43</v>
      </c>
      <c r="B141" s="7" t="s">
        <v>242</v>
      </c>
      <c r="C141" s="7" t="s">
        <v>44</v>
      </c>
      <c r="D141" s="7" t="s">
        <v>243</v>
      </c>
      <c r="E141" s="7" t="s">
        <v>109</v>
      </c>
      <c r="F141" s="9">
        <v>888</v>
      </c>
      <c r="G141" s="13"/>
      <c r="H141" s="12">
        <f>ROUND((G141*F141),2)</f>
      </c>
      <c r="O141">
        <f>rekapitulace!H8</f>
      </c>
      <c r="P141">
        <f>O141/100*H141</f>
      </c>
    </row>
    <row r="142" ht="63.75">
      <c r="D142" s="14" t="s">
        <v>244</v>
      </c>
    </row>
    <row r="143" ht="409.5">
      <c r="D143" s="14" t="s">
        <v>245</v>
      </c>
    </row>
    <row r="144" spans="1:16" ht="12.75">
      <c r="A144" s="7">
        <v>44</v>
      </c>
      <c r="B144" s="7" t="s">
        <v>246</v>
      </c>
      <c r="C144" s="7" t="s">
        <v>44</v>
      </c>
      <c r="D144" s="7" t="s">
        <v>247</v>
      </c>
      <c r="E144" s="7" t="s">
        <v>109</v>
      </c>
      <c r="F144" s="9">
        <v>7545.1</v>
      </c>
      <c r="G144" s="13"/>
      <c r="H144" s="12">
        <f>ROUND((G144*F144),2)</f>
      </c>
      <c r="O144">
        <f>rekapitulace!H8</f>
      </c>
      <c r="P144">
        <f>O144/100*H144</f>
      </c>
    </row>
    <row r="145" ht="229.5">
      <c r="D145" s="14" t="s">
        <v>248</v>
      </c>
    </row>
    <row r="146" ht="12.75">
      <c r="D146" s="14" t="s">
        <v>44</v>
      </c>
    </row>
    <row r="147" spans="1:16" ht="12.75">
      <c r="A147" s="7">
        <v>45</v>
      </c>
      <c r="B147" s="7" t="s">
        <v>249</v>
      </c>
      <c r="C147" s="7" t="s">
        <v>44</v>
      </c>
      <c r="D147" s="7" t="s">
        <v>250</v>
      </c>
      <c r="E147" s="7" t="s">
        <v>109</v>
      </c>
      <c r="F147" s="9">
        <v>8127.1</v>
      </c>
      <c r="G147" s="13"/>
      <c r="H147" s="12">
        <f>ROUND((G147*F147),2)</f>
      </c>
      <c r="O147">
        <f>rekapitulace!H8</f>
      </c>
      <c r="P147">
        <f>O147/100*H147</f>
      </c>
    </row>
    <row r="148" ht="306">
      <c r="D148" s="14" t="s">
        <v>251</v>
      </c>
    </row>
    <row r="149" ht="12.75">
      <c r="D149" s="14" t="s">
        <v>44</v>
      </c>
    </row>
    <row r="150" spans="1:16" ht="12.75">
      <c r="A150" s="7">
        <v>46</v>
      </c>
      <c r="B150" s="7" t="s">
        <v>252</v>
      </c>
      <c r="C150" s="7" t="s">
        <v>44</v>
      </c>
      <c r="D150" s="7" t="s">
        <v>253</v>
      </c>
      <c r="E150" s="7" t="s">
        <v>109</v>
      </c>
      <c r="F150" s="9">
        <v>374.1</v>
      </c>
      <c r="G150" s="13"/>
      <c r="H150" s="12">
        <f>ROUND((G150*F150),2)</f>
      </c>
      <c r="O150">
        <f>rekapitulace!H8</f>
      </c>
      <c r="P150">
        <f>O150/100*H150</f>
      </c>
    </row>
    <row r="151" ht="140.25">
      <c r="D151" s="14" t="s">
        <v>254</v>
      </c>
    </row>
    <row r="152" ht="12.75">
      <c r="D152" s="14" t="s">
        <v>44</v>
      </c>
    </row>
    <row r="153" spans="1:16" ht="12.75">
      <c r="A153" s="7">
        <v>47</v>
      </c>
      <c r="B153" s="7" t="s">
        <v>255</v>
      </c>
      <c r="C153" s="7" t="s">
        <v>44</v>
      </c>
      <c r="D153" s="7" t="s">
        <v>256</v>
      </c>
      <c r="E153" s="7" t="s">
        <v>109</v>
      </c>
      <c r="F153" s="9">
        <v>7083</v>
      </c>
      <c r="G153" s="13"/>
      <c r="H153" s="12">
        <f>ROUND((G153*F153),2)</f>
      </c>
      <c r="O153">
        <f>rekapitulace!H8</f>
      </c>
      <c r="P153">
        <f>O153/100*H153</f>
      </c>
    </row>
    <row r="154" ht="76.5">
      <c r="D154" s="14" t="s">
        <v>257</v>
      </c>
    </row>
    <row r="155" ht="12.75">
      <c r="D155" s="14" t="s">
        <v>44</v>
      </c>
    </row>
    <row r="156" spans="1:16" ht="12.75">
      <c r="A156" s="7">
        <v>48</v>
      </c>
      <c r="B156" s="7" t="s">
        <v>258</v>
      </c>
      <c r="C156" s="7" t="s">
        <v>44</v>
      </c>
      <c r="D156" s="7" t="s">
        <v>259</v>
      </c>
      <c r="E156" s="7" t="s">
        <v>109</v>
      </c>
      <c r="F156" s="9">
        <v>7488.1</v>
      </c>
      <c r="G156" s="13"/>
      <c r="H156" s="12">
        <f>ROUND((G156*F156),2)</f>
      </c>
      <c r="O156">
        <f>rekapitulace!H8</f>
      </c>
      <c r="P156">
        <f>O156/100*H156</f>
      </c>
    </row>
    <row r="157" ht="331.5">
      <c r="D157" s="14" t="s">
        <v>260</v>
      </c>
    </row>
    <row r="158" ht="12.75">
      <c r="D158" s="14" t="s">
        <v>44</v>
      </c>
    </row>
    <row r="159" spans="1:16" ht="12.75">
      <c r="A159" s="7">
        <v>49</v>
      </c>
      <c r="B159" s="7" t="s">
        <v>261</v>
      </c>
      <c r="C159" s="7" t="s">
        <v>44</v>
      </c>
      <c r="D159" s="7" t="s">
        <v>262</v>
      </c>
      <c r="E159" s="7" t="s">
        <v>109</v>
      </c>
      <c r="F159" s="9">
        <v>6</v>
      </c>
      <c r="G159" s="13"/>
      <c r="H159" s="12">
        <f>ROUND((G159*F159),2)</f>
      </c>
      <c r="O159">
        <f>rekapitulace!H8</f>
      </c>
      <c r="P159">
        <f>O159/100*H159</f>
      </c>
    </row>
    <row r="160" ht="51">
      <c r="D160" s="14" t="s">
        <v>263</v>
      </c>
    </row>
    <row r="161" ht="409.5">
      <c r="D161" s="14" t="s">
        <v>264</v>
      </c>
    </row>
    <row r="162" spans="1:16" ht="12.75">
      <c r="A162" s="7">
        <v>50</v>
      </c>
      <c r="B162" s="7" t="s">
        <v>265</v>
      </c>
      <c r="C162" s="7" t="s">
        <v>44</v>
      </c>
      <c r="D162" s="7" t="s">
        <v>266</v>
      </c>
      <c r="E162" s="7" t="s">
        <v>109</v>
      </c>
      <c r="F162" s="9">
        <v>13.5</v>
      </c>
      <c r="G162" s="13"/>
      <c r="H162" s="12">
        <f>ROUND((G162*F162),2)</f>
      </c>
      <c r="O162">
        <f>rekapitulace!H8</f>
      </c>
      <c r="P162">
        <f>O162/100*H162</f>
      </c>
    </row>
    <row r="163" ht="25.5">
      <c r="D163" s="14" t="s">
        <v>267</v>
      </c>
    </row>
    <row r="164" ht="12.75">
      <c r="D164" s="14" t="s">
        <v>44</v>
      </c>
    </row>
    <row r="165" spans="1:16" ht="12.75">
      <c r="A165" s="7">
        <v>51</v>
      </c>
      <c r="B165" s="7" t="s">
        <v>268</v>
      </c>
      <c r="C165" s="7" t="s">
        <v>44</v>
      </c>
      <c r="D165" s="7" t="s">
        <v>269</v>
      </c>
      <c r="E165" s="7" t="s">
        <v>109</v>
      </c>
      <c r="F165" s="9">
        <v>13.5</v>
      </c>
      <c r="G165" s="13"/>
      <c r="H165" s="12">
        <f>ROUND((G165*F165),2)</f>
      </c>
      <c r="O165">
        <f>rekapitulace!H8</f>
      </c>
      <c r="P165">
        <f>O165/100*H165</f>
      </c>
    </row>
    <row r="166" ht="25.5">
      <c r="D166" s="14" t="s">
        <v>270</v>
      </c>
    </row>
    <row r="167" ht="12.75">
      <c r="D167" s="14" t="s">
        <v>44</v>
      </c>
    </row>
    <row r="168" spans="1:16" ht="12.75">
      <c r="A168" s="7">
        <v>52</v>
      </c>
      <c r="B168" s="7" t="s">
        <v>271</v>
      </c>
      <c r="C168" s="7" t="s">
        <v>44</v>
      </c>
      <c r="D168" s="7" t="s">
        <v>272</v>
      </c>
      <c r="E168" s="7" t="s">
        <v>109</v>
      </c>
      <c r="F168" s="9">
        <v>56.6</v>
      </c>
      <c r="G168" s="13"/>
      <c r="H168" s="12">
        <f>ROUND((G168*F168),2)</f>
      </c>
      <c r="O168">
        <f>rekapitulace!H8</f>
      </c>
      <c r="P168">
        <f>O168/100*H168</f>
      </c>
    </row>
    <row r="169" ht="153">
      <c r="D169" s="14" t="s">
        <v>273</v>
      </c>
    </row>
    <row r="170" ht="12.75">
      <c r="D170" s="14" t="s">
        <v>44</v>
      </c>
    </row>
    <row r="171" spans="1:16" ht="12.75">
      <c r="A171" s="7">
        <v>53</v>
      </c>
      <c r="B171" s="7" t="s">
        <v>274</v>
      </c>
      <c r="C171" s="7" t="s">
        <v>44</v>
      </c>
      <c r="D171" s="7" t="s">
        <v>275</v>
      </c>
      <c r="E171" s="7" t="s">
        <v>109</v>
      </c>
      <c r="F171" s="9">
        <v>24</v>
      </c>
      <c r="G171" s="13"/>
      <c r="H171" s="12">
        <f>ROUND((G171*F171),2)</f>
      </c>
      <c r="O171">
        <f>rekapitulace!H8</f>
      </c>
      <c r="P171">
        <f>O171/100*H171</f>
      </c>
    </row>
    <row r="172" ht="25.5">
      <c r="D172" s="14" t="s">
        <v>276</v>
      </c>
    </row>
    <row r="173" ht="12.75">
      <c r="D173" s="14" t="s">
        <v>44</v>
      </c>
    </row>
    <row r="174" spans="1:16" ht="12.75">
      <c r="A174" s="7">
        <v>54</v>
      </c>
      <c r="B174" s="7" t="s">
        <v>277</v>
      </c>
      <c r="C174" s="7" t="s">
        <v>44</v>
      </c>
      <c r="D174" s="7" t="s">
        <v>278</v>
      </c>
      <c r="E174" s="7" t="s">
        <v>109</v>
      </c>
      <c r="F174" s="9">
        <v>13.3</v>
      </c>
      <c r="G174" s="13"/>
      <c r="H174" s="12">
        <f>ROUND((G174*F174),2)</f>
      </c>
      <c r="O174">
        <f>rekapitulace!H8</f>
      </c>
      <c r="P174">
        <f>O174/100*H174</f>
      </c>
    </row>
    <row r="175" ht="216.75">
      <c r="D175" s="14" t="s">
        <v>279</v>
      </c>
    </row>
    <row r="176" ht="12.75">
      <c r="D176" s="14" t="s">
        <v>44</v>
      </c>
    </row>
    <row r="177" spans="1:16" ht="12.75">
      <c r="A177" s="7">
        <v>55</v>
      </c>
      <c r="B177" s="7" t="s">
        <v>280</v>
      </c>
      <c r="C177" s="7" t="s">
        <v>44</v>
      </c>
      <c r="D177" s="7" t="s">
        <v>281</v>
      </c>
      <c r="E177" s="7" t="s">
        <v>46</v>
      </c>
      <c r="F177" s="9">
        <v>2092.02</v>
      </c>
      <c r="G177" s="13"/>
      <c r="H177" s="12">
        <f>ROUND((G177*F177),2)</f>
      </c>
      <c r="O177">
        <f>rekapitulace!H8</f>
      </c>
      <c r="P177">
        <f>O177/100*H177</f>
      </c>
    </row>
    <row r="178" ht="229.5">
      <c r="D178" s="14" t="s">
        <v>282</v>
      </c>
    </row>
    <row r="179" ht="12.75">
      <c r="D179" s="14" t="s">
        <v>44</v>
      </c>
    </row>
    <row r="180" spans="1:16" ht="12.75">
      <c r="A180" s="7">
        <v>56</v>
      </c>
      <c r="B180" s="7" t="s">
        <v>283</v>
      </c>
      <c r="C180" s="7" t="s">
        <v>44</v>
      </c>
      <c r="D180" s="7" t="s">
        <v>284</v>
      </c>
      <c r="E180" s="7" t="s">
        <v>46</v>
      </c>
      <c r="F180" s="9">
        <v>454.92</v>
      </c>
      <c r="G180" s="13"/>
      <c r="H180" s="12">
        <f>ROUND((G180*F180),2)</f>
      </c>
      <c r="O180">
        <f>rekapitulace!H8</f>
      </c>
      <c r="P180">
        <f>O180/100*H180</f>
      </c>
    </row>
    <row r="181" ht="38.25">
      <c r="D181" s="14" t="s">
        <v>285</v>
      </c>
    </row>
    <row r="182" ht="12.75">
      <c r="D182" s="14" t="s">
        <v>44</v>
      </c>
    </row>
    <row r="183" spans="1:16" ht="12.75">
      <c r="A183" s="7">
        <v>57</v>
      </c>
      <c r="B183" s="7" t="s">
        <v>286</v>
      </c>
      <c r="C183" s="7" t="s">
        <v>44</v>
      </c>
      <c r="D183" s="7" t="s">
        <v>287</v>
      </c>
      <c r="E183" s="7" t="s">
        <v>109</v>
      </c>
      <c r="F183" s="9">
        <v>357.1</v>
      </c>
      <c r="G183" s="13"/>
      <c r="H183" s="12">
        <f>ROUND((G183*F183),2)</f>
      </c>
      <c r="O183">
        <f>rekapitulace!H8</f>
      </c>
      <c r="P183">
        <f>O183/100*H183</f>
      </c>
    </row>
    <row r="184" ht="216.75">
      <c r="D184" s="14" t="s">
        <v>288</v>
      </c>
    </row>
    <row r="185" ht="12.75">
      <c r="D185" s="14" t="s">
        <v>44</v>
      </c>
    </row>
    <row r="186" spans="1:16" ht="12.75">
      <c r="A186" s="7">
        <v>58</v>
      </c>
      <c r="B186" s="7" t="s">
        <v>289</v>
      </c>
      <c r="C186" s="7" t="s">
        <v>44</v>
      </c>
      <c r="D186" s="7" t="s">
        <v>290</v>
      </c>
      <c r="E186" s="7" t="s">
        <v>109</v>
      </c>
      <c r="F186" s="9">
        <v>5.7</v>
      </c>
      <c r="G186" s="13"/>
      <c r="H186" s="12">
        <f>ROUND((G186*F186),2)</f>
      </c>
      <c r="O186">
        <f>rekapitulace!H8</f>
      </c>
      <c r="P186">
        <f>O186/100*H186</f>
      </c>
    </row>
    <row r="187" ht="229.5">
      <c r="D187" s="14" t="s">
        <v>291</v>
      </c>
    </row>
    <row r="188" ht="12.75">
      <c r="D188" s="14" t="s">
        <v>44</v>
      </c>
    </row>
    <row r="189" spans="1:16" ht="12.75">
      <c r="A189" s="7">
        <v>59</v>
      </c>
      <c r="B189" s="7" t="s">
        <v>292</v>
      </c>
      <c r="C189" s="7" t="s">
        <v>44</v>
      </c>
      <c r="D189" s="7" t="s">
        <v>293</v>
      </c>
      <c r="E189" s="7" t="s">
        <v>109</v>
      </c>
      <c r="F189" s="9">
        <v>71.7</v>
      </c>
      <c r="G189" s="13"/>
      <c r="H189" s="12">
        <f>ROUND((G189*F189),2)</f>
      </c>
      <c r="O189">
        <f>rekapitulace!H8</f>
      </c>
      <c r="P189">
        <f>O189/100*H189</f>
      </c>
    </row>
    <row r="190" ht="38.25">
      <c r="D190" s="14" t="s">
        <v>294</v>
      </c>
    </row>
    <row r="191" ht="12.75">
      <c r="D191" s="14" t="s">
        <v>44</v>
      </c>
    </row>
    <row r="192" spans="1:16" ht="12.75">
      <c r="A192" s="7">
        <v>60</v>
      </c>
      <c r="B192" s="7" t="s">
        <v>295</v>
      </c>
      <c r="C192" s="7" t="s">
        <v>44</v>
      </c>
      <c r="D192" s="7" t="s">
        <v>296</v>
      </c>
      <c r="E192" s="7" t="s">
        <v>109</v>
      </c>
      <c r="F192" s="9">
        <v>788.7</v>
      </c>
      <c r="G192" s="13"/>
      <c r="H192" s="12">
        <f>ROUND((G192*F192),2)</f>
      </c>
      <c r="O192">
        <f>rekapitulace!H8</f>
      </c>
      <c r="P192">
        <f>O192/100*H192</f>
      </c>
    </row>
    <row r="193" ht="38.25">
      <c r="D193" s="14" t="s">
        <v>297</v>
      </c>
    </row>
    <row r="194" ht="409.5">
      <c r="D194" s="14" t="s">
        <v>298</v>
      </c>
    </row>
    <row r="195" spans="1:16" ht="12.75" customHeight="1">
      <c r="A195" s="15"/>
      <c r="B195" s="15"/>
      <c r="C195" s="15" t="s">
        <v>37</v>
      </c>
      <c r="D195" s="15" t="s">
        <v>299</v>
      </c>
      <c r="E195" s="15"/>
      <c r="F195" s="15"/>
      <c r="G195" s="15"/>
      <c r="H195" s="15">
        <f>SUM(H123:H194)</f>
      </c>
      <c r="P195">
        <f>ROUND(SUM(P123:P194),2)</f>
      </c>
    </row>
    <row r="197" spans="1:8" ht="12.75" customHeight="1">
      <c r="A197" s="8"/>
      <c r="B197" s="8"/>
      <c r="C197" s="8" t="s">
        <v>40</v>
      </c>
      <c r="D197" s="8" t="s">
        <v>300</v>
      </c>
      <c r="E197" s="8"/>
      <c r="F197" s="10"/>
      <c r="G197" s="8"/>
      <c r="H197" s="10"/>
    </row>
    <row r="198" spans="1:16" ht="12.75">
      <c r="A198" s="7">
        <v>61</v>
      </c>
      <c r="B198" s="7" t="s">
        <v>301</v>
      </c>
      <c r="C198" s="7" t="s">
        <v>44</v>
      </c>
      <c r="D198" s="7" t="s">
        <v>302</v>
      </c>
      <c r="E198" s="7" t="s">
        <v>157</v>
      </c>
      <c r="F198" s="9">
        <v>90.7</v>
      </c>
      <c r="G198" s="13"/>
      <c r="H198" s="12">
        <f>ROUND((G198*F198),2)</f>
      </c>
      <c r="O198">
        <f>rekapitulace!H8</f>
      </c>
      <c r="P198">
        <f>O198/100*H198</f>
      </c>
    </row>
    <row r="199" ht="204">
      <c r="D199" s="14" t="s">
        <v>303</v>
      </c>
    </row>
    <row r="200" ht="12.75">
      <c r="D200" s="14" t="s">
        <v>44</v>
      </c>
    </row>
    <row r="201" spans="1:16" ht="12.75">
      <c r="A201" s="7">
        <v>62</v>
      </c>
      <c r="B201" s="7" t="s">
        <v>304</v>
      </c>
      <c r="C201" s="7" t="s">
        <v>44</v>
      </c>
      <c r="D201" s="7" t="s">
        <v>305</v>
      </c>
      <c r="E201" s="7" t="s">
        <v>46</v>
      </c>
      <c r="F201" s="9">
        <v>5</v>
      </c>
      <c r="G201" s="13"/>
      <c r="H201" s="12">
        <f>ROUND((G201*F201),2)</f>
      </c>
      <c r="O201">
        <f>rekapitulace!H8</f>
      </c>
      <c r="P201">
        <f>O201/100*H201</f>
      </c>
    </row>
    <row r="202" ht="25.5">
      <c r="D202" s="14" t="s">
        <v>306</v>
      </c>
    </row>
    <row r="203" ht="12.75">
      <c r="D203" s="14" t="s">
        <v>44</v>
      </c>
    </row>
    <row r="204" spans="1:16" ht="12.75">
      <c r="A204" s="7">
        <v>63</v>
      </c>
      <c r="B204" s="7" t="s">
        <v>307</v>
      </c>
      <c r="C204" s="7" t="s">
        <v>44</v>
      </c>
      <c r="D204" s="7" t="s">
        <v>308</v>
      </c>
      <c r="E204" s="7" t="s">
        <v>46</v>
      </c>
      <c r="F204" s="9">
        <v>8</v>
      </c>
      <c r="G204" s="13"/>
      <c r="H204" s="12">
        <f>ROUND((G204*F204),2)</f>
      </c>
      <c r="O204">
        <f>rekapitulace!H8</f>
      </c>
      <c r="P204">
        <f>O204/100*H204</f>
      </c>
    </row>
    <row r="205" ht="25.5">
      <c r="D205" s="14" t="s">
        <v>309</v>
      </c>
    </row>
    <row r="206" ht="12.75">
      <c r="D206" s="14" t="s">
        <v>44</v>
      </c>
    </row>
    <row r="207" spans="1:16" ht="12.75">
      <c r="A207" s="7">
        <v>64</v>
      </c>
      <c r="B207" s="7" t="s">
        <v>310</v>
      </c>
      <c r="C207" s="7" t="s">
        <v>44</v>
      </c>
      <c r="D207" s="7" t="s">
        <v>311</v>
      </c>
      <c r="E207" s="7" t="s">
        <v>46</v>
      </c>
      <c r="F207" s="9">
        <v>18</v>
      </c>
      <c r="G207" s="13"/>
      <c r="H207" s="12">
        <f>ROUND((G207*F207),2)</f>
      </c>
      <c r="O207">
        <f>rekapitulace!H8</f>
      </c>
      <c r="P207">
        <f>O207/100*H207</f>
      </c>
    </row>
    <row r="208" ht="25.5">
      <c r="D208" s="14" t="s">
        <v>312</v>
      </c>
    </row>
    <row r="209" ht="12.75">
      <c r="D209" s="14" t="s">
        <v>44</v>
      </c>
    </row>
    <row r="210" spans="1:16" ht="12.75">
      <c r="A210" s="7">
        <v>65</v>
      </c>
      <c r="B210" s="7" t="s">
        <v>313</v>
      </c>
      <c r="C210" s="7" t="s">
        <v>44</v>
      </c>
      <c r="D210" s="7" t="s">
        <v>314</v>
      </c>
      <c r="E210" s="7" t="s">
        <v>46</v>
      </c>
      <c r="F210" s="9">
        <v>3</v>
      </c>
      <c r="G210" s="13"/>
      <c r="H210" s="12">
        <f>ROUND((G210*F210),2)</f>
      </c>
      <c r="O210">
        <f>rekapitulace!H8</f>
      </c>
      <c r="P210">
        <f>O210/100*H210</f>
      </c>
    </row>
    <row r="211" ht="25.5">
      <c r="D211" s="14" t="s">
        <v>315</v>
      </c>
    </row>
    <row r="212" ht="12.75">
      <c r="D212" s="14" t="s">
        <v>44</v>
      </c>
    </row>
    <row r="213" spans="1:16" ht="12.75">
      <c r="A213" s="7">
        <v>66</v>
      </c>
      <c r="B213" s="7" t="s">
        <v>316</v>
      </c>
      <c r="C213" s="7" t="s">
        <v>44</v>
      </c>
      <c r="D213" s="7" t="s">
        <v>317</v>
      </c>
      <c r="E213" s="7" t="s">
        <v>46</v>
      </c>
      <c r="F213" s="9">
        <v>4</v>
      </c>
      <c r="G213" s="13"/>
      <c r="H213" s="12">
        <f>ROUND((G213*F213),2)</f>
      </c>
      <c r="O213">
        <f>rekapitulace!H8</f>
      </c>
      <c r="P213">
        <f>O213/100*H213</f>
      </c>
    </row>
    <row r="214" ht="25.5">
      <c r="D214" s="14" t="s">
        <v>318</v>
      </c>
    </row>
    <row r="215" ht="12.75">
      <c r="D215" s="14" t="s">
        <v>44</v>
      </c>
    </row>
    <row r="216" spans="1:16" ht="12.75">
      <c r="A216" s="7">
        <v>67</v>
      </c>
      <c r="B216" s="7" t="s">
        <v>319</v>
      </c>
      <c r="C216" s="7" t="s">
        <v>44</v>
      </c>
      <c r="D216" s="7" t="s">
        <v>320</v>
      </c>
      <c r="E216" s="7" t="s">
        <v>46</v>
      </c>
      <c r="F216" s="9">
        <v>1</v>
      </c>
      <c r="G216" s="13"/>
      <c r="H216" s="12">
        <f>ROUND((G216*F216),2)</f>
      </c>
      <c r="O216">
        <f>rekapitulace!H8</f>
      </c>
      <c r="P216">
        <f>O216/100*H216</f>
      </c>
    </row>
    <row r="217" ht="25.5">
      <c r="D217" s="14" t="s">
        <v>321</v>
      </c>
    </row>
    <row r="218" ht="12.75">
      <c r="D218" s="14" t="s">
        <v>44</v>
      </c>
    </row>
    <row r="219" spans="1:16" ht="12.75">
      <c r="A219" s="7">
        <v>68</v>
      </c>
      <c r="B219" s="7" t="s">
        <v>322</v>
      </c>
      <c r="C219" s="7" t="s">
        <v>44</v>
      </c>
      <c r="D219" s="7" t="s">
        <v>323</v>
      </c>
      <c r="E219" s="7" t="s">
        <v>46</v>
      </c>
      <c r="F219" s="9">
        <v>1</v>
      </c>
      <c r="G219" s="13"/>
      <c r="H219" s="12">
        <f>ROUND((G219*F219),2)</f>
      </c>
      <c r="O219">
        <f>rekapitulace!H8</f>
      </c>
      <c r="P219">
        <f>O219/100*H219</f>
      </c>
    </row>
    <row r="220" ht="25.5">
      <c r="D220" s="14" t="s">
        <v>321</v>
      </c>
    </row>
    <row r="221" ht="409.5">
      <c r="D221" s="14" t="s">
        <v>324</v>
      </c>
    </row>
    <row r="222" spans="1:16" ht="12.75">
      <c r="A222" s="7">
        <v>69</v>
      </c>
      <c r="B222" s="7" t="s">
        <v>325</v>
      </c>
      <c r="C222" s="7" t="s">
        <v>44</v>
      </c>
      <c r="D222" s="7" t="s">
        <v>326</v>
      </c>
      <c r="E222" s="7" t="s">
        <v>46</v>
      </c>
      <c r="F222" s="9">
        <v>1</v>
      </c>
      <c r="G222" s="13"/>
      <c r="H222" s="12">
        <f>ROUND((G222*F222),2)</f>
      </c>
      <c r="O222">
        <f>rekapitulace!H8</f>
      </c>
      <c r="P222">
        <f>O222/100*H222</f>
      </c>
    </row>
    <row r="223" ht="25.5">
      <c r="D223" s="14" t="s">
        <v>321</v>
      </c>
    </row>
    <row r="224" ht="12.75">
      <c r="D224" s="14" t="s">
        <v>44</v>
      </c>
    </row>
    <row r="225" spans="1:16" ht="12.75">
      <c r="A225" s="7">
        <v>70</v>
      </c>
      <c r="B225" s="7" t="s">
        <v>327</v>
      </c>
      <c r="C225" s="7" t="s">
        <v>44</v>
      </c>
      <c r="D225" s="7" t="s">
        <v>328</v>
      </c>
      <c r="E225" s="7" t="s">
        <v>46</v>
      </c>
      <c r="F225" s="9">
        <v>1</v>
      </c>
      <c r="G225" s="13"/>
      <c r="H225" s="12">
        <f>ROUND((G225*F225),2)</f>
      </c>
      <c r="O225">
        <f>rekapitulace!H8</f>
      </c>
      <c r="P225">
        <f>O225/100*H225</f>
      </c>
    </row>
    <row r="226" ht="25.5">
      <c r="D226" s="14" t="s">
        <v>321</v>
      </c>
    </row>
    <row r="227" ht="12.75">
      <c r="D227" s="14" t="s">
        <v>44</v>
      </c>
    </row>
    <row r="228" spans="1:16" ht="12.75">
      <c r="A228" s="7">
        <v>71</v>
      </c>
      <c r="B228" s="7" t="s">
        <v>329</v>
      </c>
      <c r="C228" s="7" t="s">
        <v>44</v>
      </c>
      <c r="D228" s="7" t="s">
        <v>330</v>
      </c>
      <c r="E228" s="7" t="s">
        <v>46</v>
      </c>
      <c r="F228" s="9">
        <v>10</v>
      </c>
      <c r="G228" s="13"/>
      <c r="H228" s="12">
        <f>ROUND((G228*F228),2)</f>
      </c>
      <c r="O228">
        <f>rekapitulace!H8</f>
      </c>
      <c r="P228">
        <f>O228/100*H228</f>
      </c>
    </row>
    <row r="229" ht="25.5">
      <c r="D229" s="14" t="s">
        <v>331</v>
      </c>
    </row>
    <row r="230" ht="12.75">
      <c r="D230" s="14" t="s">
        <v>44</v>
      </c>
    </row>
    <row r="231" spans="1:16" ht="12.75">
      <c r="A231" s="7">
        <v>72</v>
      </c>
      <c r="B231" s="7" t="s">
        <v>332</v>
      </c>
      <c r="C231" s="7" t="s">
        <v>44</v>
      </c>
      <c r="D231" s="7" t="s">
        <v>333</v>
      </c>
      <c r="E231" s="7" t="s">
        <v>46</v>
      </c>
      <c r="F231" s="9">
        <v>4</v>
      </c>
      <c r="G231" s="13"/>
      <c r="H231" s="12">
        <f>ROUND((G231*F231),2)</f>
      </c>
      <c r="O231">
        <f>rekapitulace!H8</f>
      </c>
      <c r="P231">
        <f>O231/100*H231</f>
      </c>
    </row>
    <row r="232" ht="25.5">
      <c r="D232" s="14" t="s">
        <v>318</v>
      </c>
    </row>
    <row r="233" ht="12.75">
      <c r="D233" s="14" t="s">
        <v>44</v>
      </c>
    </row>
    <row r="234" spans="1:16" ht="12.75">
      <c r="A234" s="7">
        <v>73</v>
      </c>
      <c r="B234" s="7" t="s">
        <v>334</v>
      </c>
      <c r="C234" s="7" t="s">
        <v>44</v>
      </c>
      <c r="D234" s="7" t="s">
        <v>335</v>
      </c>
      <c r="E234" s="7" t="s">
        <v>46</v>
      </c>
      <c r="F234" s="9">
        <v>19</v>
      </c>
      <c r="G234" s="13"/>
      <c r="H234" s="12">
        <f>ROUND((G234*F234),2)</f>
      </c>
      <c r="O234">
        <f>rekapitulace!H8</f>
      </c>
      <c r="P234">
        <f>O234/100*H234</f>
      </c>
    </row>
    <row r="235" ht="191.25">
      <c r="D235" s="14" t="s">
        <v>336</v>
      </c>
    </row>
    <row r="236" ht="12.75">
      <c r="D236" s="14" t="s">
        <v>44</v>
      </c>
    </row>
    <row r="237" spans="1:16" ht="12.75">
      <c r="A237" s="7">
        <v>74</v>
      </c>
      <c r="B237" s="7" t="s">
        <v>337</v>
      </c>
      <c r="C237" s="7" t="s">
        <v>44</v>
      </c>
      <c r="D237" s="7" t="s">
        <v>338</v>
      </c>
      <c r="E237" s="7" t="s">
        <v>46</v>
      </c>
      <c r="F237" s="9">
        <v>19</v>
      </c>
      <c r="G237" s="13"/>
      <c r="H237" s="12">
        <f>ROUND((G237*F237),2)</f>
      </c>
      <c r="O237">
        <f>rekapitulace!H8</f>
      </c>
      <c r="P237">
        <f>O237/100*H237</f>
      </c>
    </row>
    <row r="238" ht="12.75">
      <c r="D238" s="14" t="s">
        <v>44</v>
      </c>
    </row>
    <row r="239" spans="1:16" ht="12.75">
      <c r="A239" s="7">
        <v>75</v>
      </c>
      <c r="B239" s="7" t="s">
        <v>339</v>
      </c>
      <c r="C239" s="7" t="s">
        <v>44</v>
      </c>
      <c r="D239" s="7" t="s">
        <v>340</v>
      </c>
      <c r="E239" s="7" t="s">
        <v>46</v>
      </c>
      <c r="F239" s="9">
        <v>19</v>
      </c>
      <c r="G239" s="13"/>
      <c r="H239" s="12">
        <f>ROUND((G239*F239),2)</f>
      </c>
      <c r="O239">
        <f>rekapitulace!H8</f>
      </c>
      <c r="P239">
        <f>O239/100*H239</f>
      </c>
    </row>
    <row r="240" ht="12.75">
      <c r="D240" s="14" t="s">
        <v>44</v>
      </c>
    </row>
    <row r="241" spans="1:16" ht="12.75">
      <c r="A241" s="7">
        <v>76</v>
      </c>
      <c r="B241" s="7" t="s">
        <v>341</v>
      </c>
      <c r="C241" s="7" t="s">
        <v>44</v>
      </c>
      <c r="D241" s="7" t="s">
        <v>342</v>
      </c>
      <c r="E241" s="7" t="s">
        <v>46</v>
      </c>
      <c r="F241" s="9">
        <v>19</v>
      </c>
      <c r="G241" s="13"/>
      <c r="H241" s="12">
        <f>ROUND((G241*F241),2)</f>
      </c>
      <c r="O241">
        <f>rekapitulace!H8</f>
      </c>
      <c r="P241">
        <f>O241/100*H241</f>
      </c>
    </row>
    <row r="242" ht="12.75">
      <c r="D242" s="14" t="s">
        <v>44</v>
      </c>
    </row>
    <row r="243" spans="1:16" ht="12.75">
      <c r="A243" s="7">
        <v>77</v>
      </c>
      <c r="B243" s="7" t="s">
        <v>343</v>
      </c>
      <c r="C243" s="7" t="s">
        <v>44</v>
      </c>
      <c r="D243" s="7" t="s">
        <v>344</v>
      </c>
      <c r="E243" s="7" t="s">
        <v>46</v>
      </c>
      <c r="F243" s="9">
        <v>19</v>
      </c>
      <c r="G243" s="13"/>
      <c r="H243" s="12">
        <f>ROUND((G243*F243),2)</f>
      </c>
      <c r="O243">
        <f>rekapitulace!H8</f>
      </c>
      <c r="P243">
        <f>O243/100*H243</f>
      </c>
    </row>
    <row r="244" ht="12.75">
      <c r="D244" s="14" t="s">
        <v>44</v>
      </c>
    </row>
    <row r="245" spans="1:16" ht="12.75">
      <c r="A245" s="7">
        <v>78</v>
      </c>
      <c r="B245" s="7" t="s">
        <v>345</v>
      </c>
      <c r="C245" s="7" t="s">
        <v>44</v>
      </c>
      <c r="D245" s="7" t="s">
        <v>346</v>
      </c>
      <c r="E245" s="7" t="s">
        <v>46</v>
      </c>
      <c r="F245" s="9">
        <v>15</v>
      </c>
      <c r="G245" s="13"/>
      <c r="H245" s="12">
        <f>ROUND((G245*F245),2)</f>
      </c>
      <c r="O245">
        <f>rekapitulace!H8</f>
      </c>
      <c r="P245">
        <f>O245/100*H245</f>
      </c>
    </row>
    <row r="246" ht="140.25">
      <c r="D246" s="14" t="s">
        <v>347</v>
      </c>
    </row>
    <row r="247" ht="12.75">
      <c r="D247" s="14" t="s">
        <v>44</v>
      </c>
    </row>
    <row r="248" spans="1:16" ht="12.75">
      <c r="A248" s="7">
        <v>79</v>
      </c>
      <c r="B248" s="7" t="s">
        <v>348</v>
      </c>
      <c r="C248" s="7" t="s">
        <v>44</v>
      </c>
      <c r="D248" s="7" t="s">
        <v>349</v>
      </c>
      <c r="E248" s="7" t="s">
        <v>46</v>
      </c>
      <c r="F248" s="9">
        <v>15</v>
      </c>
      <c r="G248" s="13"/>
      <c r="H248" s="12">
        <f>ROUND((G248*F248),2)</f>
      </c>
      <c r="O248">
        <f>rekapitulace!H8</f>
      </c>
      <c r="P248">
        <f>O248/100*H248</f>
      </c>
    </row>
    <row r="249" ht="25.5">
      <c r="D249" s="14" t="s">
        <v>350</v>
      </c>
    </row>
    <row r="250" ht="12.75">
      <c r="D250" s="14" t="s">
        <v>44</v>
      </c>
    </row>
    <row r="251" spans="1:16" ht="12.75">
      <c r="A251" s="7">
        <v>80</v>
      </c>
      <c r="B251" s="7" t="s">
        <v>351</v>
      </c>
      <c r="C251" s="7" t="s">
        <v>44</v>
      </c>
      <c r="D251" s="7" t="s">
        <v>352</v>
      </c>
      <c r="E251" s="7" t="s">
        <v>46</v>
      </c>
      <c r="F251" s="9">
        <v>24</v>
      </c>
      <c r="G251" s="13"/>
      <c r="H251" s="12">
        <f>ROUND((G251*F251),2)</f>
      </c>
      <c r="O251">
        <f>rekapitulace!H8</f>
      </c>
      <c r="P251">
        <f>O251/100*H251</f>
      </c>
    </row>
    <row r="252" ht="38.25">
      <c r="D252" s="14" t="s">
        <v>353</v>
      </c>
    </row>
    <row r="253" ht="12.75">
      <c r="D253" s="14" t="s">
        <v>44</v>
      </c>
    </row>
    <row r="254" spans="1:16" ht="12.75">
      <c r="A254" s="7">
        <v>81</v>
      </c>
      <c r="B254" s="7" t="s">
        <v>354</v>
      </c>
      <c r="C254" s="7" t="s">
        <v>44</v>
      </c>
      <c r="D254" s="7" t="s">
        <v>355</v>
      </c>
      <c r="E254" s="7" t="s">
        <v>46</v>
      </c>
      <c r="F254" s="9">
        <v>12</v>
      </c>
      <c r="G254" s="13"/>
      <c r="H254" s="12">
        <f>ROUND((G254*F254),2)</f>
      </c>
      <c r="O254">
        <f>rekapitulace!H8</f>
      </c>
      <c r="P254">
        <f>O254/100*H254</f>
      </c>
    </row>
    <row r="255" ht="25.5">
      <c r="D255" s="14" t="s">
        <v>93</v>
      </c>
    </row>
    <row r="256" ht="12.75">
      <c r="D256" s="14" t="s">
        <v>44</v>
      </c>
    </row>
    <row r="257" spans="1:16" ht="12.75">
      <c r="A257" s="7">
        <v>82</v>
      </c>
      <c r="B257" s="7" t="s">
        <v>356</v>
      </c>
      <c r="C257" s="7" t="s">
        <v>44</v>
      </c>
      <c r="D257" s="7" t="s">
        <v>357</v>
      </c>
      <c r="E257" s="7" t="s">
        <v>46</v>
      </c>
      <c r="F257" s="9">
        <v>1</v>
      </c>
      <c r="G257" s="13"/>
      <c r="H257" s="12">
        <f>ROUND((G257*F257),2)</f>
      </c>
      <c r="O257">
        <f>rekapitulace!H8</f>
      </c>
      <c r="P257">
        <f>O257/100*H257</f>
      </c>
    </row>
    <row r="258" ht="25.5">
      <c r="D258" s="14" t="s">
        <v>321</v>
      </c>
    </row>
    <row r="259" ht="12.75">
      <c r="D259" s="14" t="s">
        <v>44</v>
      </c>
    </row>
    <row r="260" spans="1:16" ht="12.75">
      <c r="A260" s="7">
        <v>83</v>
      </c>
      <c r="B260" s="7" t="s">
        <v>358</v>
      </c>
      <c r="C260" s="7" t="s">
        <v>44</v>
      </c>
      <c r="D260" s="7" t="s">
        <v>359</v>
      </c>
      <c r="E260" s="7" t="s">
        <v>46</v>
      </c>
      <c r="F260" s="9">
        <v>1</v>
      </c>
      <c r="G260" s="13"/>
      <c r="H260" s="12">
        <f>ROUND((G260*F260),2)</f>
      </c>
      <c r="O260">
        <f>rekapitulace!H8</f>
      </c>
      <c r="P260">
        <f>O260/100*H260</f>
      </c>
    </row>
    <row r="261" ht="25.5">
      <c r="D261" s="14" t="s">
        <v>321</v>
      </c>
    </row>
    <row r="262" ht="12.75">
      <c r="D262" s="14" t="s">
        <v>44</v>
      </c>
    </row>
    <row r="263" spans="1:16" ht="12.75">
      <c r="A263" s="7">
        <v>84</v>
      </c>
      <c r="B263" s="7" t="s">
        <v>360</v>
      </c>
      <c r="C263" s="7" t="s">
        <v>44</v>
      </c>
      <c r="D263" s="7" t="s">
        <v>361</v>
      </c>
      <c r="E263" s="7" t="s">
        <v>46</v>
      </c>
      <c r="F263" s="9">
        <v>30</v>
      </c>
      <c r="G263" s="13"/>
      <c r="H263" s="12">
        <f>ROUND((G263*F263),2)</f>
      </c>
      <c r="O263">
        <f>rekapitulace!H8</f>
      </c>
      <c r="P263">
        <f>O263/100*H263</f>
      </c>
    </row>
    <row r="264" ht="25.5">
      <c r="D264" s="14" t="s">
        <v>362</v>
      </c>
    </row>
    <row r="265" ht="12.75">
      <c r="D265" s="14" t="s">
        <v>44</v>
      </c>
    </row>
    <row r="266" spans="1:16" ht="12.75">
      <c r="A266" s="7">
        <v>85</v>
      </c>
      <c r="B266" s="7" t="s">
        <v>363</v>
      </c>
      <c r="C266" s="7" t="s">
        <v>44</v>
      </c>
      <c r="D266" s="7" t="s">
        <v>364</v>
      </c>
      <c r="E266" s="7" t="s">
        <v>46</v>
      </c>
      <c r="F266" s="9">
        <v>4</v>
      </c>
      <c r="G266" s="13"/>
      <c r="H266" s="12">
        <f>ROUND((G266*F266),2)</f>
      </c>
      <c r="O266">
        <f>rekapitulace!H8</f>
      </c>
      <c r="P266">
        <f>O266/100*H266</f>
      </c>
    </row>
    <row r="267" ht="25.5">
      <c r="D267" s="14" t="s">
        <v>318</v>
      </c>
    </row>
    <row r="268" ht="12.75">
      <c r="D268" s="14" t="s">
        <v>44</v>
      </c>
    </row>
    <row r="269" spans="1:16" ht="12.75">
      <c r="A269" s="7">
        <v>86</v>
      </c>
      <c r="B269" s="7" t="s">
        <v>365</v>
      </c>
      <c r="C269" s="7" t="s">
        <v>44</v>
      </c>
      <c r="D269" s="7" t="s">
        <v>366</v>
      </c>
      <c r="E269" s="7" t="s">
        <v>46</v>
      </c>
      <c r="F269" s="9">
        <v>21</v>
      </c>
      <c r="G269" s="13"/>
      <c r="H269" s="12">
        <f>ROUND((G269*F269),2)</f>
      </c>
      <c r="O269">
        <f>rekapitulace!H8</f>
      </c>
      <c r="P269">
        <f>O269/100*H269</f>
      </c>
    </row>
    <row r="270" ht="25.5">
      <c r="D270" s="14" t="s">
        <v>367</v>
      </c>
    </row>
    <row r="271" ht="12.75">
      <c r="D271" s="14" t="s">
        <v>44</v>
      </c>
    </row>
    <row r="272" spans="1:16" ht="12.75">
      <c r="A272" s="7">
        <v>87</v>
      </c>
      <c r="B272" s="7" t="s">
        <v>368</v>
      </c>
      <c r="C272" s="7" t="s">
        <v>44</v>
      </c>
      <c r="D272" s="7" t="s">
        <v>369</v>
      </c>
      <c r="E272" s="7" t="s">
        <v>46</v>
      </c>
      <c r="F272" s="9">
        <v>10</v>
      </c>
      <c r="G272" s="13"/>
      <c r="H272" s="12">
        <f>ROUND((G272*F272),2)</f>
      </c>
      <c r="O272">
        <f>rekapitulace!H8</f>
      </c>
      <c r="P272">
        <f>O272/100*H272</f>
      </c>
    </row>
    <row r="273" ht="25.5">
      <c r="D273" s="14" t="s">
        <v>331</v>
      </c>
    </row>
    <row r="274" ht="12.75">
      <c r="D274" s="14" t="s">
        <v>44</v>
      </c>
    </row>
    <row r="275" spans="1:16" ht="12.75" customHeight="1">
      <c r="A275" s="15"/>
      <c r="B275" s="15"/>
      <c r="C275" s="15" t="s">
        <v>40</v>
      </c>
      <c r="D275" s="15" t="s">
        <v>370</v>
      </c>
      <c r="E275" s="15"/>
      <c r="F275" s="15"/>
      <c r="G275" s="15"/>
      <c r="H275" s="15">
        <f>SUM(H198:H274)</f>
      </c>
      <c r="P275">
        <f>ROUND(SUM(P198:P274),2)</f>
      </c>
    </row>
    <row r="277" spans="1:8" ht="12.75" customHeight="1">
      <c r="A277" s="8"/>
      <c r="B277" s="8"/>
      <c r="C277" s="8" t="s">
        <v>42</v>
      </c>
      <c r="D277" s="8" t="s">
        <v>41</v>
      </c>
      <c r="E277" s="8"/>
      <c r="F277" s="10"/>
      <c r="G277" s="8"/>
      <c r="H277" s="10"/>
    </row>
    <row r="278" spans="1:16" ht="12.75">
      <c r="A278" s="7">
        <v>88</v>
      </c>
      <c r="B278" s="7" t="s">
        <v>371</v>
      </c>
      <c r="C278" s="7" t="s">
        <v>44</v>
      </c>
      <c r="D278" s="7" t="s">
        <v>372</v>
      </c>
      <c r="E278" s="7" t="s">
        <v>46</v>
      </c>
      <c r="F278" s="9">
        <v>13</v>
      </c>
      <c r="G278" s="13"/>
      <c r="H278" s="12">
        <f>ROUND((G278*F278),2)</f>
      </c>
      <c r="O278">
        <f>rekapitulace!H8</f>
      </c>
      <c r="P278">
        <f>O278/100*H278</f>
      </c>
    </row>
    <row r="279" ht="114.75">
      <c r="D279" s="14" t="s">
        <v>373</v>
      </c>
    </row>
    <row r="280" ht="12.75">
      <c r="D280" s="14" t="s">
        <v>44</v>
      </c>
    </row>
    <row r="281" spans="1:16" ht="12.75">
      <c r="A281" s="7">
        <v>89</v>
      </c>
      <c r="B281" s="7" t="s">
        <v>374</v>
      </c>
      <c r="C281" s="7" t="s">
        <v>44</v>
      </c>
      <c r="D281" s="7" t="s">
        <v>375</v>
      </c>
      <c r="E281" s="7" t="s">
        <v>46</v>
      </c>
      <c r="F281" s="9">
        <v>2</v>
      </c>
      <c r="G281" s="13"/>
      <c r="H281" s="12">
        <f>ROUND((G281*F281),2)</f>
      </c>
      <c r="O281">
        <f>rekapitulace!H8</f>
      </c>
      <c r="P281">
        <f>O281/100*H281</f>
      </c>
    </row>
    <row r="282" ht="38.25">
      <c r="D282" s="14" t="s">
        <v>376</v>
      </c>
    </row>
    <row r="283" ht="12.75">
      <c r="D283" s="14" t="s">
        <v>44</v>
      </c>
    </row>
    <row r="284" spans="1:16" ht="12.75">
      <c r="A284" s="7">
        <v>90</v>
      </c>
      <c r="B284" s="7" t="s">
        <v>377</v>
      </c>
      <c r="C284" s="7" t="s">
        <v>44</v>
      </c>
      <c r="D284" s="7" t="s">
        <v>378</v>
      </c>
      <c r="E284" s="7" t="s">
        <v>46</v>
      </c>
      <c r="F284" s="9">
        <v>1</v>
      </c>
      <c r="G284" s="13"/>
      <c r="H284" s="12">
        <f>ROUND((G284*F284),2)</f>
      </c>
      <c r="O284">
        <f>rekapitulace!H8</f>
      </c>
      <c r="P284">
        <f>O284/100*H284</f>
      </c>
    </row>
    <row r="285" ht="38.25">
      <c r="D285" s="14" t="s">
        <v>379</v>
      </c>
    </row>
    <row r="286" ht="12.75">
      <c r="D286" s="14" t="s">
        <v>44</v>
      </c>
    </row>
    <row r="287" spans="1:16" ht="12.75">
      <c r="A287" s="7">
        <v>91</v>
      </c>
      <c r="B287" s="7" t="s">
        <v>380</v>
      </c>
      <c r="C287" s="7" t="s">
        <v>44</v>
      </c>
      <c r="D287" s="7" t="s">
        <v>381</v>
      </c>
      <c r="E287" s="7" t="s">
        <v>46</v>
      </c>
      <c r="F287" s="9">
        <v>2</v>
      </c>
      <c r="G287" s="13"/>
      <c r="H287" s="12">
        <f>ROUND((G287*F287),2)</f>
      </c>
      <c r="O287">
        <f>rekapitulace!H8</f>
      </c>
      <c r="P287">
        <f>O287/100*H287</f>
      </c>
    </row>
    <row r="288" ht="51">
      <c r="D288" s="14" t="s">
        <v>382</v>
      </c>
    </row>
    <row r="289" ht="12.75">
      <c r="D289" s="14" t="s">
        <v>44</v>
      </c>
    </row>
    <row r="290" spans="1:16" ht="12.75">
      <c r="A290" s="7">
        <v>92</v>
      </c>
      <c r="B290" s="7" t="s">
        <v>383</v>
      </c>
      <c r="C290" s="7" t="s">
        <v>44</v>
      </c>
      <c r="D290" s="7" t="s">
        <v>384</v>
      </c>
      <c r="E290" s="7" t="s">
        <v>46</v>
      </c>
      <c r="F290" s="9">
        <v>6</v>
      </c>
      <c r="G290" s="13"/>
      <c r="H290" s="12">
        <f>ROUND((G290*F290),2)</f>
      </c>
      <c r="O290">
        <f>rekapitulace!H8</f>
      </c>
      <c r="P290">
        <f>O290/100*H290</f>
      </c>
    </row>
    <row r="291" ht="127.5">
      <c r="D291" s="14" t="s">
        <v>385</v>
      </c>
    </row>
    <row r="292" ht="12.75">
      <c r="D292" s="14" t="s">
        <v>44</v>
      </c>
    </row>
    <row r="293" spans="1:16" ht="12.75">
      <c r="A293" s="7">
        <v>93</v>
      </c>
      <c r="B293" s="7" t="s">
        <v>386</v>
      </c>
      <c r="C293" s="7" t="s">
        <v>44</v>
      </c>
      <c r="D293" s="7" t="s">
        <v>387</v>
      </c>
      <c r="E293" s="7" t="s">
        <v>46</v>
      </c>
      <c r="F293" s="9">
        <v>1</v>
      </c>
      <c r="G293" s="13"/>
      <c r="H293" s="12">
        <f>ROUND((G293*F293),2)</f>
      </c>
      <c r="O293">
        <f>rekapitulace!H8</f>
      </c>
      <c r="P293">
        <f>O293/100*H293</f>
      </c>
    </row>
    <row r="294" ht="38.25">
      <c r="D294" s="14" t="s">
        <v>388</v>
      </c>
    </row>
    <row r="295" ht="12.75">
      <c r="D295" s="14" t="s">
        <v>44</v>
      </c>
    </row>
    <row r="296" spans="1:16" ht="12.75">
      <c r="A296" s="7">
        <v>94</v>
      </c>
      <c r="B296" s="7" t="s">
        <v>389</v>
      </c>
      <c r="C296" s="7" t="s">
        <v>44</v>
      </c>
      <c r="D296" s="7" t="s">
        <v>390</v>
      </c>
      <c r="E296" s="7" t="s">
        <v>46</v>
      </c>
      <c r="F296" s="9">
        <v>1</v>
      </c>
      <c r="G296" s="13"/>
      <c r="H296" s="12">
        <f>ROUND((G296*F296),2)</f>
      </c>
      <c r="O296">
        <f>rekapitulace!H8</f>
      </c>
      <c r="P296">
        <f>O296/100*H296</f>
      </c>
    </row>
    <row r="297" ht="25.5">
      <c r="D297" s="14" t="s">
        <v>321</v>
      </c>
    </row>
    <row r="298" ht="12.75">
      <c r="D298" s="14" t="s">
        <v>44</v>
      </c>
    </row>
    <row r="299" spans="1:16" ht="12.75">
      <c r="A299" s="7">
        <v>95</v>
      </c>
      <c r="B299" s="7" t="s">
        <v>391</v>
      </c>
      <c r="C299" s="7" t="s">
        <v>44</v>
      </c>
      <c r="D299" s="7" t="s">
        <v>392</v>
      </c>
      <c r="E299" s="7" t="s">
        <v>46</v>
      </c>
      <c r="F299" s="9">
        <v>22</v>
      </c>
      <c r="G299" s="13"/>
      <c r="H299" s="12">
        <f>ROUND((G299*F299),2)</f>
      </c>
      <c r="O299">
        <f>rekapitulace!H8</f>
      </c>
      <c r="P299">
        <f>O299/100*H299</f>
      </c>
    </row>
    <row r="300" ht="25.5">
      <c r="D300" s="14" t="s">
        <v>393</v>
      </c>
    </row>
    <row r="301" ht="12.75">
      <c r="D301" s="14" t="s">
        <v>44</v>
      </c>
    </row>
    <row r="302" spans="1:16" ht="12.75">
      <c r="A302" s="7">
        <v>96</v>
      </c>
      <c r="B302" s="7" t="s">
        <v>394</v>
      </c>
      <c r="C302" s="7" t="s">
        <v>44</v>
      </c>
      <c r="D302" s="7" t="s">
        <v>395</v>
      </c>
      <c r="E302" s="7" t="s">
        <v>46</v>
      </c>
      <c r="F302" s="9">
        <v>6</v>
      </c>
      <c r="G302" s="13"/>
      <c r="H302" s="12">
        <f>ROUND((G302*F302),2)</f>
      </c>
      <c r="O302">
        <f>rekapitulace!H8</f>
      </c>
      <c r="P302">
        <f>O302/100*H302</f>
      </c>
    </row>
    <row r="303" ht="25.5">
      <c r="D303" s="14" t="s">
        <v>110</v>
      </c>
    </row>
    <row r="304" ht="12.75">
      <c r="D304" s="14" t="s">
        <v>44</v>
      </c>
    </row>
    <row r="305" spans="1:16" ht="12.75">
      <c r="A305" s="7">
        <v>97</v>
      </c>
      <c r="B305" s="7" t="s">
        <v>396</v>
      </c>
      <c r="C305" s="7" t="s">
        <v>44</v>
      </c>
      <c r="D305" s="7" t="s">
        <v>397</v>
      </c>
      <c r="E305" s="7" t="s">
        <v>46</v>
      </c>
      <c r="F305" s="9">
        <v>1</v>
      </c>
      <c r="G305" s="13"/>
      <c r="H305" s="12">
        <f>ROUND((G305*F305),2)</f>
      </c>
      <c r="O305">
        <f>rekapitulace!H8</f>
      </c>
      <c r="P305">
        <f>O305/100*H305</f>
      </c>
    </row>
    <row r="306" ht="25.5">
      <c r="D306" s="14" t="s">
        <v>321</v>
      </c>
    </row>
    <row r="307" ht="12.75">
      <c r="D307" s="14" t="s">
        <v>44</v>
      </c>
    </row>
    <row r="308" spans="1:16" ht="12.75">
      <c r="A308" s="7">
        <v>98</v>
      </c>
      <c r="B308" s="7" t="s">
        <v>398</v>
      </c>
      <c r="C308" s="7" t="s">
        <v>44</v>
      </c>
      <c r="D308" s="7" t="s">
        <v>399</v>
      </c>
      <c r="E308" s="7" t="s">
        <v>46</v>
      </c>
      <c r="F308" s="9">
        <v>1</v>
      </c>
      <c r="G308" s="13"/>
      <c r="H308" s="12">
        <f>ROUND((G308*F308),2)</f>
      </c>
      <c r="O308">
        <f>rekapitulace!H8</f>
      </c>
      <c r="P308">
        <f>O308/100*H308</f>
      </c>
    </row>
    <row r="309" ht="12.75">
      <c r="D309" s="14" t="s">
        <v>44</v>
      </c>
    </row>
    <row r="310" spans="1:16" ht="12.75">
      <c r="A310" s="7">
        <v>99</v>
      </c>
      <c r="B310" s="7" t="s">
        <v>400</v>
      </c>
      <c r="C310" s="7" t="s">
        <v>44</v>
      </c>
      <c r="D310" s="7" t="s">
        <v>401</v>
      </c>
      <c r="E310" s="7" t="s">
        <v>46</v>
      </c>
      <c r="F310" s="9">
        <v>19</v>
      </c>
      <c r="G310" s="13"/>
      <c r="H310" s="12">
        <f>ROUND((G310*F310),2)</f>
      </c>
      <c r="O310">
        <f>rekapitulace!H8</f>
      </c>
      <c r="P310">
        <f>O310/100*H310</f>
      </c>
    </row>
    <row r="311" ht="25.5">
      <c r="D311" s="14" t="s">
        <v>402</v>
      </c>
    </row>
    <row r="312" ht="12.75">
      <c r="D312" s="14" t="s">
        <v>44</v>
      </c>
    </row>
    <row r="313" spans="1:16" ht="12.75">
      <c r="A313" s="7">
        <v>100</v>
      </c>
      <c r="B313" s="7" t="s">
        <v>403</v>
      </c>
      <c r="C313" s="7" t="s">
        <v>44</v>
      </c>
      <c r="D313" s="7" t="s">
        <v>404</v>
      </c>
      <c r="E313" s="7" t="s">
        <v>46</v>
      </c>
      <c r="F313" s="9">
        <v>18</v>
      </c>
      <c r="G313" s="13"/>
      <c r="H313" s="12">
        <f>ROUND((G313*F313),2)</f>
      </c>
      <c r="O313">
        <f>rekapitulace!H8</f>
      </c>
      <c r="P313">
        <f>O313/100*H313</f>
      </c>
    </row>
    <row r="314" ht="25.5">
      <c r="D314" s="14" t="s">
        <v>312</v>
      </c>
    </row>
    <row r="315" ht="12.75">
      <c r="D315" s="14" t="s">
        <v>44</v>
      </c>
    </row>
    <row r="316" spans="1:16" ht="12.75">
      <c r="A316" s="7">
        <v>101</v>
      </c>
      <c r="B316" s="7" t="s">
        <v>405</v>
      </c>
      <c r="C316" s="7" t="s">
        <v>44</v>
      </c>
      <c r="D316" s="7" t="s">
        <v>406</v>
      </c>
      <c r="E316" s="7" t="s">
        <v>46</v>
      </c>
      <c r="F316" s="9">
        <v>1</v>
      </c>
      <c r="G316" s="13"/>
      <c r="H316" s="12">
        <f>ROUND((G316*F316),2)</f>
      </c>
      <c r="O316">
        <f>rekapitulace!H8</f>
      </c>
      <c r="P316">
        <f>O316/100*H316</f>
      </c>
    </row>
    <row r="317" ht="76.5">
      <c r="D317" s="14" t="s">
        <v>407</v>
      </c>
    </row>
    <row r="318" ht="12.75">
      <c r="D318" s="14" t="s">
        <v>44</v>
      </c>
    </row>
    <row r="319" spans="1:16" ht="12.75">
      <c r="A319" s="7">
        <v>102</v>
      </c>
      <c r="B319" s="7" t="s">
        <v>408</v>
      </c>
      <c r="C319" s="7" t="s">
        <v>44</v>
      </c>
      <c r="D319" s="7" t="s">
        <v>409</v>
      </c>
      <c r="E319" s="7" t="s">
        <v>46</v>
      </c>
      <c r="F319" s="9">
        <v>18</v>
      </c>
      <c r="G319" s="13"/>
      <c r="H319" s="12">
        <f>ROUND((G319*F319),2)</f>
      </c>
      <c r="O319">
        <f>rekapitulace!H8</f>
      </c>
      <c r="P319">
        <f>O319/100*H319</f>
      </c>
    </row>
    <row r="320" ht="25.5">
      <c r="D320" s="14" t="s">
        <v>312</v>
      </c>
    </row>
    <row r="321" ht="12.75">
      <c r="D321" s="14" t="s">
        <v>44</v>
      </c>
    </row>
    <row r="322" spans="1:16" ht="12.75">
      <c r="A322" s="7">
        <v>103</v>
      </c>
      <c r="B322" s="7" t="s">
        <v>410</v>
      </c>
      <c r="C322" s="7" t="s">
        <v>44</v>
      </c>
      <c r="D322" s="7" t="s">
        <v>411</v>
      </c>
      <c r="E322" s="7" t="s">
        <v>46</v>
      </c>
      <c r="F322" s="9">
        <v>1</v>
      </c>
      <c r="G322" s="13"/>
      <c r="H322" s="12">
        <f>ROUND((G322*F322),2)</f>
      </c>
      <c r="O322">
        <f>rekapitulace!H8</f>
      </c>
      <c r="P322">
        <f>O322/100*H322</f>
      </c>
    </row>
    <row r="323" ht="12.75">
      <c r="D323" s="14" t="s">
        <v>44</v>
      </c>
    </row>
    <row r="324" spans="1:16" ht="12.75">
      <c r="A324" s="7">
        <v>104</v>
      </c>
      <c r="B324" s="7" t="s">
        <v>412</v>
      </c>
      <c r="C324" s="7" t="s">
        <v>44</v>
      </c>
      <c r="D324" s="7" t="s">
        <v>413</v>
      </c>
      <c r="E324" s="7" t="s">
        <v>46</v>
      </c>
      <c r="F324" s="9">
        <v>2</v>
      </c>
      <c r="G324" s="13"/>
      <c r="H324" s="12">
        <f>ROUND((G324*F324),2)</f>
      </c>
      <c r="O324">
        <f>rekapitulace!H8</f>
      </c>
      <c r="P324">
        <f>O324/100*H324</f>
      </c>
    </row>
    <row r="325" ht="25.5">
      <c r="D325" s="14" t="s">
        <v>414</v>
      </c>
    </row>
    <row r="326" ht="12.75">
      <c r="D326" s="14" t="s">
        <v>44</v>
      </c>
    </row>
    <row r="327" spans="1:16" ht="12.75">
      <c r="A327" s="7">
        <v>105</v>
      </c>
      <c r="B327" s="7" t="s">
        <v>415</v>
      </c>
      <c r="C327" s="7" t="s">
        <v>44</v>
      </c>
      <c r="D327" s="7" t="s">
        <v>416</v>
      </c>
      <c r="E327" s="7" t="s">
        <v>46</v>
      </c>
      <c r="F327" s="9">
        <v>18</v>
      </c>
      <c r="G327" s="13"/>
      <c r="H327" s="12">
        <f>ROUND((G327*F327),2)</f>
      </c>
      <c r="O327">
        <f>rekapitulace!H8</f>
      </c>
      <c r="P327">
        <f>O327/100*H327</f>
      </c>
    </row>
    <row r="328" ht="25.5">
      <c r="D328" s="14" t="s">
        <v>312</v>
      </c>
    </row>
    <row r="329" ht="12.75">
      <c r="D329" s="14" t="s">
        <v>44</v>
      </c>
    </row>
    <row r="330" spans="1:16" ht="12.75">
      <c r="A330" s="7">
        <v>106</v>
      </c>
      <c r="B330" s="7" t="s">
        <v>417</v>
      </c>
      <c r="C330" s="7" t="s">
        <v>44</v>
      </c>
      <c r="D330" s="7" t="s">
        <v>418</v>
      </c>
      <c r="E330" s="7" t="s">
        <v>46</v>
      </c>
      <c r="F330" s="9">
        <v>1</v>
      </c>
      <c r="G330" s="13"/>
      <c r="H330" s="12">
        <f>ROUND((G330*F330),2)</f>
      </c>
      <c r="O330">
        <f>rekapitulace!H8</f>
      </c>
      <c r="P330">
        <f>O330/100*H330</f>
      </c>
    </row>
    <row r="331" ht="25.5">
      <c r="D331" s="14" t="s">
        <v>321</v>
      </c>
    </row>
    <row r="332" ht="12.75">
      <c r="D332" s="14" t="s">
        <v>44</v>
      </c>
    </row>
    <row r="333" spans="1:16" ht="12.75">
      <c r="A333" s="7">
        <v>107</v>
      </c>
      <c r="B333" s="7" t="s">
        <v>419</v>
      </c>
      <c r="C333" s="7" t="s">
        <v>44</v>
      </c>
      <c r="D333" s="7" t="s">
        <v>420</v>
      </c>
      <c r="E333" s="7" t="s">
        <v>46</v>
      </c>
      <c r="F333" s="9">
        <v>22</v>
      </c>
      <c r="G333" s="13"/>
      <c r="H333" s="12">
        <f>ROUND((G333*F333),2)</f>
      </c>
      <c r="O333">
        <f>rekapitulace!H8</f>
      </c>
      <c r="P333">
        <f>O333/100*H333</f>
      </c>
    </row>
    <row r="334" ht="25.5">
      <c r="D334" s="14" t="s">
        <v>393</v>
      </c>
    </row>
    <row r="335" ht="12.75">
      <c r="D335" s="14" t="s">
        <v>44</v>
      </c>
    </row>
    <row r="336" spans="1:16" ht="12.75">
      <c r="A336" s="7">
        <v>108</v>
      </c>
      <c r="B336" s="7" t="s">
        <v>421</v>
      </c>
      <c r="C336" s="7" t="s">
        <v>44</v>
      </c>
      <c r="D336" s="7" t="s">
        <v>422</v>
      </c>
      <c r="E336" s="7" t="s">
        <v>157</v>
      </c>
      <c r="F336" s="9">
        <v>5</v>
      </c>
      <c r="G336" s="13"/>
      <c r="H336" s="12">
        <f>ROUND((G336*F336),2)</f>
      </c>
      <c r="O336">
        <f>rekapitulace!H8</f>
      </c>
      <c r="P336">
        <f>O336/100*H336</f>
      </c>
    </row>
    <row r="337" ht="25.5">
      <c r="D337" s="14" t="s">
        <v>306</v>
      </c>
    </row>
    <row r="338" ht="12.75">
      <c r="D338" s="14" t="s">
        <v>44</v>
      </c>
    </row>
    <row r="339" spans="1:16" ht="12.75">
      <c r="A339" s="7">
        <v>109</v>
      </c>
      <c r="B339" s="7" t="s">
        <v>423</v>
      </c>
      <c r="C339" s="7" t="s">
        <v>44</v>
      </c>
      <c r="D339" s="7" t="s">
        <v>424</v>
      </c>
      <c r="E339" s="7" t="s">
        <v>157</v>
      </c>
      <c r="F339" s="9">
        <v>1472</v>
      </c>
      <c r="G339" s="13"/>
      <c r="H339" s="12">
        <f>ROUND((G339*F339),2)</f>
      </c>
      <c r="O339">
        <f>rekapitulace!H8</f>
      </c>
      <c r="P339">
        <f>O339/100*H339</f>
      </c>
    </row>
    <row r="340" ht="216.75">
      <c r="D340" s="14" t="s">
        <v>425</v>
      </c>
    </row>
    <row r="341" ht="12.75">
      <c r="D341" s="14" t="s">
        <v>44</v>
      </c>
    </row>
    <row r="342" spans="1:16" ht="12.75">
      <c r="A342" s="7">
        <v>110</v>
      </c>
      <c r="B342" s="7" t="s">
        <v>426</v>
      </c>
      <c r="C342" s="7" t="s">
        <v>44</v>
      </c>
      <c r="D342" s="7" t="s">
        <v>427</v>
      </c>
      <c r="E342" s="7" t="s">
        <v>157</v>
      </c>
      <c r="F342" s="9">
        <v>107</v>
      </c>
      <c r="G342" s="13"/>
      <c r="H342" s="12">
        <f>ROUND((G342*F342),2)</f>
      </c>
      <c r="O342">
        <f>rekapitulace!H8</f>
      </c>
      <c r="P342">
        <f>O342/100*H342</f>
      </c>
    </row>
    <row r="343" ht="38.25">
      <c r="D343" s="14" t="s">
        <v>428</v>
      </c>
    </row>
    <row r="344" ht="12.75">
      <c r="D344" s="14" t="s">
        <v>44</v>
      </c>
    </row>
    <row r="345" spans="1:16" ht="12.75">
      <c r="A345" s="7">
        <v>111</v>
      </c>
      <c r="B345" s="7" t="s">
        <v>429</v>
      </c>
      <c r="C345" s="7" t="s">
        <v>44</v>
      </c>
      <c r="D345" s="7" t="s">
        <v>430</v>
      </c>
      <c r="E345" s="7" t="s">
        <v>109</v>
      </c>
      <c r="F345" s="9">
        <v>18.35</v>
      </c>
      <c r="G345" s="13"/>
      <c r="H345" s="12">
        <f>ROUND((G345*F345),2)</f>
      </c>
      <c r="O345">
        <f>rekapitulace!H8</f>
      </c>
      <c r="P345">
        <f>O345/100*H345</f>
      </c>
    </row>
    <row r="346" ht="127.5">
      <c r="D346" s="14" t="s">
        <v>431</v>
      </c>
    </row>
    <row r="347" ht="12.75">
      <c r="D347" s="14" t="s">
        <v>44</v>
      </c>
    </row>
    <row r="348" spans="1:16" ht="12.75">
      <c r="A348" s="7">
        <v>112</v>
      </c>
      <c r="B348" s="7" t="s">
        <v>432</v>
      </c>
      <c r="C348" s="7" t="s">
        <v>44</v>
      </c>
      <c r="D348" s="7" t="s">
        <v>433</v>
      </c>
      <c r="E348" s="7" t="s">
        <v>157</v>
      </c>
      <c r="F348" s="9">
        <v>6.5</v>
      </c>
      <c r="G348" s="13"/>
      <c r="H348" s="12">
        <f>ROUND((G348*F348),2)</f>
      </c>
      <c r="O348">
        <f>rekapitulace!H8</f>
      </c>
      <c r="P348">
        <f>O348/100*H348</f>
      </c>
    </row>
    <row r="349" ht="25.5">
      <c r="D349" s="14" t="s">
        <v>434</v>
      </c>
    </row>
    <row r="350" ht="12.75">
      <c r="D350" s="14" t="s">
        <v>44</v>
      </c>
    </row>
    <row r="351" spans="1:16" ht="12.75">
      <c r="A351" s="7">
        <v>113</v>
      </c>
      <c r="B351" s="7" t="s">
        <v>435</v>
      </c>
      <c r="C351" s="7" t="s">
        <v>44</v>
      </c>
      <c r="D351" s="7" t="s">
        <v>436</v>
      </c>
      <c r="E351" s="7" t="s">
        <v>157</v>
      </c>
      <c r="F351" s="9">
        <v>1241</v>
      </c>
      <c r="G351" s="13"/>
      <c r="H351" s="12">
        <f>ROUND((G351*F351),2)</f>
      </c>
      <c r="O351">
        <f>rekapitulace!H8</f>
      </c>
      <c r="P351">
        <f>O351/100*H351</f>
      </c>
    </row>
    <row r="352" ht="178.5">
      <c r="D352" s="14" t="s">
        <v>437</v>
      </c>
    </row>
    <row r="353" ht="12.75">
      <c r="D353" s="14" t="s">
        <v>44</v>
      </c>
    </row>
    <row r="354" spans="1:16" ht="12.75">
      <c r="A354" s="7">
        <v>114</v>
      </c>
      <c r="B354" s="7" t="s">
        <v>438</v>
      </c>
      <c r="C354" s="7" t="s">
        <v>44</v>
      </c>
      <c r="D354" s="7" t="s">
        <v>439</v>
      </c>
      <c r="E354" s="7" t="s">
        <v>46</v>
      </c>
      <c r="F354" s="9">
        <v>2482</v>
      </c>
      <c r="G354" s="13"/>
      <c r="H354" s="12">
        <f>ROUND((G354*F354),2)</f>
      </c>
      <c r="O354">
        <f>rekapitulace!H8</f>
      </c>
      <c r="P354">
        <f>O354/100*H354</f>
      </c>
    </row>
    <row r="355" ht="204">
      <c r="D355" s="14" t="s">
        <v>440</v>
      </c>
    </row>
    <row r="356" ht="12.75">
      <c r="D356" s="14" t="s">
        <v>44</v>
      </c>
    </row>
    <row r="357" spans="1:16" ht="12.75">
      <c r="A357" s="7">
        <v>115</v>
      </c>
      <c r="B357" s="7" t="s">
        <v>441</v>
      </c>
      <c r="C357" s="7" t="s">
        <v>44</v>
      </c>
      <c r="D357" s="7" t="s">
        <v>442</v>
      </c>
      <c r="E357" s="7" t="s">
        <v>157</v>
      </c>
      <c r="F357" s="9">
        <v>13325</v>
      </c>
      <c r="G357" s="13"/>
      <c r="H357" s="12">
        <f>ROUND((G357*F357),2)</f>
      </c>
      <c r="O357">
        <f>rekapitulace!H8</f>
      </c>
      <c r="P357">
        <f>O357/100*H357</f>
      </c>
    </row>
    <row r="358" ht="51">
      <c r="D358" s="14" t="s">
        <v>443</v>
      </c>
    </row>
    <row r="359" ht="12.75">
      <c r="D359" s="14" t="s">
        <v>44</v>
      </c>
    </row>
    <row r="360" spans="1:16" ht="12.75">
      <c r="A360" s="7">
        <v>116</v>
      </c>
      <c r="B360" s="7" t="s">
        <v>444</v>
      </c>
      <c r="C360" s="7" t="s">
        <v>44</v>
      </c>
      <c r="D360" s="7" t="s">
        <v>445</v>
      </c>
      <c r="E360" s="7" t="s">
        <v>157</v>
      </c>
      <c r="F360" s="9">
        <v>1439</v>
      </c>
      <c r="G360" s="13"/>
      <c r="H360" s="12">
        <f>ROUND((G360*F360),2)</f>
      </c>
      <c r="O360">
        <f>rekapitulace!H8</f>
      </c>
      <c r="P360">
        <f>O360/100*H360</f>
      </c>
    </row>
    <row r="361" ht="51">
      <c r="D361" s="14" t="s">
        <v>446</v>
      </c>
    </row>
    <row r="362" ht="12.75">
      <c r="D362" s="14" t="s">
        <v>44</v>
      </c>
    </row>
    <row r="363" spans="1:16" ht="12.75">
      <c r="A363" s="7">
        <v>117</v>
      </c>
      <c r="B363" s="7" t="s">
        <v>447</v>
      </c>
      <c r="C363" s="7" t="s">
        <v>44</v>
      </c>
      <c r="D363" s="7" t="s">
        <v>448</v>
      </c>
      <c r="E363" s="7" t="s">
        <v>109</v>
      </c>
      <c r="F363" s="9">
        <v>18.35</v>
      </c>
      <c r="G363" s="13"/>
      <c r="H363" s="12">
        <f>ROUND((G363*F363),2)</f>
      </c>
      <c r="O363">
        <f>rekapitulace!H8</f>
      </c>
      <c r="P363">
        <f>O363/100*H363</f>
      </c>
    </row>
    <row r="364" ht="127.5">
      <c r="D364" s="14" t="s">
        <v>431</v>
      </c>
    </row>
    <row r="365" ht="12.75">
      <c r="D365" s="14" t="s">
        <v>44</v>
      </c>
    </row>
    <row r="366" spans="1:16" ht="12.75">
      <c r="A366" s="7">
        <v>118</v>
      </c>
      <c r="B366" s="7" t="s">
        <v>449</v>
      </c>
      <c r="C366" s="7" t="s">
        <v>44</v>
      </c>
      <c r="D366" s="7" t="s">
        <v>450</v>
      </c>
      <c r="E366" s="7" t="s">
        <v>157</v>
      </c>
      <c r="F366" s="9">
        <v>420</v>
      </c>
      <c r="G366" s="13"/>
      <c r="H366" s="12">
        <f>ROUND((G366*F366),2)</f>
      </c>
      <c r="O366">
        <f>rekapitulace!H8</f>
      </c>
      <c r="P366">
        <f>O366/100*H366</f>
      </c>
    </row>
    <row r="367" ht="25.5">
      <c r="D367" s="14" t="s">
        <v>451</v>
      </c>
    </row>
    <row r="368" ht="12.75">
      <c r="D368" s="14" t="s">
        <v>44</v>
      </c>
    </row>
    <row r="369" spans="1:16" ht="12.75">
      <c r="A369" s="7">
        <v>119</v>
      </c>
      <c r="B369" s="7" t="s">
        <v>452</v>
      </c>
      <c r="C369" s="7" t="s">
        <v>44</v>
      </c>
      <c r="D369" s="7" t="s">
        <v>453</v>
      </c>
      <c r="E369" s="7" t="s">
        <v>198</v>
      </c>
      <c r="F369" s="9">
        <v>11.667</v>
      </c>
      <c r="G369" s="13"/>
      <c r="H369" s="12">
        <f>ROUND((G369*F369),2)</f>
      </c>
      <c r="O369">
        <f>rekapitulace!H8</f>
      </c>
      <c r="P369">
        <f>O369/100*H369</f>
      </c>
    </row>
    <row r="370" ht="38.25">
      <c r="D370" s="14" t="s">
        <v>454</v>
      </c>
    </row>
    <row r="371" ht="12.75">
      <c r="D371" s="14" t="s">
        <v>44</v>
      </c>
    </row>
    <row r="372" spans="1:16" ht="12.75">
      <c r="A372" s="7">
        <v>120</v>
      </c>
      <c r="B372" s="7" t="s">
        <v>455</v>
      </c>
      <c r="C372" s="7" t="s">
        <v>44</v>
      </c>
      <c r="D372" s="7" t="s">
        <v>456</v>
      </c>
      <c r="E372" s="7" t="s">
        <v>157</v>
      </c>
      <c r="F372" s="9">
        <v>935.1</v>
      </c>
      <c r="G372" s="13"/>
      <c r="H372" s="12">
        <f>ROUND((G372*F372),2)</f>
      </c>
      <c r="O372">
        <f>rekapitulace!H8</f>
      </c>
      <c r="P372">
        <f>O372/100*H372</f>
      </c>
    </row>
    <row r="373" ht="153">
      <c r="D373" s="14" t="s">
        <v>457</v>
      </c>
    </row>
    <row r="374" ht="12.75">
      <c r="D374" s="14" t="s">
        <v>44</v>
      </c>
    </row>
    <row r="375" spans="1:16" ht="12.75">
      <c r="A375" s="7">
        <v>121</v>
      </c>
      <c r="B375" s="7" t="s">
        <v>458</v>
      </c>
      <c r="C375" s="7" t="s">
        <v>44</v>
      </c>
      <c r="D375" s="7" t="s">
        <v>459</v>
      </c>
      <c r="E375" s="7" t="s">
        <v>46</v>
      </c>
      <c r="F375" s="9">
        <v>664</v>
      </c>
      <c r="G375" s="13"/>
      <c r="H375" s="12">
        <f>ROUND((G375*F375),2)</f>
      </c>
      <c r="O375">
        <f>rekapitulace!H8</f>
      </c>
      <c r="P375">
        <f>O375/100*H375</f>
      </c>
    </row>
    <row r="376" ht="178.5">
      <c r="D376" s="14" t="s">
        <v>460</v>
      </c>
    </row>
    <row r="377" ht="12.75">
      <c r="D377" s="14" t="s">
        <v>44</v>
      </c>
    </row>
    <row r="378" spans="1:16" ht="12.75">
      <c r="A378" s="7">
        <v>122</v>
      </c>
      <c r="B378" s="7" t="s">
        <v>461</v>
      </c>
      <c r="C378" s="7" t="s">
        <v>44</v>
      </c>
      <c r="D378" s="7" t="s">
        <v>462</v>
      </c>
      <c r="E378" s="7" t="s">
        <v>46</v>
      </c>
      <c r="F378" s="9">
        <v>484</v>
      </c>
      <c r="G378" s="13"/>
      <c r="H378" s="12">
        <f>ROUND((G378*F378),2)</f>
      </c>
      <c r="O378">
        <f>rekapitulace!H8</f>
      </c>
      <c r="P378">
        <f>O378/100*H378</f>
      </c>
    </row>
    <row r="379" ht="267.75">
      <c r="D379" s="14" t="s">
        <v>463</v>
      </c>
    </row>
    <row r="380" ht="12.75">
      <c r="D380" s="14" t="s">
        <v>44</v>
      </c>
    </row>
    <row r="381" spans="1:16" ht="12.75">
      <c r="A381" s="7">
        <v>123</v>
      </c>
      <c r="B381" s="7" t="s">
        <v>464</v>
      </c>
      <c r="C381" s="7" t="s">
        <v>44</v>
      </c>
      <c r="D381" s="7" t="s">
        <v>465</v>
      </c>
      <c r="E381" s="7" t="s">
        <v>46</v>
      </c>
      <c r="F381" s="9">
        <v>54</v>
      </c>
      <c r="G381" s="13"/>
      <c r="H381" s="12">
        <f>ROUND((G381*F381),2)</f>
      </c>
      <c r="O381">
        <f>rekapitulace!H8</f>
      </c>
      <c r="P381">
        <f>O381/100*H381</f>
      </c>
    </row>
    <row r="382" ht="38.25">
      <c r="D382" s="14" t="s">
        <v>466</v>
      </c>
    </row>
    <row r="383" ht="12.75">
      <c r="D383" s="14" t="s">
        <v>44</v>
      </c>
    </row>
    <row r="384" spans="1:16" ht="12.75">
      <c r="A384" s="7">
        <v>124</v>
      </c>
      <c r="B384" s="7" t="s">
        <v>467</v>
      </c>
      <c r="C384" s="7" t="s">
        <v>44</v>
      </c>
      <c r="D384" s="7" t="s">
        <v>468</v>
      </c>
      <c r="E384" s="7" t="s">
        <v>46</v>
      </c>
      <c r="F384" s="9">
        <v>14</v>
      </c>
      <c r="G384" s="13"/>
      <c r="H384" s="12">
        <f>ROUND((G384*F384),2)</f>
      </c>
      <c r="O384">
        <f>rekapitulace!H8</f>
      </c>
      <c r="P384">
        <f>O384/100*H384</f>
      </c>
    </row>
    <row r="385" ht="25.5">
      <c r="D385" s="14" t="s">
        <v>469</v>
      </c>
    </row>
    <row r="386" ht="12.75">
      <c r="D386" s="14" t="s">
        <v>44</v>
      </c>
    </row>
    <row r="387" spans="1:16" ht="12.75">
      <c r="A387" s="7">
        <v>125</v>
      </c>
      <c r="B387" s="7" t="s">
        <v>470</v>
      </c>
      <c r="C387" s="7" t="s">
        <v>44</v>
      </c>
      <c r="D387" s="7" t="s">
        <v>471</v>
      </c>
      <c r="E387" s="7" t="s">
        <v>157</v>
      </c>
      <c r="F387" s="9">
        <v>94.8</v>
      </c>
      <c r="G387" s="13"/>
      <c r="H387" s="12">
        <f>ROUND((G387*F387),2)</f>
      </c>
      <c r="O387">
        <f>rekapitulace!H8</f>
      </c>
      <c r="P387">
        <f>O387/100*H387</f>
      </c>
    </row>
    <row r="388" ht="76.5">
      <c r="D388" s="14" t="s">
        <v>472</v>
      </c>
    </row>
    <row r="389" ht="12.75">
      <c r="D389" s="14" t="s">
        <v>44</v>
      </c>
    </row>
    <row r="390" spans="1:16" ht="12.75">
      <c r="A390" s="7">
        <v>126</v>
      </c>
      <c r="B390" s="7" t="s">
        <v>473</v>
      </c>
      <c r="C390" s="7" t="s">
        <v>44</v>
      </c>
      <c r="D390" s="7" t="s">
        <v>474</v>
      </c>
      <c r="E390" s="7" t="s">
        <v>46</v>
      </c>
      <c r="F390" s="9">
        <v>193.8</v>
      </c>
      <c r="G390" s="13"/>
      <c r="H390" s="12">
        <f>ROUND((G390*F390),2)</f>
      </c>
      <c r="O390">
        <f>rekapitulace!H8</f>
      </c>
      <c r="P390">
        <f>O390/100*H390</f>
      </c>
    </row>
    <row r="391" ht="38.25">
      <c r="D391" s="14" t="s">
        <v>475</v>
      </c>
    </row>
    <row r="392" ht="12.75">
      <c r="D392" s="14" t="s">
        <v>44</v>
      </c>
    </row>
    <row r="393" spans="1:16" ht="12.75">
      <c r="A393" s="7">
        <v>127</v>
      </c>
      <c r="B393" s="7" t="s">
        <v>476</v>
      </c>
      <c r="C393" s="7" t="s">
        <v>44</v>
      </c>
      <c r="D393" s="7" t="s">
        <v>477</v>
      </c>
      <c r="E393" s="7" t="s">
        <v>164</v>
      </c>
      <c r="F393" s="9">
        <v>30.013</v>
      </c>
      <c r="G393" s="13"/>
      <c r="H393" s="12">
        <f>ROUND((G393*F393),2)</f>
      </c>
      <c r="O393">
        <f>rekapitulace!H8</f>
      </c>
      <c r="P393">
        <f>O393/100*H393</f>
      </c>
    </row>
    <row r="394" ht="204">
      <c r="D394" s="14" t="s">
        <v>478</v>
      </c>
    </row>
    <row r="395" ht="12.75">
      <c r="D395" s="14" t="s">
        <v>44</v>
      </c>
    </row>
    <row r="396" spans="1:16" ht="12.75">
      <c r="A396" s="7">
        <v>128</v>
      </c>
      <c r="B396" s="7" t="s">
        <v>479</v>
      </c>
      <c r="C396" s="7" t="s">
        <v>44</v>
      </c>
      <c r="D396" s="7" t="s">
        <v>480</v>
      </c>
      <c r="E396" s="7" t="s">
        <v>157</v>
      </c>
      <c r="F396" s="9">
        <v>1896</v>
      </c>
      <c r="G396" s="13"/>
      <c r="H396" s="12">
        <f>ROUND((G396*F396),2)</f>
      </c>
      <c r="O396">
        <f>rekapitulace!H8</f>
      </c>
      <c r="P396">
        <f>O396/100*H396</f>
      </c>
    </row>
    <row r="397" ht="409.5">
      <c r="D397" s="14" t="s">
        <v>481</v>
      </c>
    </row>
    <row r="398" ht="12.75">
      <c r="D398" s="14" t="s">
        <v>44</v>
      </c>
    </row>
    <row r="399" spans="1:16" ht="12.75">
      <c r="A399" s="7">
        <v>129</v>
      </c>
      <c r="B399" s="7" t="s">
        <v>482</v>
      </c>
      <c r="C399" s="7" t="s">
        <v>44</v>
      </c>
      <c r="D399" s="7" t="s">
        <v>483</v>
      </c>
      <c r="E399" s="7" t="s">
        <v>157</v>
      </c>
      <c r="F399" s="9">
        <v>701</v>
      </c>
      <c r="G399" s="13"/>
      <c r="H399" s="12">
        <f>ROUND((G399*F399),2)</f>
      </c>
      <c r="O399">
        <f>rekapitulace!H8</f>
      </c>
      <c r="P399">
        <f>O399/100*H399</f>
      </c>
    </row>
    <row r="400" ht="216.75">
      <c r="D400" s="14" t="s">
        <v>484</v>
      </c>
    </row>
    <row r="401" ht="12.75">
      <c r="D401" s="14" t="s">
        <v>44</v>
      </c>
    </row>
    <row r="402" spans="1:16" ht="12.75">
      <c r="A402" s="7">
        <v>130</v>
      </c>
      <c r="B402" s="7" t="s">
        <v>485</v>
      </c>
      <c r="C402" s="7" t="s">
        <v>44</v>
      </c>
      <c r="D402" s="7" t="s">
        <v>486</v>
      </c>
      <c r="E402" s="7" t="s">
        <v>157</v>
      </c>
      <c r="F402" s="9">
        <v>1896</v>
      </c>
      <c r="G402" s="13"/>
      <c r="H402" s="12">
        <f>ROUND((G402*F402),2)</f>
      </c>
      <c r="O402">
        <f>rekapitulace!H8</f>
      </c>
      <c r="P402">
        <f>O402/100*H402</f>
      </c>
    </row>
    <row r="403" ht="38.25">
      <c r="D403" s="14" t="s">
        <v>487</v>
      </c>
    </row>
    <row r="404" ht="12.75">
      <c r="D404" s="14" t="s">
        <v>44</v>
      </c>
    </row>
    <row r="405" spans="1:16" ht="12.75">
      <c r="A405" s="7">
        <v>131</v>
      </c>
      <c r="B405" s="7" t="s">
        <v>488</v>
      </c>
      <c r="C405" s="7" t="s">
        <v>44</v>
      </c>
      <c r="D405" s="7" t="s">
        <v>489</v>
      </c>
      <c r="E405" s="7" t="s">
        <v>157</v>
      </c>
      <c r="F405" s="9">
        <v>701</v>
      </c>
      <c r="G405" s="13"/>
      <c r="H405" s="12">
        <f>ROUND((G405*F405),2)</f>
      </c>
      <c r="O405">
        <f>rekapitulace!H8</f>
      </c>
      <c r="P405">
        <f>O405/100*H405</f>
      </c>
    </row>
    <row r="406" ht="25.5">
      <c r="D406" s="14" t="s">
        <v>490</v>
      </c>
    </row>
    <row r="407" ht="12.75">
      <c r="D407" s="14" t="s">
        <v>44</v>
      </c>
    </row>
    <row r="408" spans="1:16" ht="12.75">
      <c r="A408" s="7">
        <v>132</v>
      </c>
      <c r="B408" s="7" t="s">
        <v>491</v>
      </c>
      <c r="C408" s="7" t="s">
        <v>44</v>
      </c>
      <c r="D408" s="7" t="s">
        <v>492</v>
      </c>
      <c r="E408" s="7" t="s">
        <v>46</v>
      </c>
      <c r="F408" s="9">
        <v>4</v>
      </c>
      <c r="G408" s="13"/>
      <c r="H408" s="12">
        <f>ROUND((G408*F408),2)</f>
      </c>
      <c r="O408">
        <f>rekapitulace!H8</f>
      </c>
      <c r="P408">
        <f>O408/100*H408</f>
      </c>
    </row>
    <row r="409" ht="25.5">
      <c r="D409" s="14" t="s">
        <v>318</v>
      </c>
    </row>
    <row r="410" ht="409.5">
      <c r="D410" s="14" t="s">
        <v>493</v>
      </c>
    </row>
    <row r="411" spans="1:16" ht="12.75">
      <c r="A411" s="7">
        <v>133</v>
      </c>
      <c r="B411" s="7" t="s">
        <v>494</v>
      </c>
      <c r="C411" s="7" t="s">
        <v>44</v>
      </c>
      <c r="D411" s="7" t="s">
        <v>495</v>
      </c>
      <c r="E411" s="7" t="s">
        <v>46</v>
      </c>
      <c r="F411" s="9">
        <v>4</v>
      </c>
      <c r="G411" s="13"/>
      <c r="H411" s="12">
        <f>ROUND((G411*F411),2)</f>
      </c>
      <c r="O411">
        <f>rekapitulace!H8</f>
      </c>
      <c r="P411">
        <f>O411/100*H411</f>
      </c>
    </row>
    <row r="412" ht="25.5">
      <c r="D412" s="14" t="s">
        <v>318</v>
      </c>
    </row>
    <row r="413" ht="12.75">
      <c r="D413" s="14" t="s">
        <v>44</v>
      </c>
    </row>
    <row r="414" spans="1:16" ht="12.75">
      <c r="A414" s="7">
        <v>134</v>
      </c>
      <c r="B414" s="7" t="s">
        <v>496</v>
      </c>
      <c r="C414" s="7" t="s">
        <v>44</v>
      </c>
      <c r="D414" s="7" t="s">
        <v>497</v>
      </c>
      <c r="E414" s="7" t="s">
        <v>164</v>
      </c>
      <c r="F414" s="9">
        <v>1.8</v>
      </c>
      <c r="G414" s="13"/>
      <c r="H414" s="12">
        <f>ROUND((G414*F414),2)</f>
      </c>
      <c r="O414">
        <f>rekapitulace!H8</f>
      </c>
      <c r="P414">
        <f>O414/100*H414</f>
      </c>
    </row>
    <row r="415" ht="89.25">
      <c r="D415" s="14" t="s">
        <v>498</v>
      </c>
    </row>
    <row r="416" ht="408">
      <c r="D416" s="14" t="s">
        <v>499</v>
      </c>
    </row>
    <row r="417" spans="1:16" ht="12.75">
      <c r="A417" s="7">
        <v>135</v>
      </c>
      <c r="B417" s="7" t="s">
        <v>500</v>
      </c>
      <c r="C417" s="7" t="s">
        <v>44</v>
      </c>
      <c r="D417" s="7" t="s">
        <v>501</v>
      </c>
      <c r="E417" s="7" t="s">
        <v>157</v>
      </c>
      <c r="F417" s="9">
        <v>16</v>
      </c>
      <c r="G417" s="13"/>
      <c r="H417" s="12">
        <f>ROUND((G417*F417),2)</f>
      </c>
      <c r="O417">
        <f>rekapitulace!H8</f>
      </c>
      <c r="P417">
        <f>O417/100*H417</f>
      </c>
    </row>
    <row r="418" ht="127.5">
      <c r="D418" s="14" t="s">
        <v>502</v>
      </c>
    </row>
    <row r="419" ht="12.75">
      <c r="D419" s="14" t="s">
        <v>44</v>
      </c>
    </row>
    <row r="420" spans="1:16" ht="12.75">
      <c r="A420" s="7">
        <v>136</v>
      </c>
      <c r="B420" s="7" t="s">
        <v>503</v>
      </c>
      <c r="C420" s="7" t="s">
        <v>44</v>
      </c>
      <c r="D420" s="7" t="s">
        <v>504</v>
      </c>
      <c r="E420" s="7" t="s">
        <v>157</v>
      </c>
      <c r="F420" s="9">
        <v>10</v>
      </c>
      <c r="G420" s="13"/>
      <c r="H420" s="12">
        <f>ROUND((G420*F420),2)</f>
      </c>
      <c r="O420">
        <f>rekapitulace!H8</f>
      </c>
      <c r="P420">
        <f>O420/100*H420</f>
      </c>
    </row>
    <row r="421" ht="25.5">
      <c r="D421" s="14" t="s">
        <v>331</v>
      </c>
    </row>
    <row r="422" ht="12.75">
      <c r="D422" s="14" t="s">
        <v>44</v>
      </c>
    </row>
    <row r="423" spans="1:16" ht="12.75">
      <c r="A423" s="7">
        <v>137</v>
      </c>
      <c r="B423" s="7" t="s">
        <v>505</v>
      </c>
      <c r="C423" s="7" t="s">
        <v>44</v>
      </c>
      <c r="D423" s="7" t="s">
        <v>506</v>
      </c>
      <c r="E423" s="7" t="s">
        <v>157</v>
      </c>
      <c r="F423" s="9">
        <v>2</v>
      </c>
      <c r="G423" s="13"/>
      <c r="H423" s="12">
        <f>ROUND((G423*F423),2)</f>
      </c>
      <c r="O423">
        <f>rekapitulace!H8</f>
      </c>
      <c r="P423">
        <f>O423/100*H423</f>
      </c>
    </row>
    <row r="424" ht="76.5">
      <c r="D424" s="14" t="s">
        <v>507</v>
      </c>
    </row>
    <row r="425" ht="12.75">
      <c r="D425" s="14" t="s">
        <v>44</v>
      </c>
    </row>
    <row r="426" spans="1:16" ht="12.75">
      <c r="A426" s="7">
        <v>138</v>
      </c>
      <c r="B426" s="7" t="s">
        <v>508</v>
      </c>
      <c r="C426" s="7" t="s">
        <v>44</v>
      </c>
      <c r="D426" s="7" t="s">
        <v>509</v>
      </c>
      <c r="E426" s="7" t="s">
        <v>109</v>
      </c>
      <c r="F426" s="9">
        <v>3365.04</v>
      </c>
      <c r="G426" s="13"/>
      <c r="H426" s="12">
        <f>ROUND((G426*F426),2)</f>
      </c>
      <c r="O426">
        <f>rekapitulace!H8</f>
      </c>
      <c r="P426">
        <f>O426/100*H426</f>
      </c>
    </row>
    <row r="427" ht="51">
      <c r="D427" s="14" t="s">
        <v>510</v>
      </c>
    </row>
    <row r="428" ht="12.75">
      <c r="D428" s="14" t="s">
        <v>44</v>
      </c>
    </row>
    <row r="429" spans="1:16" ht="12.75">
      <c r="A429" s="7">
        <v>139</v>
      </c>
      <c r="B429" s="7" t="s">
        <v>511</v>
      </c>
      <c r="C429" s="7" t="s">
        <v>44</v>
      </c>
      <c r="D429" s="7" t="s">
        <v>512</v>
      </c>
      <c r="E429" s="7" t="s">
        <v>109</v>
      </c>
      <c r="F429" s="9">
        <v>3365.04</v>
      </c>
      <c r="G429" s="13"/>
      <c r="H429" s="12">
        <f>ROUND((G429*F429),2)</f>
      </c>
      <c r="O429">
        <f>rekapitulace!H8</f>
      </c>
      <c r="P429">
        <f>O429/100*H429</f>
      </c>
    </row>
    <row r="430" ht="51">
      <c r="D430" s="14" t="s">
        <v>510</v>
      </c>
    </row>
    <row r="431" ht="12.75">
      <c r="D431" s="14" t="s">
        <v>44</v>
      </c>
    </row>
    <row r="432" spans="1:16" ht="12.75">
      <c r="A432" s="7">
        <v>140</v>
      </c>
      <c r="B432" s="7" t="s">
        <v>513</v>
      </c>
      <c r="C432" s="7" t="s">
        <v>44</v>
      </c>
      <c r="D432" s="7" t="s">
        <v>514</v>
      </c>
      <c r="E432" s="7" t="s">
        <v>157</v>
      </c>
      <c r="F432" s="9">
        <v>519</v>
      </c>
      <c r="G432" s="13"/>
      <c r="H432" s="12">
        <f>ROUND((G432*F432),2)</f>
      </c>
      <c r="O432">
        <f>rekapitulace!H8</f>
      </c>
      <c r="P432">
        <f>O432/100*H432</f>
      </c>
    </row>
    <row r="433" ht="204">
      <c r="D433" s="14" t="s">
        <v>515</v>
      </c>
    </row>
    <row r="434" ht="12.75">
      <c r="D434" s="14" t="s">
        <v>44</v>
      </c>
    </row>
    <row r="435" spans="1:16" ht="12.75">
      <c r="A435" s="7">
        <v>141</v>
      </c>
      <c r="B435" s="7" t="s">
        <v>516</v>
      </c>
      <c r="C435" s="7" t="s">
        <v>44</v>
      </c>
      <c r="D435" s="7" t="s">
        <v>517</v>
      </c>
      <c r="E435" s="7" t="s">
        <v>157</v>
      </c>
      <c r="F435" s="9">
        <v>12.5</v>
      </c>
      <c r="G435" s="13"/>
      <c r="H435" s="12">
        <f>ROUND((G435*F435),2)</f>
      </c>
      <c r="O435">
        <f>rekapitulace!H8</f>
      </c>
      <c r="P435">
        <f>O435/100*H435</f>
      </c>
    </row>
    <row r="436" ht="76.5">
      <c r="D436" s="14" t="s">
        <v>518</v>
      </c>
    </row>
    <row r="437" ht="255">
      <c r="D437" s="14" t="s">
        <v>519</v>
      </c>
    </row>
    <row r="438" spans="1:16" ht="12.75">
      <c r="A438" s="7">
        <v>142</v>
      </c>
      <c r="B438" s="7" t="s">
        <v>520</v>
      </c>
      <c r="C438" s="7" t="s">
        <v>44</v>
      </c>
      <c r="D438" s="7" t="s">
        <v>521</v>
      </c>
      <c r="E438" s="7" t="s">
        <v>157</v>
      </c>
      <c r="F438" s="9">
        <v>14</v>
      </c>
      <c r="G438" s="13"/>
      <c r="H438" s="12">
        <f>ROUND((G438*F438),2)</f>
      </c>
      <c r="O438">
        <f>rekapitulace!H8</f>
      </c>
      <c r="P438">
        <f>O438/100*H438</f>
      </c>
    </row>
    <row r="439" ht="127.5">
      <c r="D439" s="14" t="s">
        <v>522</v>
      </c>
    </row>
    <row r="440" ht="12.75">
      <c r="D440" s="14" t="s">
        <v>44</v>
      </c>
    </row>
    <row r="441" spans="1:16" ht="12.75">
      <c r="A441" s="7">
        <v>143</v>
      </c>
      <c r="B441" s="7" t="s">
        <v>523</v>
      </c>
      <c r="C441" s="7" t="s">
        <v>44</v>
      </c>
      <c r="D441" s="7" t="s">
        <v>524</v>
      </c>
      <c r="E441" s="7" t="s">
        <v>157</v>
      </c>
      <c r="F441" s="9">
        <v>140</v>
      </c>
      <c r="G441" s="13"/>
      <c r="H441" s="12">
        <f>ROUND((G441*F441),2)</f>
      </c>
      <c r="O441">
        <f>rekapitulace!H8</f>
      </c>
      <c r="P441">
        <f>O441/100*H441</f>
      </c>
    </row>
    <row r="442" ht="25.5">
      <c r="D442" s="14" t="s">
        <v>525</v>
      </c>
    </row>
    <row r="443" ht="409.5">
      <c r="D443" s="14" t="s">
        <v>526</v>
      </c>
    </row>
    <row r="444" spans="1:16" ht="12.75">
      <c r="A444" s="7">
        <v>144</v>
      </c>
      <c r="B444" s="7" t="s">
        <v>527</v>
      </c>
      <c r="C444" s="7" t="s">
        <v>44</v>
      </c>
      <c r="D444" s="7" t="s">
        <v>528</v>
      </c>
      <c r="E444" s="7" t="s">
        <v>157</v>
      </c>
      <c r="F444" s="9">
        <v>665</v>
      </c>
      <c r="G444" s="13"/>
      <c r="H444" s="12">
        <f>ROUND((G444*F444),2)</f>
      </c>
      <c r="O444">
        <f>rekapitulace!H8</f>
      </c>
      <c r="P444">
        <f>O444/100*H444</f>
      </c>
    </row>
    <row r="445" ht="102">
      <c r="D445" s="14" t="s">
        <v>529</v>
      </c>
    </row>
    <row r="446" ht="409.5">
      <c r="D446" s="14" t="s">
        <v>530</v>
      </c>
    </row>
    <row r="447" spans="1:16" ht="12.75">
      <c r="A447" s="7">
        <v>145</v>
      </c>
      <c r="B447" s="7" t="s">
        <v>531</v>
      </c>
      <c r="C447" s="7" t="s">
        <v>44</v>
      </c>
      <c r="D447" s="7" t="s">
        <v>532</v>
      </c>
      <c r="E447" s="7" t="s">
        <v>109</v>
      </c>
      <c r="F447" s="9">
        <v>970</v>
      </c>
      <c r="G447" s="13"/>
      <c r="H447" s="12">
        <f>ROUND((G447*F447),2)</f>
      </c>
      <c r="O447">
        <f>rekapitulace!H8</f>
      </c>
      <c r="P447">
        <f>O447/100*H447</f>
      </c>
    </row>
    <row r="448" ht="25.5">
      <c r="D448" s="14" t="s">
        <v>533</v>
      </c>
    </row>
    <row r="449" ht="255">
      <c r="D449" s="14" t="s">
        <v>534</v>
      </c>
    </row>
    <row r="450" spans="1:16" ht="12.75">
      <c r="A450" s="7">
        <v>146</v>
      </c>
      <c r="B450" s="7" t="s">
        <v>535</v>
      </c>
      <c r="C450" s="7" t="s">
        <v>44</v>
      </c>
      <c r="D450" s="7" t="s">
        <v>536</v>
      </c>
      <c r="E450" s="7" t="s">
        <v>109</v>
      </c>
      <c r="F450" s="9">
        <v>6720</v>
      </c>
      <c r="G450" s="13"/>
      <c r="H450" s="12">
        <f>ROUND((G450*F450),2)</f>
      </c>
      <c r="O450">
        <f>rekapitulace!H8</f>
      </c>
      <c r="P450">
        <f>O450/100*H450</f>
      </c>
    </row>
    <row r="451" ht="38.25">
      <c r="D451" s="14" t="s">
        <v>537</v>
      </c>
    </row>
    <row r="452" ht="12.75">
      <c r="D452" s="14" t="s">
        <v>44</v>
      </c>
    </row>
    <row r="453" spans="1:16" ht="12.75">
      <c r="A453" s="7">
        <v>147</v>
      </c>
      <c r="B453" s="7" t="s">
        <v>538</v>
      </c>
      <c r="C453" s="7" t="s">
        <v>44</v>
      </c>
      <c r="D453" s="7" t="s">
        <v>539</v>
      </c>
      <c r="E453" s="7" t="s">
        <v>46</v>
      </c>
      <c r="F453" s="9">
        <v>36</v>
      </c>
      <c r="G453" s="13"/>
      <c r="H453" s="12">
        <f>ROUND((G453*F453),2)</f>
      </c>
      <c r="O453">
        <f>rekapitulace!H8</f>
      </c>
      <c r="P453">
        <f>O453/100*H453</f>
      </c>
    </row>
    <row r="454" ht="25.5">
      <c r="D454" s="14" t="s">
        <v>540</v>
      </c>
    </row>
    <row r="455" ht="12.75">
      <c r="D455" s="14" t="s">
        <v>44</v>
      </c>
    </row>
    <row r="456" spans="1:16" ht="12.75">
      <c r="A456" s="7">
        <v>148</v>
      </c>
      <c r="B456" s="7" t="s">
        <v>541</v>
      </c>
      <c r="C456" s="7" t="s">
        <v>44</v>
      </c>
      <c r="D456" s="7" t="s">
        <v>542</v>
      </c>
      <c r="E456" s="7" t="s">
        <v>157</v>
      </c>
      <c r="F456" s="9">
        <v>30</v>
      </c>
      <c r="G456" s="13"/>
      <c r="H456" s="12">
        <f>ROUND((G456*F456),2)</f>
      </c>
      <c r="O456">
        <f>rekapitulace!H8</f>
      </c>
      <c r="P456">
        <f>O456/100*H456</f>
      </c>
    </row>
    <row r="457" ht="25.5">
      <c r="D457" s="14" t="s">
        <v>543</v>
      </c>
    </row>
    <row r="458" ht="409.5">
      <c r="D458" s="14" t="s">
        <v>544</v>
      </c>
    </row>
    <row r="459" spans="1:16" ht="12.75">
      <c r="A459" s="7">
        <v>149</v>
      </c>
      <c r="B459" s="7" t="s">
        <v>545</v>
      </c>
      <c r="C459" s="7" t="s">
        <v>44</v>
      </c>
      <c r="D459" s="7" t="s">
        <v>546</v>
      </c>
      <c r="E459" s="7" t="s">
        <v>46</v>
      </c>
      <c r="F459" s="9">
        <v>2</v>
      </c>
      <c r="G459" s="13"/>
      <c r="H459" s="12">
        <f>ROUND((G459*F459),2)</f>
      </c>
      <c r="O459">
        <f>rekapitulace!H8</f>
      </c>
      <c r="P459">
        <f>O459/100*H459</f>
      </c>
    </row>
    <row r="460" ht="25.5">
      <c r="D460" s="14" t="s">
        <v>414</v>
      </c>
    </row>
    <row r="461" ht="12.75">
      <c r="D461" s="14" t="s">
        <v>44</v>
      </c>
    </row>
    <row r="462" spans="1:16" ht="12.75">
      <c r="A462" s="7">
        <v>150</v>
      </c>
      <c r="B462" s="7" t="s">
        <v>547</v>
      </c>
      <c r="C462" s="7" t="s">
        <v>44</v>
      </c>
      <c r="D462" s="7" t="s">
        <v>548</v>
      </c>
      <c r="E462" s="7" t="s">
        <v>109</v>
      </c>
      <c r="F462" s="9">
        <v>380.1</v>
      </c>
      <c r="G462" s="13"/>
      <c r="H462" s="12">
        <f>ROUND((G462*F462),2)</f>
      </c>
      <c r="O462">
        <f>rekapitulace!H8</f>
      </c>
      <c r="P462">
        <f>O462/100*H462</f>
      </c>
    </row>
    <row r="463" ht="38.25">
      <c r="D463" s="14" t="s">
        <v>549</v>
      </c>
    </row>
    <row r="464" ht="12.75">
      <c r="D464" s="14" t="s">
        <v>44</v>
      </c>
    </row>
    <row r="465" spans="1:16" ht="12.75">
      <c r="A465" s="7">
        <v>151</v>
      </c>
      <c r="B465" s="7" t="s">
        <v>550</v>
      </c>
      <c r="C465" s="7" t="s">
        <v>44</v>
      </c>
      <c r="D465" s="7" t="s">
        <v>551</v>
      </c>
      <c r="E465" s="7" t="s">
        <v>109</v>
      </c>
      <c r="F465" s="9">
        <v>6</v>
      </c>
      <c r="G465" s="13"/>
      <c r="H465" s="12">
        <f>ROUND((G465*F465),2)</f>
      </c>
      <c r="O465">
        <f>rekapitulace!H8</f>
      </c>
      <c r="P465">
        <f>O465/100*H465</f>
      </c>
    </row>
    <row r="466" ht="25.5">
      <c r="D466" s="14" t="s">
        <v>110</v>
      </c>
    </row>
    <row r="467" ht="408">
      <c r="D467" s="14" t="s">
        <v>552</v>
      </c>
    </row>
    <row r="468" spans="1:16" ht="12.75">
      <c r="A468" s="7">
        <v>152</v>
      </c>
      <c r="B468" s="7" t="s">
        <v>553</v>
      </c>
      <c r="C468" s="7" t="s">
        <v>44</v>
      </c>
      <c r="D468" s="7" t="s">
        <v>554</v>
      </c>
      <c r="E468" s="7" t="s">
        <v>198</v>
      </c>
      <c r="F468" s="9">
        <v>928.75</v>
      </c>
      <c r="G468" s="13"/>
      <c r="H468" s="12">
        <f>ROUND((G468*F468),2)</f>
      </c>
      <c r="O468">
        <f>rekapitulace!H8</f>
      </c>
      <c r="P468">
        <f>O468/100*H468</f>
      </c>
    </row>
    <row r="469" ht="38.25">
      <c r="D469" s="14" t="s">
        <v>555</v>
      </c>
    </row>
    <row r="470" ht="12.75">
      <c r="D470" s="14" t="s">
        <v>44</v>
      </c>
    </row>
    <row r="471" spans="1:16" ht="12.75" customHeight="1">
      <c r="A471" s="15"/>
      <c r="B471" s="15"/>
      <c r="C471" s="15" t="s">
        <v>42</v>
      </c>
      <c r="D471" s="15" t="s">
        <v>96</v>
      </c>
      <c r="E471" s="15"/>
      <c r="F471" s="15"/>
      <c r="G471" s="15"/>
      <c r="H471" s="15">
        <f>SUM(H278:H470)</f>
      </c>
      <c r="P471">
        <f>ROUND(SUM(P278:P470),2)</f>
      </c>
    </row>
    <row r="473" spans="1:8" ht="12.75" customHeight="1">
      <c r="A473" s="8"/>
      <c r="B473" s="8"/>
      <c r="C473" s="8" t="s">
        <v>557</v>
      </c>
      <c r="D473" s="8" t="s">
        <v>556</v>
      </c>
      <c r="E473" s="8"/>
      <c r="F473" s="10"/>
      <c r="G473" s="8"/>
      <c r="H473" s="10"/>
    </row>
    <row r="474" spans="1:16" ht="12.75">
      <c r="A474" s="7">
        <v>153</v>
      </c>
      <c r="B474" s="7" t="s">
        <v>558</v>
      </c>
      <c r="C474" s="7" t="s">
        <v>44</v>
      </c>
      <c r="D474" s="7" t="s">
        <v>559</v>
      </c>
      <c r="E474" s="7" t="s">
        <v>198</v>
      </c>
      <c r="F474" s="9">
        <v>6084</v>
      </c>
      <c r="G474" s="13"/>
      <c r="H474" s="12">
        <f>ROUND((G474*F474),2)</f>
      </c>
      <c r="O474">
        <f>rekapitulace!H8</f>
      </c>
      <c r="P474">
        <f>O474/100*H474</f>
      </c>
    </row>
    <row r="475" ht="38.25">
      <c r="D475" s="14" t="s">
        <v>560</v>
      </c>
    </row>
    <row r="476" ht="12.75">
      <c r="D476" s="14" t="s">
        <v>44</v>
      </c>
    </row>
    <row r="477" spans="1:16" ht="12.75" customHeight="1">
      <c r="A477" s="15"/>
      <c r="B477" s="15"/>
      <c r="C477" s="15" t="s">
        <v>557</v>
      </c>
      <c r="D477" s="15" t="s">
        <v>561</v>
      </c>
      <c r="E477" s="15"/>
      <c r="F477" s="15"/>
      <c r="G477" s="15"/>
      <c r="H477" s="15">
        <f>SUM(H474:H476)</f>
      </c>
      <c r="P477">
        <f>ROUND(SUM(P474:P476),2)</f>
      </c>
    </row>
    <row r="479" spans="1:8" ht="12.75" customHeight="1">
      <c r="A479" s="8"/>
      <c r="B479" s="8"/>
      <c r="C479" s="8" t="s">
        <v>563</v>
      </c>
      <c r="D479" s="8" t="s">
        <v>562</v>
      </c>
      <c r="E479" s="8"/>
      <c r="F479" s="10"/>
      <c r="G479" s="8"/>
      <c r="H479" s="10"/>
    </row>
    <row r="480" spans="1:16" ht="12.75">
      <c r="A480" s="7">
        <v>154</v>
      </c>
      <c r="B480" s="7" t="s">
        <v>564</v>
      </c>
      <c r="C480" s="7" t="s">
        <v>44</v>
      </c>
      <c r="D480" s="7" t="s">
        <v>565</v>
      </c>
      <c r="E480" s="7" t="s">
        <v>198</v>
      </c>
      <c r="F480" s="9">
        <v>2632</v>
      </c>
      <c r="G480" s="13"/>
      <c r="H480" s="12">
        <f>ROUND((G480*F480),2)</f>
      </c>
      <c r="O480">
        <f>rekapitulace!H8</f>
      </c>
      <c r="P480">
        <f>O480/100*H480</f>
      </c>
    </row>
    <row r="481" ht="229.5">
      <c r="D481" s="14" t="s">
        <v>566</v>
      </c>
    </row>
    <row r="482" ht="12.75">
      <c r="D482" s="14" t="s">
        <v>44</v>
      </c>
    </row>
    <row r="483" spans="1:16" ht="12.75">
      <c r="A483" s="7">
        <v>155</v>
      </c>
      <c r="B483" s="7" t="s">
        <v>567</v>
      </c>
      <c r="C483" s="7" t="s">
        <v>44</v>
      </c>
      <c r="D483" s="7" t="s">
        <v>568</v>
      </c>
      <c r="E483" s="7" t="s">
        <v>198</v>
      </c>
      <c r="F483" s="9">
        <v>23816</v>
      </c>
      <c r="G483" s="13"/>
      <c r="H483" s="12">
        <f>ROUND((G483*F483),2)</f>
      </c>
      <c r="O483">
        <f>rekapitulace!H8</f>
      </c>
      <c r="P483">
        <f>O483/100*H483</f>
      </c>
    </row>
    <row r="484" ht="331.5">
      <c r="D484" s="14" t="s">
        <v>569</v>
      </c>
    </row>
    <row r="485" ht="12.75">
      <c r="D485" s="14" t="s">
        <v>44</v>
      </c>
    </row>
    <row r="486" spans="1:16" ht="12.75">
      <c r="A486" s="7">
        <v>156</v>
      </c>
      <c r="B486" s="7" t="s">
        <v>570</v>
      </c>
      <c r="C486" s="7" t="s">
        <v>44</v>
      </c>
      <c r="D486" s="7" t="s">
        <v>571</v>
      </c>
      <c r="E486" s="7" t="s">
        <v>198</v>
      </c>
      <c r="F486" s="9">
        <v>563</v>
      </c>
      <c r="G486" s="13"/>
      <c r="H486" s="12">
        <f>ROUND((G486*F486),2)</f>
      </c>
      <c r="O486">
        <f>rekapitulace!H8</f>
      </c>
      <c r="P486">
        <f>O486/100*H486</f>
      </c>
    </row>
    <row r="487" ht="114.75">
      <c r="D487" s="14" t="s">
        <v>572</v>
      </c>
    </row>
    <row r="488" ht="12.75">
      <c r="D488" s="14" t="s">
        <v>44</v>
      </c>
    </row>
    <row r="489" spans="1:16" ht="12.75">
      <c r="A489" s="7">
        <v>157</v>
      </c>
      <c r="B489" s="7" t="s">
        <v>573</v>
      </c>
      <c r="C489" s="7" t="s">
        <v>44</v>
      </c>
      <c r="D489" s="7" t="s">
        <v>574</v>
      </c>
      <c r="E489" s="7" t="s">
        <v>198</v>
      </c>
      <c r="F489" s="9">
        <v>349</v>
      </c>
      <c r="G489" s="13"/>
      <c r="H489" s="12">
        <f>ROUND((G489*F489),2)</f>
      </c>
      <c r="O489">
        <f>rekapitulace!H8</f>
      </c>
      <c r="P489">
        <f>O489/100*H489</f>
      </c>
    </row>
    <row r="490" ht="25.5">
      <c r="D490" s="14" t="s">
        <v>575</v>
      </c>
    </row>
    <row r="491" ht="12.75">
      <c r="D491" s="14" t="s">
        <v>44</v>
      </c>
    </row>
    <row r="492" spans="1:16" ht="12.75">
      <c r="A492" s="7">
        <v>158</v>
      </c>
      <c r="B492" s="7" t="s">
        <v>576</v>
      </c>
      <c r="C492" s="7" t="s">
        <v>44</v>
      </c>
      <c r="D492" s="7" t="s">
        <v>577</v>
      </c>
      <c r="E492" s="7" t="s">
        <v>198</v>
      </c>
      <c r="F492" s="9">
        <v>214</v>
      </c>
      <c r="G492" s="13"/>
      <c r="H492" s="12">
        <f>ROUND((G492*F492),2)</f>
      </c>
      <c r="O492">
        <f>rekapitulace!H8</f>
      </c>
      <c r="P492">
        <f>O492/100*H492</f>
      </c>
    </row>
    <row r="493" ht="25.5">
      <c r="D493" s="14" t="s">
        <v>578</v>
      </c>
    </row>
    <row r="494" ht="12.75">
      <c r="D494" s="14" t="s">
        <v>44</v>
      </c>
    </row>
    <row r="495" spans="1:16" ht="12.75">
      <c r="A495" s="7">
        <v>159</v>
      </c>
      <c r="B495" s="7" t="s">
        <v>579</v>
      </c>
      <c r="C495" s="7" t="s">
        <v>44</v>
      </c>
      <c r="D495" s="7" t="s">
        <v>580</v>
      </c>
      <c r="E495" s="7" t="s">
        <v>198</v>
      </c>
      <c r="F495" s="9">
        <v>286</v>
      </c>
      <c r="G495" s="13"/>
      <c r="H495" s="12">
        <f>ROUND((G495*F495),2)</f>
      </c>
      <c r="O495">
        <f>rekapitulace!H8</f>
      </c>
      <c r="P495">
        <f>O495/100*H495</f>
      </c>
    </row>
    <row r="496" ht="102">
      <c r="D496" s="14" t="s">
        <v>581</v>
      </c>
    </row>
    <row r="497" ht="12.75">
      <c r="D497" s="14" t="s">
        <v>44</v>
      </c>
    </row>
    <row r="498" spans="1:16" ht="12.75" customHeight="1">
      <c r="A498" s="15"/>
      <c r="B498" s="15"/>
      <c r="C498" s="15" t="s">
        <v>563</v>
      </c>
      <c r="D498" s="15" t="s">
        <v>562</v>
      </c>
      <c r="E498" s="15"/>
      <c r="F498" s="15"/>
      <c r="G498" s="15"/>
      <c r="H498" s="15">
        <f>SUM(H480:H497)</f>
      </c>
      <c r="P498">
        <f>ROUND(SUM(P480:P497),2)</f>
      </c>
    </row>
    <row r="500" spans="1:16" ht="12.75" customHeight="1">
      <c r="A500" s="15"/>
      <c r="B500" s="15"/>
      <c r="C500" s="15"/>
      <c r="D500" s="15" t="s">
        <v>97</v>
      </c>
      <c r="E500" s="15"/>
      <c r="F500" s="15"/>
      <c r="G500" s="15"/>
      <c r="H500" s="15">
        <f>+H120+H195+H275+H471+H477+H498</f>
      </c>
      <c r="P500">
        <f>+P120+P195+P275+P471+P477+P498</f>
      </c>
    </row>
    <row r="502" spans="1:8" ht="12.75" customHeight="1">
      <c r="A502" s="8" t="s">
        <v>98</v>
      </c>
      <c r="B502" s="8"/>
      <c r="C502" s="8"/>
      <c r="D502" s="8"/>
      <c r="E502" s="8"/>
      <c r="F502" s="8"/>
      <c r="G502" s="8"/>
      <c r="H502" s="8"/>
    </row>
    <row r="503" spans="1:8" ht="12.75" customHeight="1">
      <c r="A503" s="8"/>
      <c r="B503" s="8"/>
      <c r="C503" s="8"/>
      <c r="D503" s="8" t="s">
        <v>99</v>
      </c>
      <c r="E503" s="8"/>
      <c r="F503" s="8"/>
      <c r="G503" s="8"/>
      <c r="H503" s="8"/>
    </row>
    <row r="504" spans="1:16" ht="12.75" customHeight="1">
      <c r="A504" s="15"/>
      <c r="B504" s="15"/>
      <c r="C504" s="15"/>
      <c r="D504" s="15" t="s">
        <v>100</v>
      </c>
      <c r="E504" s="15"/>
      <c r="F504" s="15"/>
      <c r="G504" s="15"/>
      <c r="H504" s="15">
        <v>0</v>
      </c>
      <c r="P504">
        <v>0</v>
      </c>
    </row>
    <row r="505" spans="1:8" ht="12.75" customHeight="1">
      <c r="A505" s="15"/>
      <c r="B505" s="15"/>
      <c r="C505" s="15"/>
      <c r="D505" s="15" t="s">
        <v>101</v>
      </c>
      <c r="E505" s="15"/>
      <c r="F505" s="15"/>
      <c r="G505" s="15"/>
      <c r="H505" s="15"/>
    </row>
    <row r="506" spans="1:16" ht="12.75" customHeight="1">
      <c r="A506" s="15"/>
      <c r="B506" s="15"/>
      <c r="C506" s="15"/>
      <c r="D506" s="15" t="s">
        <v>102</v>
      </c>
      <c r="E506" s="15"/>
      <c r="F506" s="15"/>
      <c r="G506" s="15"/>
      <c r="H506" s="15">
        <v>0</v>
      </c>
      <c r="P506">
        <v>0</v>
      </c>
    </row>
    <row r="507" spans="1:16" ht="12.75" customHeight="1">
      <c r="A507" s="15"/>
      <c r="B507" s="15"/>
      <c r="C507" s="15"/>
      <c r="D507" s="15" t="s">
        <v>103</v>
      </c>
      <c r="E507" s="15"/>
      <c r="F507" s="15"/>
      <c r="G507" s="15"/>
      <c r="H507" s="15">
        <f>H504+H506</f>
      </c>
      <c r="P507">
        <f>P504+P506</f>
      </c>
    </row>
    <row r="509" spans="1:16" ht="12.75" customHeight="1">
      <c r="A509" s="15"/>
      <c r="B509" s="15"/>
      <c r="C509" s="15"/>
      <c r="D509" s="15" t="s">
        <v>103</v>
      </c>
      <c r="E509" s="15"/>
      <c r="F509" s="15"/>
      <c r="G509" s="15"/>
      <c r="H509" s="15">
        <f>H500+H507</f>
      </c>
      <c r="P509">
        <f>P500+P507</f>
      </c>
    </row>
  </sheetData>
  <sheetProtection formatColumns="0"/>
  <mergeCells count="7">
    <mergeCell ref="A8:A9"/>
    <mergeCell ref="B8:B9"/>
    <mergeCell ref="C8:C9"/>
    <mergeCell ref="D8:D9"/>
    <mergeCell ref="E8:E9"/>
    <mergeCell ref="F8:F9"/>
    <mergeCell ref="G8:H8"/>
  </mergeCells>
  <printOptions/>
  <pageMargins left="0.75" right="0.75" top="1" bottom="1" header="0.5" footer="0.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P88"/>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582</v>
      </c>
      <c r="D5" s="5" t="s">
        <v>583</v>
      </c>
      <c r="E5" s="5"/>
    </row>
    <row r="6" spans="1:5" ht="12.75" customHeight="1">
      <c r="A6" t="s">
        <v>18</v>
      </c>
      <c r="C6" s="5" t="s">
        <v>582</v>
      </c>
      <c r="D6" s="5" t="s">
        <v>583</v>
      </c>
      <c r="E6" s="5"/>
    </row>
    <row r="7" spans="3:5" ht="12.75" customHeight="1">
      <c r="C7" s="5"/>
      <c r="D7" s="5"/>
      <c r="E7" s="5"/>
    </row>
    <row r="8" spans="1:16" ht="12.75" customHeight="1">
      <c r="A8" s="4" t="s">
        <v>23</v>
      </c>
      <c r="B8" s="4" t="s">
        <v>25</v>
      </c>
      <c r="C8" s="4" t="s">
        <v>26</v>
      </c>
      <c r="D8" s="4" t="s">
        <v>27</v>
      </c>
      <c r="E8" s="4" t="s">
        <v>28</v>
      </c>
      <c r="F8" s="4" t="s">
        <v>29</v>
      </c>
      <c r="G8" s="4" t="s">
        <v>30</v>
      </c>
      <c r="H8" s="4"/>
      <c r="O8" t="s">
        <v>33</v>
      </c>
      <c r="P8" t="s">
        <v>11</v>
      </c>
    </row>
    <row r="9" spans="1:15" ht="28.5">
      <c r="A9" s="4"/>
      <c r="B9" s="4"/>
      <c r="C9" s="4"/>
      <c r="D9" s="4"/>
      <c r="E9" s="4"/>
      <c r="F9" s="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8"/>
      <c r="B11" s="8"/>
      <c r="C11" s="8" t="s">
        <v>24</v>
      </c>
      <c r="D11" s="8" t="s">
        <v>106</v>
      </c>
      <c r="E11" s="8"/>
      <c r="F11" s="10"/>
      <c r="G11" s="8"/>
      <c r="H11" s="10"/>
    </row>
    <row r="12" spans="1:16" ht="12.75">
      <c r="A12" s="7">
        <v>1</v>
      </c>
      <c r="B12" s="7" t="s">
        <v>584</v>
      </c>
      <c r="C12" s="7" t="s">
        <v>44</v>
      </c>
      <c r="D12" s="7" t="s">
        <v>585</v>
      </c>
      <c r="E12" s="7" t="s">
        <v>46</v>
      </c>
      <c r="F12" s="9">
        <v>6</v>
      </c>
      <c r="G12" s="13"/>
      <c r="H12" s="12">
        <f>ROUND((G12*F12),2)</f>
      </c>
      <c r="O12">
        <f>rekapitulace!H8</f>
      </c>
      <c r="P12">
        <f>O12/100*H12</f>
      </c>
    </row>
    <row r="13" ht="25.5">
      <c r="D13" s="14" t="s">
        <v>110</v>
      </c>
    </row>
    <row r="14" ht="409.5">
      <c r="D14" s="14" t="s">
        <v>586</v>
      </c>
    </row>
    <row r="15" spans="1:16" ht="12.75">
      <c r="A15" s="7">
        <v>2</v>
      </c>
      <c r="B15" s="7" t="s">
        <v>587</v>
      </c>
      <c r="C15" s="7" t="s">
        <v>44</v>
      </c>
      <c r="D15" s="7" t="s">
        <v>588</v>
      </c>
      <c r="E15" s="7" t="s">
        <v>46</v>
      </c>
      <c r="F15" s="9">
        <v>12</v>
      </c>
      <c r="G15" s="13"/>
      <c r="H15" s="12">
        <f>ROUND((G15*F15),2)</f>
      </c>
      <c r="O15">
        <f>rekapitulace!H8</f>
      </c>
      <c r="P15">
        <f>O15/100*H15</f>
      </c>
    </row>
    <row r="16" ht="25.5">
      <c r="D16" s="14" t="s">
        <v>93</v>
      </c>
    </row>
    <row r="17" ht="409.5">
      <c r="D17" s="14" t="s">
        <v>586</v>
      </c>
    </row>
    <row r="18" spans="1:16" ht="12.75">
      <c r="A18" s="7">
        <v>3</v>
      </c>
      <c r="B18" s="7" t="s">
        <v>589</v>
      </c>
      <c r="C18" s="7" t="s">
        <v>44</v>
      </c>
      <c r="D18" s="7" t="s">
        <v>590</v>
      </c>
      <c r="E18" s="7" t="s">
        <v>109</v>
      </c>
      <c r="F18" s="9">
        <v>15.213</v>
      </c>
      <c r="G18" s="13"/>
      <c r="H18" s="12">
        <f>ROUND((G18*F18),2)</f>
      </c>
      <c r="O18">
        <f>rekapitulace!H8</f>
      </c>
      <c r="P18">
        <f>O18/100*H18</f>
      </c>
    </row>
    <row r="19" ht="89.25">
      <c r="D19" s="14" t="s">
        <v>591</v>
      </c>
    </row>
    <row r="20" ht="12.75">
      <c r="D20" s="14" t="s">
        <v>44</v>
      </c>
    </row>
    <row r="21" spans="1:16" ht="12.75">
      <c r="A21" s="7">
        <v>4</v>
      </c>
      <c r="B21" s="7" t="s">
        <v>592</v>
      </c>
      <c r="C21" s="7" t="s">
        <v>44</v>
      </c>
      <c r="D21" s="7" t="s">
        <v>593</v>
      </c>
      <c r="E21" s="7" t="s">
        <v>109</v>
      </c>
      <c r="F21" s="9">
        <v>15.213</v>
      </c>
      <c r="G21" s="13"/>
      <c r="H21" s="12">
        <f>ROUND((G21*F21),2)</f>
      </c>
      <c r="O21">
        <f>rekapitulace!H8</f>
      </c>
      <c r="P21">
        <f>O21/100*H21</f>
      </c>
    </row>
    <row r="22" ht="25.5">
      <c r="D22" s="14" t="s">
        <v>594</v>
      </c>
    </row>
    <row r="23" ht="12.75">
      <c r="D23" s="14" t="s">
        <v>44</v>
      </c>
    </row>
    <row r="24" spans="1:16" ht="12.75">
      <c r="A24" s="7">
        <v>5</v>
      </c>
      <c r="B24" s="7" t="s">
        <v>595</v>
      </c>
      <c r="C24" s="7" t="s">
        <v>44</v>
      </c>
      <c r="D24" s="7" t="s">
        <v>596</v>
      </c>
      <c r="E24" s="7" t="s">
        <v>597</v>
      </c>
      <c r="F24" s="9">
        <v>1</v>
      </c>
      <c r="G24" s="13"/>
      <c r="H24" s="12">
        <f>ROUND((G24*F24),2)</f>
      </c>
      <c r="O24">
        <f>rekapitulace!H8</f>
      </c>
      <c r="P24">
        <f>O24/100*H24</f>
      </c>
    </row>
    <row r="25" ht="25.5">
      <c r="D25" s="14" t="s">
        <v>321</v>
      </c>
    </row>
    <row r="26" ht="12.75">
      <c r="D26" s="14" t="s">
        <v>44</v>
      </c>
    </row>
    <row r="27" spans="1:16" ht="12.75">
      <c r="A27" s="7">
        <v>6</v>
      </c>
      <c r="B27" s="7" t="s">
        <v>598</v>
      </c>
      <c r="C27" s="7" t="s">
        <v>44</v>
      </c>
      <c r="D27" s="7" t="s">
        <v>599</v>
      </c>
      <c r="E27" s="7" t="s">
        <v>46</v>
      </c>
      <c r="F27" s="9">
        <v>18</v>
      </c>
      <c r="G27" s="13"/>
      <c r="H27" s="12">
        <f>ROUND((G27*F27),2)</f>
      </c>
      <c r="O27">
        <f>rekapitulace!H8</f>
      </c>
      <c r="P27">
        <f>O27/100*H27</f>
      </c>
    </row>
    <row r="28" ht="25.5">
      <c r="D28" s="14" t="s">
        <v>312</v>
      </c>
    </row>
    <row r="29" ht="127.5">
      <c r="D29" s="14" t="s">
        <v>600</v>
      </c>
    </row>
    <row r="30" spans="1:16" ht="12.75">
      <c r="A30" s="7">
        <v>7</v>
      </c>
      <c r="B30" s="7" t="s">
        <v>601</v>
      </c>
      <c r="C30" s="7" t="s">
        <v>44</v>
      </c>
      <c r="D30" s="7" t="s">
        <v>602</v>
      </c>
      <c r="E30" s="7" t="s">
        <v>46</v>
      </c>
      <c r="F30" s="9">
        <v>18</v>
      </c>
      <c r="G30" s="13"/>
      <c r="H30" s="12">
        <f>ROUND((G30*F30),2)</f>
      </c>
      <c r="O30">
        <f>rekapitulace!H8</f>
      </c>
      <c r="P30">
        <f>O30/100*H30</f>
      </c>
    </row>
    <row r="31" ht="25.5">
      <c r="D31" s="14" t="s">
        <v>312</v>
      </c>
    </row>
    <row r="32" ht="127.5">
      <c r="D32" s="14" t="s">
        <v>600</v>
      </c>
    </row>
    <row r="33" spans="1:16" ht="12.75">
      <c r="A33" s="7">
        <v>8</v>
      </c>
      <c r="B33" s="7" t="s">
        <v>603</v>
      </c>
      <c r="C33" s="7" t="s">
        <v>44</v>
      </c>
      <c r="D33" s="7" t="s">
        <v>604</v>
      </c>
      <c r="E33" s="7" t="s">
        <v>46</v>
      </c>
      <c r="F33" s="9">
        <v>18</v>
      </c>
      <c r="G33" s="13"/>
      <c r="H33" s="12">
        <f>ROUND((G33*F33),2)</f>
      </c>
      <c r="O33">
        <f>rekapitulace!H8</f>
      </c>
      <c r="P33">
        <f>O33/100*H33</f>
      </c>
    </row>
    <row r="34" ht="25.5">
      <c r="D34" s="14" t="s">
        <v>312</v>
      </c>
    </row>
    <row r="35" ht="409.5">
      <c r="D35" s="14" t="s">
        <v>605</v>
      </c>
    </row>
    <row r="36" spans="1:16" ht="12.75">
      <c r="A36" s="7">
        <v>9</v>
      </c>
      <c r="B36" s="7" t="s">
        <v>606</v>
      </c>
      <c r="C36" s="7" t="s">
        <v>44</v>
      </c>
      <c r="D36" s="7" t="s">
        <v>607</v>
      </c>
      <c r="E36" s="7" t="s">
        <v>109</v>
      </c>
      <c r="F36" s="9">
        <v>110</v>
      </c>
      <c r="G36" s="13"/>
      <c r="H36" s="12">
        <f>ROUND((G36*F36),2)</f>
      </c>
      <c r="O36">
        <f>rekapitulace!H8</f>
      </c>
      <c r="P36">
        <f>O36/100*H36</f>
      </c>
    </row>
    <row r="37" ht="89.25">
      <c r="D37" s="14" t="s">
        <v>608</v>
      </c>
    </row>
    <row r="38" ht="409.5">
      <c r="D38" s="14" t="s">
        <v>609</v>
      </c>
    </row>
    <row r="39" spans="1:16" ht="12.75">
      <c r="A39" s="7">
        <v>10</v>
      </c>
      <c r="B39" s="7" t="s">
        <v>610</v>
      </c>
      <c r="C39" s="7" t="s">
        <v>44</v>
      </c>
      <c r="D39" s="7" t="s">
        <v>611</v>
      </c>
      <c r="E39" s="7" t="s">
        <v>164</v>
      </c>
      <c r="F39" s="9">
        <v>41.7</v>
      </c>
      <c r="G39" s="13"/>
      <c r="H39" s="12">
        <f>ROUND((G39*F39),2)</f>
      </c>
      <c r="O39">
        <f>rekapitulace!H8</f>
      </c>
      <c r="P39">
        <f>O39/100*H39</f>
      </c>
    </row>
    <row r="40" ht="38.25">
      <c r="D40" s="14" t="s">
        <v>612</v>
      </c>
    </row>
    <row r="41" ht="12.75">
      <c r="D41" s="14" t="s">
        <v>44</v>
      </c>
    </row>
    <row r="42" spans="1:16" ht="12.75">
      <c r="A42" s="7">
        <v>11</v>
      </c>
      <c r="B42" s="7" t="s">
        <v>613</v>
      </c>
      <c r="C42" s="7" t="s">
        <v>44</v>
      </c>
      <c r="D42" s="7" t="s">
        <v>614</v>
      </c>
      <c r="E42" s="7" t="s">
        <v>109</v>
      </c>
      <c r="F42" s="9">
        <v>440</v>
      </c>
      <c r="G42" s="13"/>
      <c r="H42" s="12">
        <f>ROUND((G42*F42),2)</f>
      </c>
      <c r="O42">
        <f>rekapitulace!H8</f>
      </c>
      <c r="P42">
        <f>O42/100*H42</f>
      </c>
    </row>
    <row r="43" ht="25.5">
      <c r="D43" s="14" t="s">
        <v>615</v>
      </c>
    </row>
    <row r="44" ht="409.5">
      <c r="D44" s="14" t="s">
        <v>616</v>
      </c>
    </row>
    <row r="45" spans="1:16" ht="12.75">
      <c r="A45" s="7">
        <v>12</v>
      </c>
      <c r="B45" s="7" t="s">
        <v>617</v>
      </c>
      <c r="C45" s="7" t="s">
        <v>44</v>
      </c>
      <c r="D45" s="7" t="s">
        <v>618</v>
      </c>
      <c r="E45" s="7" t="s">
        <v>619</v>
      </c>
      <c r="F45" s="9">
        <v>4.4</v>
      </c>
      <c r="G45" s="13"/>
      <c r="H45" s="12">
        <f>ROUND((G45*F45),2)</f>
      </c>
      <c r="O45">
        <f>rekapitulace!H8</f>
      </c>
      <c r="P45">
        <f>O45/100*H45</f>
      </c>
    </row>
    <row r="46" ht="12.75">
      <c r="D46" s="14" t="s">
        <v>44</v>
      </c>
    </row>
    <row r="47" spans="1:16" ht="12.75">
      <c r="A47" s="7">
        <v>13</v>
      </c>
      <c r="B47" s="7" t="s">
        <v>620</v>
      </c>
      <c r="C47" s="7" t="s">
        <v>44</v>
      </c>
      <c r="D47" s="7" t="s">
        <v>621</v>
      </c>
      <c r="E47" s="7" t="s">
        <v>109</v>
      </c>
      <c r="F47" s="9">
        <v>126</v>
      </c>
      <c r="G47" s="13"/>
      <c r="H47" s="12">
        <f>ROUND((G47*F47),2)</f>
      </c>
      <c r="O47">
        <f>rekapitulace!H8</f>
      </c>
      <c r="P47">
        <f>O47/100*H47</f>
      </c>
    </row>
    <row r="48" ht="25.5">
      <c r="D48" s="14" t="s">
        <v>622</v>
      </c>
    </row>
    <row r="49" ht="409.5">
      <c r="D49" s="14" t="s">
        <v>623</v>
      </c>
    </row>
    <row r="50" spans="1:16" ht="12.75">
      <c r="A50" s="7">
        <v>14</v>
      </c>
      <c r="B50" s="7" t="s">
        <v>624</v>
      </c>
      <c r="C50" s="7" t="s">
        <v>44</v>
      </c>
      <c r="D50" s="7" t="s">
        <v>625</v>
      </c>
      <c r="E50" s="7" t="s">
        <v>109</v>
      </c>
      <c r="F50" s="9">
        <v>126</v>
      </c>
      <c r="G50" s="13"/>
      <c r="H50" s="12">
        <f>ROUND((G50*F50),2)</f>
      </c>
      <c r="O50">
        <f>rekapitulace!H8</f>
      </c>
      <c r="P50">
        <f>O50/100*H50</f>
      </c>
    </row>
    <row r="51" ht="25.5">
      <c r="D51" s="14" t="s">
        <v>622</v>
      </c>
    </row>
    <row r="52" ht="409.5">
      <c r="D52" s="14" t="s">
        <v>626</v>
      </c>
    </row>
    <row r="53" spans="1:16" ht="12.75">
      <c r="A53" s="7">
        <v>15</v>
      </c>
      <c r="B53" s="7" t="s">
        <v>627</v>
      </c>
      <c r="C53" s="7" t="s">
        <v>44</v>
      </c>
      <c r="D53" s="7" t="s">
        <v>628</v>
      </c>
      <c r="E53" s="7" t="s">
        <v>46</v>
      </c>
      <c r="F53" s="9">
        <v>26</v>
      </c>
      <c r="G53" s="13"/>
      <c r="H53" s="12">
        <f>ROUND((G53*F53),2)</f>
      </c>
      <c r="O53">
        <f>rekapitulace!H8</f>
      </c>
      <c r="P53">
        <f>O53/100*H53</f>
      </c>
    </row>
    <row r="54" ht="25.5">
      <c r="D54" s="14" t="s">
        <v>629</v>
      </c>
    </row>
    <row r="55" ht="12.75">
      <c r="D55" s="14" t="s">
        <v>44</v>
      </c>
    </row>
    <row r="56" spans="1:16" ht="12.75">
      <c r="A56" s="7">
        <v>16</v>
      </c>
      <c r="B56" s="7" t="s">
        <v>630</v>
      </c>
      <c r="C56" s="7" t="s">
        <v>44</v>
      </c>
      <c r="D56" s="7" t="s">
        <v>631</v>
      </c>
      <c r="E56" s="7" t="s">
        <v>46</v>
      </c>
      <c r="F56" s="9">
        <v>26</v>
      </c>
      <c r="G56" s="13"/>
      <c r="H56" s="12">
        <f>ROUND((G56*F56),2)</f>
      </c>
      <c r="O56">
        <f>rekapitulace!H8</f>
      </c>
      <c r="P56">
        <f>O56/100*H56</f>
      </c>
    </row>
    <row r="57" ht="25.5">
      <c r="D57" s="14" t="s">
        <v>629</v>
      </c>
    </row>
    <row r="58" ht="12.75">
      <c r="D58" s="14" t="s">
        <v>44</v>
      </c>
    </row>
    <row r="59" spans="1:16" ht="12.75">
      <c r="A59" s="7">
        <v>17</v>
      </c>
      <c r="B59" s="7" t="s">
        <v>632</v>
      </c>
      <c r="C59" s="7" t="s">
        <v>44</v>
      </c>
      <c r="D59" s="7" t="s">
        <v>633</v>
      </c>
      <c r="E59" s="7" t="s">
        <v>46</v>
      </c>
      <c r="F59" s="9">
        <v>26</v>
      </c>
      <c r="G59" s="13"/>
      <c r="H59" s="12">
        <f>ROUND((G59*F59),2)</f>
      </c>
      <c r="O59">
        <f>rekapitulace!H8</f>
      </c>
      <c r="P59">
        <f>O59/100*H59</f>
      </c>
    </row>
    <row r="60" ht="25.5">
      <c r="D60" s="14" t="s">
        <v>629</v>
      </c>
    </row>
    <row r="61" ht="12.75">
      <c r="D61" s="14" t="s">
        <v>44</v>
      </c>
    </row>
    <row r="62" spans="1:16" ht="12.75">
      <c r="A62" s="7">
        <v>18</v>
      </c>
      <c r="B62" s="7" t="s">
        <v>634</v>
      </c>
      <c r="C62" s="7" t="s">
        <v>44</v>
      </c>
      <c r="D62" s="7" t="s">
        <v>635</v>
      </c>
      <c r="E62" s="7" t="s">
        <v>46</v>
      </c>
      <c r="F62" s="9">
        <v>26</v>
      </c>
      <c r="G62" s="13"/>
      <c r="H62" s="12">
        <f>ROUND((G62*F62),2)</f>
      </c>
      <c r="O62">
        <f>rekapitulace!H8</f>
      </c>
      <c r="P62">
        <f>O62/100*H62</f>
      </c>
    </row>
    <row r="63" ht="25.5">
      <c r="D63" s="14" t="s">
        <v>629</v>
      </c>
    </row>
    <row r="64" ht="12.75">
      <c r="D64" s="14" t="s">
        <v>44</v>
      </c>
    </row>
    <row r="65" spans="1:16" ht="12.75">
      <c r="A65" s="7">
        <v>19</v>
      </c>
      <c r="B65" s="7" t="s">
        <v>636</v>
      </c>
      <c r="C65" s="7" t="s">
        <v>44</v>
      </c>
      <c r="D65" s="7" t="s">
        <v>637</v>
      </c>
      <c r="E65" s="7" t="s">
        <v>46</v>
      </c>
      <c r="F65" s="9">
        <v>15</v>
      </c>
      <c r="G65" s="13"/>
      <c r="H65" s="12">
        <f>ROUND((G65*F65),2)</f>
      </c>
      <c r="O65">
        <f>rekapitulace!H8</f>
      </c>
      <c r="P65">
        <f>O65/100*H65</f>
      </c>
    </row>
    <row r="66" ht="25.5">
      <c r="D66" s="14" t="s">
        <v>350</v>
      </c>
    </row>
    <row r="67" ht="409.5">
      <c r="D67" s="14" t="s">
        <v>638</v>
      </c>
    </row>
    <row r="68" spans="1:16" ht="12.75">
      <c r="A68" s="7">
        <v>20</v>
      </c>
      <c r="B68" s="7" t="s">
        <v>639</v>
      </c>
      <c r="C68" s="7" t="s">
        <v>44</v>
      </c>
      <c r="D68" s="7" t="s">
        <v>640</v>
      </c>
      <c r="E68" s="7" t="s">
        <v>109</v>
      </c>
      <c r="F68" s="9">
        <v>26</v>
      </c>
      <c r="G68" s="13"/>
      <c r="H68" s="12">
        <f>ROUND((G68*F68),2)</f>
      </c>
      <c r="O68">
        <f>rekapitulace!H8</f>
      </c>
      <c r="P68">
        <f>O68/100*H68</f>
      </c>
    </row>
    <row r="69" ht="25.5">
      <c r="D69" s="14" t="s">
        <v>629</v>
      </c>
    </row>
    <row r="70" ht="12.75">
      <c r="D70" s="14" t="s">
        <v>44</v>
      </c>
    </row>
    <row r="71" spans="1:16" ht="12.75">
      <c r="A71" s="7">
        <v>21</v>
      </c>
      <c r="B71" s="7" t="s">
        <v>641</v>
      </c>
      <c r="C71" s="7" t="s">
        <v>44</v>
      </c>
      <c r="D71" s="7" t="s">
        <v>642</v>
      </c>
      <c r="E71" s="7" t="s">
        <v>164</v>
      </c>
      <c r="F71" s="9">
        <v>3.9</v>
      </c>
      <c r="G71" s="13"/>
      <c r="H71" s="12">
        <f>ROUND((G71*F71),2)</f>
      </c>
      <c r="O71">
        <f>rekapitulace!H8</f>
      </c>
      <c r="P71">
        <f>O71/100*H71</f>
      </c>
    </row>
    <row r="72" ht="25.5">
      <c r="D72" s="14" t="s">
        <v>643</v>
      </c>
    </row>
    <row r="73" ht="12.75">
      <c r="D73" s="14" t="s">
        <v>44</v>
      </c>
    </row>
    <row r="74" spans="1:16" ht="12.75">
      <c r="A74" s="7">
        <v>22</v>
      </c>
      <c r="B74" s="7" t="s">
        <v>644</v>
      </c>
      <c r="C74" s="7" t="s">
        <v>44</v>
      </c>
      <c r="D74" s="7" t="s">
        <v>645</v>
      </c>
      <c r="E74" s="7" t="s">
        <v>164</v>
      </c>
      <c r="F74" s="9">
        <v>52</v>
      </c>
      <c r="G74" s="13"/>
      <c r="H74" s="12">
        <f>ROUND((G74*F74),2)</f>
      </c>
      <c r="O74">
        <f>rekapitulace!H8</f>
      </c>
      <c r="P74">
        <f>O74/100*H74</f>
      </c>
    </row>
    <row r="75" ht="25.5">
      <c r="D75" s="14" t="s">
        <v>646</v>
      </c>
    </row>
    <row r="76" ht="12.75">
      <c r="D76" s="14" t="s">
        <v>44</v>
      </c>
    </row>
    <row r="77" spans="1:16" ht="12.75" customHeight="1">
      <c r="A77" s="15"/>
      <c r="B77" s="15"/>
      <c r="C77" s="15" t="s">
        <v>24</v>
      </c>
      <c r="D77" s="15" t="s">
        <v>221</v>
      </c>
      <c r="E77" s="15"/>
      <c r="F77" s="15"/>
      <c r="G77" s="15"/>
      <c r="H77" s="15">
        <f>SUM(H12:H76)</f>
      </c>
      <c r="P77">
        <f>ROUND(SUM(P12:P76),2)</f>
      </c>
    </row>
    <row r="79" spans="1:16" ht="12.75" customHeight="1">
      <c r="A79" s="15"/>
      <c r="B79" s="15"/>
      <c r="C79" s="15"/>
      <c r="D79" s="15" t="s">
        <v>97</v>
      </c>
      <c r="E79" s="15"/>
      <c r="F79" s="15"/>
      <c r="G79" s="15"/>
      <c r="H79" s="15">
        <f>+H77</f>
      </c>
      <c r="P79">
        <f>+P77</f>
      </c>
    </row>
    <row r="81" spans="1:8" ht="12.75" customHeight="1">
      <c r="A81" s="8" t="s">
        <v>98</v>
      </c>
      <c r="B81" s="8"/>
      <c r="C81" s="8"/>
      <c r="D81" s="8"/>
      <c r="E81" s="8"/>
      <c r="F81" s="8"/>
      <c r="G81" s="8"/>
      <c r="H81" s="8"/>
    </row>
    <row r="82" spans="1:8" ht="12.75" customHeight="1">
      <c r="A82" s="8"/>
      <c r="B82" s="8"/>
      <c r="C82" s="8"/>
      <c r="D82" s="8" t="s">
        <v>99</v>
      </c>
      <c r="E82" s="8"/>
      <c r="F82" s="8"/>
      <c r="G82" s="8"/>
      <c r="H82" s="8"/>
    </row>
    <row r="83" spans="1:16" ht="12.75" customHeight="1">
      <c r="A83" s="15"/>
      <c r="B83" s="15"/>
      <c r="C83" s="15"/>
      <c r="D83" s="15" t="s">
        <v>100</v>
      </c>
      <c r="E83" s="15"/>
      <c r="F83" s="15"/>
      <c r="G83" s="15"/>
      <c r="H83" s="15">
        <v>0</v>
      </c>
      <c r="P83">
        <v>0</v>
      </c>
    </row>
    <row r="84" spans="1:8" ht="12.75" customHeight="1">
      <c r="A84" s="15"/>
      <c r="B84" s="15"/>
      <c r="C84" s="15"/>
      <c r="D84" s="15" t="s">
        <v>101</v>
      </c>
      <c r="E84" s="15"/>
      <c r="F84" s="15"/>
      <c r="G84" s="15"/>
      <c r="H84" s="15"/>
    </row>
    <row r="85" spans="1:16" ht="12.75" customHeight="1">
      <c r="A85" s="15"/>
      <c r="B85" s="15"/>
      <c r="C85" s="15"/>
      <c r="D85" s="15" t="s">
        <v>102</v>
      </c>
      <c r="E85" s="15"/>
      <c r="F85" s="15"/>
      <c r="G85" s="15"/>
      <c r="H85" s="15">
        <v>0</v>
      </c>
      <c r="P85">
        <v>0</v>
      </c>
    </row>
    <row r="86" spans="1:16" ht="12.75" customHeight="1">
      <c r="A86" s="15"/>
      <c r="B86" s="15"/>
      <c r="C86" s="15"/>
      <c r="D86" s="15" t="s">
        <v>103</v>
      </c>
      <c r="E86" s="15"/>
      <c r="F86" s="15"/>
      <c r="G86" s="15"/>
      <c r="H86" s="15">
        <f>H83+H85</f>
      </c>
      <c r="P86">
        <f>P83+P85</f>
      </c>
    </row>
    <row r="88" spans="1:16" ht="12.75" customHeight="1">
      <c r="A88" s="15"/>
      <c r="B88" s="15"/>
      <c r="C88" s="15"/>
      <c r="D88" s="15" t="s">
        <v>103</v>
      </c>
      <c r="E88" s="15"/>
      <c r="F88" s="15"/>
      <c r="G88" s="15"/>
      <c r="H88" s="15">
        <f>H79+H86</f>
      </c>
      <c r="P88">
        <f>P79+P86</f>
      </c>
    </row>
  </sheetData>
  <sheetProtection formatColumns="0"/>
  <mergeCells count="7">
    <mergeCell ref="A8:A9"/>
    <mergeCell ref="B8:B9"/>
    <mergeCell ref="C8:C9"/>
    <mergeCell ref="D8:D9"/>
    <mergeCell ref="E8:E9"/>
    <mergeCell ref="F8:F9"/>
    <mergeCell ref="G8:H8"/>
  </mergeCells>
  <printOptions/>
  <pageMargins left="0.75" right="0.75" top="1" bottom="1" header="0.5" footer="0.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