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20-13\PDF\"/>
    </mc:Choice>
  </mc:AlternateContent>
  <xr:revisionPtr revIDLastSave="0" documentId="13_ncr:1_{76A2DAFE-F023-4FEE-94BC-99BEF4431D77}" xr6:coauthVersionLast="45" xr6:coauthVersionMax="45" xr10:uidLastSave="{00000000-0000-0000-0000-000000000000}"/>
  <bookViews>
    <workbookView xWindow="4320" yWindow="3300" windowWidth="22485" windowHeight="11685" xr2:uid="{C8482700-C119-4F10-8AB0-7F145ABAFB59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L1" i="2"/>
  <c r="I175" i="2"/>
  <c r="H175" i="2"/>
  <c r="I174" i="2"/>
  <c r="H174" i="2"/>
  <c r="I173" i="2"/>
  <c r="H173" i="2"/>
  <c r="I172" i="2"/>
  <c r="H172" i="2"/>
  <c r="I171" i="2"/>
  <c r="H171" i="2"/>
  <c r="I170" i="2"/>
  <c r="H170" i="2"/>
  <c r="I169" i="2"/>
  <c r="G169" i="2"/>
  <c r="E169" i="2"/>
  <c r="I168" i="2"/>
  <c r="H168" i="2"/>
  <c r="G168" i="2"/>
  <c r="E168" i="2"/>
  <c r="I166" i="2"/>
  <c r="H166" i="2"/>
  <c r="G166" i="2"/>
  <c r="E166" i="2"/>
  <c r="I165" i="2"/>
  <c r="H165" i="2"/>
  <c r="G165" i="2"/>
  <c r="E165" i="2"/>
  <c r="I163" i="2"/>
  <c r="H163" i="2"/>
  <c r="G163" i="2"/>
  <c r="E163" i="2"/>
  <c r="I161" i="2"/>
  <c r="H161" i="2"/>
  <c r="G161" i="2"/>
  <c r="E161" i="2"/>
  <c r="I160" i="2"/>
  <c r="H160" i="2"/>
  <c r="G160" i="2"/>
  <c r="E160" i="2"/>
  <c r="I159" i="2"/>
  <c r="H159" i="2"/>
  <c r="G159" i="2"/>
  <c r="E159" i="2"/>
  <c r="I157" i="2"/>
  <c r="H157" i="2"/>
  <c r="G157" i="2"/>
  <c r="E157" i="2"/>
  <c r="I155" i="2"/>
  <c r="H155" i="2"/>
  <c r="G155" i="2"/>
  <c r="E155" i="2"/>
  <c r="I154" i="2"/>
  <c r="H154" i="2"/>
  <c r="G154" i="2"/>
  <c r="E154" i="2"/>
  <c r="I153" i="2"/>
  <c r="H153" i="2"/>
  <c r="G153" i="2"/>
  <c r="E153" i="2"/>
  <c r="I151" i="2"/>
  <c r="H151" i="2"/>
  <c r="G151" i="2"/>
  <c r="E151" i="2"/>
  <c r="I150" i="2"/>
  <c r="H150" i="2"/>
  <c r="G150" i="2"/>
  <c r="E150" i="2"/>
  <c r="I149" i="2"/>
  <c r="H149" i="2"/>
  <c r="G149" i="2"/>
  <c r="E149" i="2"/>
  <c r="I147" i="2"/>
  <c r="H147" i="2"/>
  <c r="G147" i="2"/>
  <c r="E147" i="2"/>
  <c r="I145" i="2"/>
  <c r="H145" i="2"/>
  <c r="G145" i="2"/>
  <c r="E145" i="2"/>
  <c r="I143" i="2"/>
  <c r="H143" i="2"/>
  <c r="G143" i="2"/>
  <c r="E143" i="2"/>
  <c r="I141" i="2"/>
  <c r="H141" i="2"/>
  <c r="G141" i="2"/>
  <c r="E141" i="2"/>
  <c r="I139" i="2"/>
  <c r="H139" i="2"/>
  <c r="G139" i="2"/>
  <c r="E139" i="2"/>
  <c r="I138" i="2"/>
  <c r="H138" i="2"/>
  <c r="G138" i="2"/>
  <c r="E138" i="2"/>
  <c r="I137" i="2"/>
  <c r="H137" i="2"/>
  <c r="G137" i="2"/>
  <c r="E137" i="2"/>
  <c r="I135" i="2"/>
  <c r="H135" i="2"/>
  <c r="G135" i="2"/>
  <c r="E135" i="2"/>
  <c r="I132" i="2"/>
  <c r="H132" i="2"/>
  <c r="G132" i="2"/>
  <c r="E132" i="2"/>
  <c r="I131" i="2"/>
  <c r="H131" i="2"/>
  <c r="G131" i="2"/>
  <c r="E131" i="2"/>
  <c r="I129" i="2"/>
  <c r="H129" i="2"/>
  <c r="G129" i="2"/>
  <c r="E129" i="2"/>
  <c r="I127" i="2"/>
  <c r="H127" i="2"/>
  <c r="G127" i="2"/>
  <c r="E127" i="2"/>
  <c r="I124" i="2"/>
  <c r="H124" i="2"/>
  <c r="G124" i="2"/>
  <c r="E124" i="2"/>
  <c r="I121" i="2"/>
  <c r="H121" i="2"/>
  <c r="G121" i="2"/>
  <c r="E121" i="2"/>
  <c r="I119" i="2"/>
  <c r="H119" i="2"/>
  <c r="G119" i="2"/>
  <c r="E119" i="2"/>
  <c r="I117" i="2"/>
  <c r="H117" i="2"/>
  <c r="G117" i="2"/>
  <c r="E117" i="2"/>
  <c r="I115" i="2"/>
  <c r="H115" i="2"/>
  <c r="G115" i="2"/>
  <c r="E115" i="2"/>
  <c r="I113" i="2"/>
  <c r="H113" i="2"/>
  <c r="G113" i="2"/>
  <c r="E113" i="2"/>
  <c r="I111" i="2"/>
  <c r="H111" i="2"/>
  <c r="G111" i="2"/>
  <c r="E111" i="2"/>
  <c r="I109" i="2"/>
  <c r="H109" i="2"/>
  <c r="G109" i="2"/>
  <c r="E109" i="2"/>
  <c r="G106" i="2"/>
  <c r="E106" i="2"/>
  <c r="H105" i="2"/>
  <c r="E105" i="2"/>
  <c r="I105" i="2" s="1"/>
  <c r="I106" i="2" s="1"/>
  <c r="I104" i="2"/>
  <c r="H104" i="2"/>
  <c r="I103" i="2"/>
  <c r="H103" i="2"/>
  <c r="G103" i="2"/>
  <c r="E103" i="2"/>
  <c r="I102" i="2"/>
  <c r="H102" i="2"/>
  <c r="G102" i="2"/>
  <c r="E102" i="2"/>
  <c r="I99" i="2"/>
  <c r="H99" i="2"/>
  <c r="G99" i="2"/>
  <c r="E99" i="2"/>
  <c r="I97" i="2"/>
  <c r="H97" i="2"/>
  <c r="G97" i="2"/>
  <c r="E97" i="2"/>
  <c r="I96" i="2"/>
  <c r="H96" i="2"/>
  <c r="G96" i="2"/>
  <c r="E96" i="2"/>
  <c r="I95" i="2"/>
  <c r="H95" i="2"/>
  <c r="G95" i="2"/>
  <c r="E95" i="2"/>
  <c r="I94" i="2"/>
  <c r="H94" i="2"/>
  <c r="G94" i="2"/>
  <c r="E94" i="2"/>
  <c r="I93" i="2"/>
  <c r="H93" i="2"/>
  <c r="G93" i="2"/>
  <c r="E93" i="2"/>
  <c r="I91" i="2"/>
  <c r="H91" i="2"/>
  <c r="G91" i="2"/>
  <c r="E91" i="2"/>
  <c r="I89" i="2"/>
  <c r="H89" i="2"/>
  <c r="G89" i="2"/>
  <c r="E89" i="2"/>
  <c r="I88" i="2"/>
  <c r="H88" i="2"/>
  <c r="G88" i="2"/>
  <c r="E88" i="2"/>
  <c r="I87" i="2"/>
  <c r="H87" i="2"/>
  <c r="G87" i="2"/>
  <c r="E87" i="2"/>
  <c r="I84" i="2"/>
  <c r="H84" i="2"/>
  <c r="G84" i="2"/>
  <c r="E84" i="2"/>
  <c r="I83" i="2"/>
  <c r="H83" i="2"/>
  <c r="G83" i="2"/>
  <c r="E83" i="2"/>
  <c r="I82" i="2"/>
  <c r="H82" i="2"/>
  <c r="G82" i="2"/>
  <c r="E82" i="2"/>
  <c r="I81" i="2"/>
  <c r="H81" i="2"/>
  <c r="G81" i="2"/>
  <c r="E81" i="2"/>
  <c r="I80" i="2"/>
  <c r="H80" i="2"/>
  <c r="G80" i="2"/>
  <c r="E80" i="2"/>
  <c r="I79" i="2"/>
  <c r="H79" i="2"/>
  <c r="G79" i="2"/>
  <c r="E79" i="2"/>
  <c r="I76" i="2"/>
  <c r="H76" i="2"/>
  <c r="G76" i="2"/>
  <c r="E76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69" i="2"/>
  <c r="H69" i="2"/>
  <c r="G69" i="2"/>
  <c r="E69" i="2"/>
  <c r="I68" i="2"/>
  <c r="H68" i="2"/>
  <c r="G68" i="2"/>
  <c r="E68" i="2"/>
  <c r="I66" i="2"/>
  <c r="H66" i="2"/>
  <c r="G66" i="2"/>
  <c r="E66" i="2"/>
  <c r="I64" i="2"/>
  <c r="H64" i="2"/>
  <c r="G64" i="2"/>
  <c r="E64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6" i="2"/>
  <c r="H56" i="2"/>
  <c r="G56" i="2"/>
  <c r="E56" i="2"/>
  <c r="I55" i="2"/>
  <c r="H55" i="2"/>
  <c r="G55" i="2"/>
  <c r="E55" i="2"/>
  <c r="I53" i="2"/>
  <c r="H53" i="2"/>
  <c r="G53" i="2"/>
  <c r="E53" i="2"/>
  <c r="I52" i="2"/>
  <c r="H52" i="2"/>
  <c r="G52" i="2"/>
  <c r="E52" i="2"/>
  <c r="I50" i="2"/>
  <c r="H50" i="2"/>
  <c r="G50" i="2"/>
  <c r="E50" i="2"/>
  <c r="I48" i="2"/>
  <c r="H48" i="2"/>
  <c r="G48" i="2"/>
  <c r="E48" i="2"/>
  <c r="I47" i="2"/>
  <c r="H47" i="2"/>
  <c r="G47" i="2"/>
  <c r="E47" i="2"/>
  <c r="I46" i="2"/>
  <c r="H46" i="2"/>
  <c r="G46" i="2"/>
  <c r="E46" i="2"/>
  <c r="I44" i="2"/>
  <c r="H44" i="2"/>
  <c r="G44" i="2"/>
  <c r="E44" i="2"/>
  <c r="I42" i="2"/>
  <c r="H42" i="2"/>
  <c r="G42" i="2"/>
  <c r="E42" i="2"/>
  <c r="I40" i="2"/>
  <c r="H40" i="2"/>
  <c r="G40" i="2"/>
  <c r="E40" i="2"/>
  <c r="I39" i="2"/>
  <c r="H39" i="2"/>
  <c r="G39" i="2"/>
  <c r="E39" i="2"/>
  <c r="I38" i="2"/>
  <c r="H38" i="2"/>
  <c r="G38" i="2"/>
  <c r="E38" i="2"/>
  <c r="I36" i="2"/>
  <c r="H36" i="2"/>
  <c r="G36" i="2"/>
  <c r="E36" i="2"/>
  <c r="I35" i="2"/>
  <c r="H35" i="2"/>
  <c r="G35" i="2"/>
  <c r="E35" i="2"/>
  <c r="I34" i="2"/>
  <c r="H34" i="2"/>
  <c r="G34" i="2"/>
  <c r="E34" i="2"/>
  <c r="I32" i="2"/>
  <c r="G32" i="2"/>
  <c r="E32" i="2"/>
  <c r="I31" i="2"/>
  <c r="H31" i="2"/>
  <c r="G31" i="2"/>
  <c r="E31" i="2"/>
  <c r="I30" i="2"/>
  <c r="H30" i="2"/>
  <c r="G30" i="2"/>
  <c r="E30" i="2"/>
  <c r="I29" i="2"/>
  <c r="H29" i="2"/>
  <c r="G29" i="2"/>
  <c r="E29" i="2"/>
  <c r="I27" i="2"/>
  <c r="H27" i="2"/>
  <c r="G27" i="2"/>
  <c r="E27" i="2"/>
  <c r="I26" i="2"/>
  <c r="H26" i="2"/>
  <c r="G26" i="2"/>
  <c r="E26" i="2"/>
  <c r="I24" i="2"/>
  <c r="H24" i="2"/>
  <c r="G24" i="2"/>
  <c r="E24" i="2"/>
  <c r="I22" i="2"/>
  <c r="H22" i="2"/>
  <c r="G22" i="2"/>
  <c r="E22" i="2"/>
  <c r="I20" i="2"/>
  <c r="H20" i="2"/>
  <c r="G20" i="2"/>
  <c r="E20" i="2"/>
  <c r="I19" i="2"/>
  <c r="H19" i="2"/>
  <c r="G19" i="2"/>
  <c r="E19" i="2"/>
  <c r="I17" i="2"/>
  <c r="H17" i="2"/>
  <c r="G17" i="2"/>
  <c r="E17" i="2"/>
  <c r="I16" i="2"/>
  <c r="H16" i="2"/>
  <c r="G16" i="2"/>
  <c r="E16" i="2"/>
  <c r="I13" i="2"/>
  <c r="H13" i="2"/>
  <c r="G13" i="2"/>
  <c r="E13" i="2"/>
  <c r="I11" i="2"/>
  <c r="H11" i="2"/>
  <c r="G11" i="2"/>
  <c r="E11" i="2"/>
  <c r="I7" i="2"/>
  <c r="G7" i="2"/>
  <c r="E7" i="2"/>
  <c r="I6" i="2"/>
  <c r="H6" i="2"/>
  <c r="I5" i="2"/>
  <c r="H5" i="2"/>
  <c r="G5" i="2"/>
  <c r="E5" i="2"/>
</calcChain>
</file>

<file path=xl/sharedStrings.xml><?xml version="1.0" encoding="utf-8"?>
<sst xmlns="http://schemas.openxmlformats.org/spreadsheetml/2006/main" count="457" uniqueCount="253">
  <si>
    <t>Název</t>
  </si>
  <si>
    <t>Hodnota</t>
  </si>
  <si>
    <t>Nadpis rekapitulace</t>
  </si>
  <si>
    <t>Seznam prací a dodávek elektrotechnických zařízení</t>
  </si>
  <si>
    <t>Akce</t>
  </si>
  <si>
    <t>Okružní křižovatka
II/355 a II/358 Chrast</t>
  </si>
  <si>
    <t>Projekt</t>
  </si>
  <si>
    <t>Investor</t>
  </si>
  <si>
    <t>Z. č.</t>
  </si>
  <si>
    <t>20/13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</si>
  <si>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</si>
  <si>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</si>
  <si>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</si>
  <si>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</si>
  <si>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</si>
  <si>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</si>
  <si>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</si>
  <si>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</si>
  <si>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</si>
  <si>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</si>
  <si>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</si>
  <si>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</si>
  <si>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</si>
  <si>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</si>
  <si>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</si>
  <si>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</si>
  <si>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</si>
  <si>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</si>
  <si>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</si>
  <si>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</si>
  <si>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</si>
  <si>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</si>
  <si>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</si>
  <si>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GZS  (3,25 nebo 8,4) %</t>
  </si>
  <si>
    <t>3,20</t>
  </si>
  <si>
    <t>Provozní vlivy  %</t>
  </si>
  <si>
    <t>0,00</t>
  </si>
  <si>
    <t>Kompletační činnost - a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</si>
  <si>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</si>
  <si>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</si>
  <si>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</si>
  <si>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</si>
  <si>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</si>
  <si>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</si>
  <si>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</si>
  <si>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</si>
  <si>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</si>
  <si>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</si>
  <si>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</si>
  <si>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</si>
  <si>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</si>
  <si>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</si>
  <si>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</si>
  <si>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</si>
  <si>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</si>
  <si>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</si>
  <si>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</si>
  <si>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ROZVADĚČ VEŘEJNÉHO OSVĚTLENÍ</t>
  </si>
  <si>
    <t>typový plastový pilíř s upravenou výzbrojí</t>
  </si>
  <si>
    <t>RVO xx/NKP7P-C/SHC21V - s přímým měřením 3x32A, ovládáno soumr. spínačem a spínacími hodinami</t>
  </si>
  <si>
    <t>ks</t>
  </si>
  <si>
    <t>provedení - viz PD</t>
  </si>
  <si>
    <t>Dodávky - celkem</t>
  </si>
  <si>
    <t>Elektromontáže</t>
  </si>
  <si>
    <t>Demontáže</t>
  </si>
  <si>
    <t>VESTAVNÉ ROZVADĚČE</t>
  </si>
  <si>
    <t>RVO - oceloplechový, vestavný</t>
  </si>
  <si>
    <t>SVÍTIDLO VENKOVNÍ VYBOJKOVÉ</t>
  </si>
  <si>
    <t>1xSHC do 150W,IP54</t>
  </si>
  <si>
    <t>OSVĚTLOVACÍ STOŽÁR</t>
  </si>
  <si>
    <t>kompletně včetně výzbroje a základu</t>
  </si>
  <si>
    <t>ocelový - do 10m</t>
  </si>
  <si>
    <t>ocelový - do 6m</t>
  </si>
  <si>
    <t>VÝLOŽNÍK ROVNÝ ULIČNÍ</t>
  </si>
  <si>
    <t>výl.rov.jednoduchý - do 2m</t>
  </si>
  <si>
    <t>výl.rov.dvojitý - do 2m</t>
  </si>
  <si>
    <t>KABEL SILOVÝ,IZOLACE PVC</t>
  </si>
  <si>
    <t>do průřezu 4x25 , volně</t>
  </si>
  <si>
    <t>m</t>
  </si>
  <si>
    <t>UKONČENÍ VODIČŮ NA SVORKOVNICI</t>
  </si>
  <si>
    <t xml:space="preserve"> Do  16 mm2</t>
  </si>
  <si>
    <t>UKONČENÍ  VODIČŮ V ROZVADĚČÍCH</t>
  </si>
  <si>
    <t xml:space="preserve"> Do  16   mm2</t>
  </si>
  <si>
    <t xml:space="preserve"> Do  70   mm2</t>
  </si>
  <si>
    <t>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</si>
  <si>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</si>
  <si>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</si>
  <si>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</si>
  <si>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</si>
  <si>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</si>
  <si>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INSTALAČNÍ MATERIÁL</t>
  </si>
  <si>
    <t>TRUBKA OHEBNÁ 40</t>
  </si>
  <si>
    <t>TRUBKA OHEBNÁ 63</t>
  </si>
  <si>
    <t>TRUBKA PEVNÁ 110</t>
  </si>
  <si>
    <t>CYKY-J 3x1.5</t>
  </si>
  <si>
    <t>CYKY-J 5x4</t>
  </si>
  <si>
    <t>CYKY-J 4x16</t>
  </si>
  <si>
    <t>CYKY-J 4x25 , volně</t>
  </si>
  <si>
    <t xml:space="preserve"> Do   6   mm2</t>
  </si>
  <si>
    <t xml:space="preserve"> Do  25   mm2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</si>
  <si>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</si>
  <si>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</si>
  <si>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</si>
  <si>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</si>
  <si>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</si>
  <si>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</si>
  <si>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SP350/1000 stožárové pouzdro</t>
  </si>
  <si>
    <t>SP350/1500 stožárové pouzdro</t>
  </si>
  <si>
    <t>STOŽÁR ULIČNÍ BEZPATICOVÝ</t>
  </si>
  <si>
    <t>žárově zinkovaný</t>
  </si>
  <si>
    <t>3st. - 159/133/114 - 6+1m</t>
  </si>
  <si>
    <t>3st. - 133/108/89 - 8+1m</t>
  </si>
  <si>
    <t>3st. - 159/114/89 - 8.2+1.2m</t>
  </si>
  <si>
    <t>redukce 89/60</t>
  </si>
  <si>
    <t>ochranná manžeta plastová OM133</t>
  </si>
  <si>
    <t>ochranná manžeta plastová OM159</t>
  </si>
  <si>
    <t>VÝLOŽNÍK OBLOUKOVÝ ULIČNÍ</t>
  </si>
  <si>
    <t>J1-1800/500  výl.obl.jedn. ul.žárově zinkovaný</t>
  </si>
  <si>
    <t>VÝLOŽNÍK ROVNÝ PŘECHODOVÝ</t>
  </si>
  <si>
    <t>D1-2000  výl.rov.jedn.ul.žárově zinkovaný</t>
  </si>
  <si>
    <t>D1-2500  výl.rov.jedn.ul.žárově zinkovaný</t>
  </si>
  <si>
    <t>STOŽÁROVÁ VÝZBROJ</t>
  </si>
  <si>
    <t>SR 481-27(14)Z/Cu  st.výz.1xE27(14)/4xM8/35mm2</t>
  </si>
  <si>
    <t>SR 482-27(14)Z/Cu st.výz.2xE27(14)/4xM8/35mm2</t>
  </si>
  <si>
    <t>SR 483-27(14)Z/Cu  st.výz.3xE27(14)/4xM8+MR/35mm2</t>
  </si>
  <si>
    <t>doplňková svorkovnice pro napájení kamerového systému - 2x5x4mm2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</si>
  <si>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</si>
  <si>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</si>
  <si>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</si>
  <si>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</si>
  <si>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A - silniční, optika DM10, 3000K, 8000lm, IP65, IK09</t>
  </si>
  <si>
    <t>B - silniční, optika DM10, 3000K, 10000lm, IP65, IK09</t>
  </si>
  <si>
    <t>C - silniční, optika DM50, 3000K, 8000lm, IP65, IK09</t>
  </si>
  <si>
    <t>P1 - přechodové, optika DPR1, 5700K, 7000lm, IP66, IK09</t>
  </si>
  <si>
    <t>P2 - přechodové, optika DPR1, 5700K, 8000lm, IP66, IK09</t>
  </si>
  <si>
    <t>příspěvek na recyklaci</t>
  </si>
  <si>
    <t>PŘÍPRAVA PRO VÁNOČNÍ VÝZDOBU</t>
  </si>
  <si>
    <t>Konektorový systém</t>
  </si>
  <si>
    <t>PVC kabel do sloupu s konektorovou zásuvkou (3p) - 8m, IP68</t>
  </si>
  <si>
    <t>Krytka konektorového systému s lankem (3p) - IP68</t>
  </si>
  <si>
    <t>držáky na kovové sloupy VO</t>
  </si>
  <si>
    <t>set</t>
  </si>
  <si>
    <t>POMOCNÉ PRÁCE</t>
  </si>
  <si>
    <t>Demontáž a opětovná instalace rozhlasového zařízení</t>
  </si>
  <si>
    <t xml:space="preserve"> Uprava stavajiciho zarizeni</t>
  </si>
  <si>
    <t xml:space="preserve"> Napojeni na stavajici zarizeni</t>
  </si>
  <si>
    <t xml:space="preserve"> Zabezpeceni pracoviste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</si>
  <si>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</si>
  <si>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</si>
  <si>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</si>
  <si>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</si>
  <si>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</si>
  <si>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</si>
  <si>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</si>
  <si>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</si>
  <si>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</si>
  <si>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</si>
  <si>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</si>
  <si>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</si>
  <si>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VYTRHÁNÍ DLAŽBY</t>
  </si>
  <si>
    <t>zámková dlažba</t>
  </si>
  <si>
    <t>m2</t>
  </si>
  <si>
    <t>ŘEZÁNÍ SPÁRY</t>
  </si>
  <si>
    <t xml:space="preserve"> V asfaltu nebo betonu</t>
  </si>
  <si>
    <t>BOURANÍ ŽIVIČNÝCH POVRCHŮ</t>
  </si>
  <si>
    <t xml:space="preserve"> Síla vrstvy 3-5cm</t>
  </si>
  <si>
    <t>ROZBOURÁNÍ BETONOVÉHO PODKLADU</t>
  </si>
  <si>
    <t xml:space="preserve"> Premist.mater.nalozeni,odvoz</t>
  </si>
  <si>
    <t>m3</t>
  </si>
  <si>
    <t>VÝKOP JÁMY PRO ZÁKLAD</t>
  </si>
  <si>
    <t xml:space="preserve"> Zemina třídy 3-4,ručně</t>
  </si>
  <si>
    <t>ZÁHOZ JÁMY, UPĚCHOVÁNÍ, ÚPRAVA POVRCHU</t>
  </si>
  <si>
    <t xml:space="preserve"> V zemine třídy 3-4</t>
  </si>
  <si>
    <t>JÁMA PRO STOŽÁRY VER.OSVĚTLENÍ</t>
  </si>
  <si>
    <t>O OBJEMU DO 2 m3</t>
  </si>
  <si>
    <t xml:space="preserve"> Zemina třídy 3,ručně</t>
  </si>
  <si>
    <t>ZÁHOZ JÁMY,UPĚCHOVÁNÍ,ÚPRAVA</t>
  </si>
  <si>
    <t>POVRCHU</t>
  </si>
  <si>
    <t>ZÁKLAD Z PROSTÉHO BETONU</t>
  </si>
  <si>
    <t xml:space="preserve"> Do rostlé zeminy bez bednění</t>
  </si>
  <si>
    <t>POUZDROVÝ ZÁKL.PRO STOŽ.VENK. OSV.</t>
  </si>
  <si>
    <t xml:space="preserve"> D 350x1000 mm</t>
  </si>
  <si>
    <t xml:space="preserve"> D 350x1500 mm</t>
  </si>
  <si>
    <t>KONTROLNÍ KOPANÉ SONDY</t>
  </si>
  <si>
    <t>(v exponovaných místech - množství bude upraveno podle skutečné potřeby)</t>
  </si>
  <si>
    <t xml:space="preserve"> Výkop a zához v zemine třídy 3-4, ručně</t>
  </si>
  <si>
    <t>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</si>
  <si>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</si>
  <si>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</si>
  <si>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</si>
  <si>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</si>
  <si>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písku, bez zakrytí, šíře do 65cm,tloušťka 10+10cm</t>
  </si>
  <si>
    <t>FOLIE VÝSTRAŽNÁ Z PVC</t>
  </si>
  <si>
    <t xml:space="preserve"> Do šířky 20cm</t>
  </si>
  <si>
    <t>KABELOVÝ PROSTUP Z PVC TRUBKY</t>
  </si>
  <si>
    <t xml:space="preserve"> Světlost do 15 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</si>
  <si>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</si>
  <si>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</si>
  <si>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</si>
  <si>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 xml:space="preserve"> Zemina třídy 3, šíře 350mm,hloubka 1200mm</t>
  </si>
  <si>
    <t>PROTLAK POD KOMUNIKACÍ</t>
  </si>
  <si>
    <t>protlak do 20m, pr. 200mm</t>
  </si>
  <si>
    <t>startovací jáma pro protlak</t>
  </si>
  <si>
    <t>cílová jáma pro protlak</t>
  </si>
  <si>
    <t>ODVOZ ZEMINY</t>
  </si>
  <si>
    <t xml:space="preserve"> Do vzdálenosti 1 km</t>
  </si>
  <si>
    <t>PODKLADOVÁ VRSTVA</t>
  </si>
  <si>
    <t xml:space="preserve"> Ze štěrku vrstva 10cm</t>
  </si>
  <si>
    <t xml:space="preserve"> Ze šterkodrtě (150+200mm)</t>
  </si>
  <si>
    <t xml:space="preserve"> Ze šterkodrtě (70+150mm)</t>
  </si>
  <si>
    <t>JEDNOVRSTVOVÁ VOZOVKA Z BETONU</t>
  </si>
  <si>
    <t xml:space="preserve"> Vrstva betonu 20cm</t>
  </si>
  <si>
    <t>OPRAVA POVRCHU</t>
  </si>
  <si>
    <t>živičná vozovka (asfaltobeton 2x50mm + obalované lkamenivo 90mm)</t>
  </si>
  <si>
    <t>ÚPRAVA POVRCHU</t>
  </si>
  <si>
    <t xml:space="preserve"> Provizorní úprava terénu v zemina třídy 3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</si>
  <si>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</si>
  <si>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</si>
  <si>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</si>
  <si>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</si>
  <si>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</si>
  <si>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</si>
  <si>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</si>
  <si>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</si>
  <si>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</si>
  <si>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</si>
  <si>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</si>
  <si>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</si>
  <si>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</si>
  <si>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</si>
  <si>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</si>
  <si>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</si>
  <si>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</si>
  <si>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</si>
  <si>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</si>
  <si>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</si>
  <si>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Základní náklady celkem</t>
  </si>
  <si>
    <t>Vedlejší náklady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</si>
  <si>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</si>
  <si>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</si>
  <si>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</si>
  <si>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</si>
  <si>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</si>
  <si>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</si>
  <si>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</si>
  <si>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</si>
  <si>
    <t>SO 401 - VYVOLANÉ ÚPRAVY VEŘEJNÉ OSVĚTLENÍ</t>
  </si>
  <si>
    <t>Město Chrast, SÚS Pardubického kraje</t>
  </si>
  <si>
    <t>5,00</t>
  </si>
  <si>
    <t>3,25</t>
  </si>
  <si>
    <t>Opravy v záruce 5,00% z mezisoučtu 1</t>
  </si>
  <si>
    <t>GZS 3,25% z pravé strany mezisoučtu 2</t>
  </si>
  <si>
    <t>Provozní vlivy 3,20% z pravé strany mezisoučtu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</si>
</sst>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0C563-4C3D-4605-926B-6D3FA360E173}">
  <dimension ref="A1:F34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222</v>
      </c>
      <c r="C1" s="12" t="s">
        <v>223</v>
      </c>
      <c r="D1" s="3"/>
    </row>
    <row r="2" spans="1:4">
      <c r="A2" s="6" t="s">
        <v>224</v>
      </c>
      <c r="B2" s="17"/>
      <c r="C2" s="17"/>
      <c r="D2" s="3"/>
    </row>
    <row r="3" spans="1:4">
      <c r="A3" s="7" t="s">
        <v>225</v>
      </c>
      <c r="B3" s="16">
        <f>(Rozpočet!E7)</f>
        <v>0</v>
      </c>
      <c r="C3" s="16"/>
      <c r="D3" s="3"/>
    </row>
    <row r="4" spans="1:4">
      <c r="A4" s="7" t="s">
        <v>226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227</v>
      </c>
      <c r="B5" s="16"/>
      <c r="C5" s="16">
        <f>(Rozpočet!E106) + 0</f>
        <v>0</v>
      </c>
      <c r="D5" s="3"/>
    </row>
    <row r="6" spans="1:4">
      <c r="A6" s="7" t="s">
        <v>228</v>
      </c>
      <c r="B6" s="16"/>
      <c r="C6" s="16">
        <f>(Rozpočet!G7) + (Rozpočet!G106) + 0</f>
        <v>0</v>
      </c>
      <c r="D6" s="3"/>
    </row>
    <row r="7" spans="1:4">
      <c r="A7" s="8" t="s">
        <v>229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230</v>
      </c>
      <c r="B8" s="16"/>
      <c r="C8" s="16">
        <f>(C5 + C6) * Parametry!B18 / 100</f>
        <v>0</v>
      </c>
      <c r="D8" s="3"/>
    </row>
    <row r="9" spans="1:4">
      <c r="A9" s="7" t="s">
        <v>231</v>
      </c>
      <c r="B9" s="16"/>
      <c r="C9" s="16">
        <f>0 + 0</f>
        <v>0</v>
      </c>
      <c r="D9" s="3"/>
    </row>
    <row r="10" spans="1:4">
      <c r="A10" s="7" t="s">
        <v>155</v>
      </c>
      <c r="B10" s="16"/>
      <c r="C10" s="16">
        <f>(Rozpočet!E169) + (Rozpočet!G169)</f>
        <v>0</v>
      </c>
      <c r="D10" s="3"/>
    </row>
    <row r="11" spans="1:4">
      <c r="A11" s="7" t="s">
        <v>232</v>
      </c>
      <c r="B11" s="16"/>
      <c r="C11" s="16">
        <f>(C9 + C10) * Parametry!B19 / 100</f>
        <v>0</v>
      </c>
      <c r="D11" s="3"/>
    </row>
    <row r="12" spans="1:4">
      <c r="A12" s="8" t="s">
        <v>233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234</v>
      </c>
      <c r="B13" s="16"/>
      <c r="C13" s="16">
        <f>(B12 + C12) * Parametry!B20 / 100</f>
        <v>0</v>
      </c>
      <c r="D13" s="3"/>
    </row>
    <row r="14" spans="1:4">
      <c r="A14" s="7" t="s">
        <v>235</v>
      </c>
      <c r="B14" s="16"/>
      <c r="C14" s="16">
        <f>(B12 + C12) * Parametry!B21 / 100</f>
        <v>0</v>
      </c>
      <c r="D14" s="3"/>
    </row>
    <row r="15" spans="1:4">
      <c r="A15" s="7" t="s">
        <v>250</v>
      </c>
      <c r="B15" s="16"/>
      <c r="C15" s="16">
        <f>(B7 + C7) * Parametry!B22 / 100</f>
        <v>0</v>
      </c>
      <c r="D15" s="3"/>
    </row>
    <row r="16" spans="1:4">
      <c r="A16" s="6" t="s">
        <v>236</v>
      </c>
      <c r="B16" s="17"/>
      <c r="C16" s="17">
        <f>B12 + C12 + C13 + C14 + C15</f>
        <v>0</v>
      </c>
      <c r="D16" s="3"/>
    </row>
    <row r="17" spans="1:4">
      <c r="A17" s="7" t="s">
        <v>11</v>
      </c>
      <c r="B17" s="16"/>
      <c r="C17" s="16"/>
      <c r="D17" s="3"/>
    </row>
    <row r="18" spans="1:4">
      <c r="A18" s="6" t="s">
        <v>237</v>
      </c>
      <c r="B18" s="17"/>
      <c r="C18" s="17"/>
      <c r="D18" s="3"/>
    </row>
    <row r="19" spans="1:4">
      <c r="A19" s="7" t="s">
        <v>251</v>
      </c>
      <c r="B19" s="16"/>
      <c r="C19" s="16">
        <f>C12 * Parametry!B23 / 100</f>
        <v>0</v>
      </c>
      <c r="D19" s="3"/>
    </row>
    <row r="20" spans="1:4">
      <c r="A20" s="7" t="s">
        <v>252</v>
      </c>
      <c r="B20" s="16"/>
      <c r="C20" s="16">
        <f>C12 * Parametry!B24 / 100</f>
        <v>0</v>
      </c>
      <c r="D20" s="3"/>
    </row>
    <row r="21" spans="1:4">
      <c r="A21" s="6" t="s">
        <v>238</v>
      </c>
      <c r="B21" s="17"/>
      <c r="C21" s="17">
        <f>C19 + C20</f>
        <v>0</v>
      </c>
      <c r="D21" s="3"/>
    </row>
    <row r="22" spans="1:4">
      <c r="A22" s="7" t="s">
        <v>239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11</v>
      </c>
      <c r="B23" s="16"/>
      <c r="C23" s="16"/>
      <c r="D23" s="3"/>
    </row>
    <row r="24" spans="1:4">
      <c r="A24" s="4" t="s">
        <v>240</v>
      </c>
      <c r="B24" s="13"/>
      <c r="C24" s="13">
        <f>C16 + C21 + C22</f>
        <v>0</v>
      </c>
      <c r="D24" s="3"/>
    </row>
    <row r="25" spans="1:4">
      <c r="A25" s="7" t="s">
        <v>241</v>
      </c>
      <c r="B25" s="16">
        <f>(SUM(Rozpočet!E3:E5)+SUM(Rozpočet!E10:E31,Rozpočet!E33:E103,Rozpočet!E105)+SUM(Rozpočet!E108:E168)) + (SUM(Rozpočet!G3:G5)+SUM(Rozpočet!G10:G31,Rozpočet!G33:G103)+SUM(Rozpočet!G108:G168))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242</v>
      </c>
      <c r="B26" s="16">
        <f>(SUM(Rozpočet!E3:E4)+SUM(Rozpočet!E10,Rozpočet!E12,Rozpočet!E14:E15,Rozpočet!E18,Rozpočet!E21,Rozpočet!E23,Rozpočet!E25,Rozpočet!E28,Rozpočet!E33,Rozpočet!E37,Rozpočet!E41,Rozpočet!E43,Rozpočet!E45,Rozpočet!E49,Rozpočet!E51,Rozpočet!E54,Rozpočet!E57:E58,Rozpočet!E65,Rozpočet!E67,Rozpočet!E70,Rozpočet!E75,Rozpočet!E77:E78,Rozpočet!E85:E86,Rozpočet!E90,Rozpočet!E92,Rozpočet!E98,Rozpočet!E100:E101)+SUM(Rozpočet!E108,Rozpočet!E110,Rozpočet!E112,Rozpočet!E114,Rozpočet!E116,Rozpočet!E118,Rozpočet!E120,Rozpočet!E122:E123,Rozpočet!E125:E126,Rozpočet!E128,Rozpočet!E130,Rozpočet!E133:E134,Rozpočet!E136,Rozpočet!E140,Rozpočet!E142,Rozpočet!E144,Rozpočet!E146,Rozpočet!E148,Rozpočet!E152,Rozpočet!E156,Rozpočet!E158,Rozpočet!E162,Rozpočet!E164,Rozpočet!E167)) + (SUM(Rozpočet!G3:G4)+SUM(Rozpočet!G10,Rozpočet!G12,Rozpočet!G14:G15,Rozpočet!G18,Rozpočet!G21,Rozpočet!G23,Rozpočet!G25,Rozpočet!G28,Rozpočet!G33,Rozpočet!G37,Rozpočet!G41,Rozpočet!G43,Rozpočet!G45,Rozpočet!G49,Rozpočet!G51,Rozpočet!G54,Rozpočet!G57:G58,Rozpočet!G65,Rozpočet!G67,Rozpočet!G70,Rozpočet!G75,Rozpočet!G77:G78,Rozpočet!G85:G86,Rozpočet!G90,Rozpočet!G92,Rozpočet!G98,Rozpočet!G100:G101)+SUM(Rozpočet!G108,Rozpočet!G110,Rozpočet!G112,Rozpočet!G114,Rozpočet!G116,Rozpočet!G118,Rozpočet!G120,Rozpočet!G122:G123,Rozpočet!G125:G126,Rozpočet!G128,Rozpočet!G130,Rozpočet!G133:G134,Rozpočet!G136,Rozpočet!G140,Rozpočet!G142,Rozpočet!G144,Rozpočet!G146,Rozpočet!G148,Rozpočet!G152,Rozpočet!G156,Rozpočet!G158,Rozpočet!G162,Rozpočet!G164,Rozpočet!G167))</f>
        <v>0</v>
      </c>
      <c r="C26" s="16">
        <f>B26 * Parametry!B30 / 100</f>
        <v>0</v>
      </c>
      <c r="D26" s="3"/>
    </row>
    <row r="27" spans="1:4">
      <c r="A27" s="4" t="s">
        <v>243</v>
      </c>
      <c r="B27" s="13"/>
      <c r="C27" s="13">
        <f>C24 + C25 + C26</f>
        <v>0</v>
      </c>
      <c r="D27" s="3"/>
    </row>
    <row r="28" spans="1:4">
      <c r="A28" s="7" t="s">
        <v>11</v>
      </c>
      <c r="B28" s="16"/>
      <c r="C28" s="16"/>
      <c r="D28" s="3"/>
    </row>
    <row r="29" spans="1:4">
      <c r="A29" s="6" t="s">
        <v>244</v>
      </c>
      <c r="B29" s="22" t="s">
        <v>50</v>
      </c>
      <c r="C29" s="22" t="s">
        <v>52</v>
      </c>
      <c r="D29" s="3"/>
    </row>
    <row r="30" spans="1:4">
      <c r="A30" s="7" t="s">
        <v>56</v>
      </c>
      <c r="B30" s="16">
        <f>(Rozpočet!E7)</f>
        <v>0</v>
      </c>
      <c r="C30" s="16">
        <f>(Rozpočet!G7)</f>
        <v>0</v>
      </c>
      <c r="D30" s="3"/>
    </row>
    <row r="31" spans="1:4">
      <c r="A31" s="7" t="s">
        <v>63</v>
      </c>
      <c r="B31" s="16">
        <f>(Rozpočet!E106)</f>
        <v>0</v>
      </c>
      <c r="C31" s="16">
        <f>(Rozpočet!G106)</f>
        <v>0</v>
      </c>
      <c r="D31" s="3"/>
    </row>
    <row r="32" spans="1:4">
      <c r="A32" s="7" t="s">
        <v>245</v>
      </c>
      <c r="B32" s="16">
        <f>(Rozpočet!E32)</f>
        <v>0</v>
      </c>
      <c r="C32" s="16">
        <f>(Rozpočet!G32)</f>
        <v>0</v>
      </c>
      <c r="D32" s="3"/>
    </row>
    <row r="33" spans="1:4">
      <c r="A33" s="7" t="s">
        <v>155</v>
      </c>
      <c r="B33" s="16">
        <f>(Rozpočet!E169)</f>
        <v>0</v>
      </c>
      <c r="C33" s="16">
        <f>(Rozpočet!G169)</f>
        <v>0</v>
      </c>
      <c r="D33" s="3"/>
    </row>
    <row r="34" spans="1:4">
      <c r="A34" s="7" t="s">
        <v>11</v>
      </c>
      <c r="B34" s="16"/>
      <c r="C34" s="16"/>
      <c r="D3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6EF27-0ADB-4931-BFCE-9F44A5E4C070}">
  <dimension ref="A1:L175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48</v>
      </c>
      <c r="C1" s="12" t="s">
        <v>49</v>
      </c>
      <c r="D1" s="12" t="s">
        <v>50</v>
      </c>
      <c r="E1" s="12" t="s">
        <v>51</v>
      </c>
      <c r="F1" s="12" t="s">
        <v>52</v>
      </c>
      <c r="G1" s="12" t="s">
        <v>53</v>
      </c>
      <c r="H1" s="12" t="s">
        <v>54</v>
      </c>
      <c r="I1" s="12" t="s">
        <v>55</v>
      </c>
      <c r="J1" s="3"/>
      <c r="K1" s="3"/>
      <c r="L1" s="10">
        <f>Parametry!B32/100*E11+Parametry!B32/100*E19+Parametry!B32/100*E20+Parametry!B32/100*E22+Parametry!B32/100*E24+Parametry!B32/100*E26+Parametry!B32/100*E27+Parametry!B32/100*E29+Parametry!B32/100*E30+Parametry!B32/100*E31+Parametry!B32/100*E34+Parametry!B32/100*E35+Parametry!B31/100*E36+Parametry!B32/100*E38+Parametry!B32/100*E39+Parametry!B32/100*E40+Parametry!B32/100*E42+Parametry!B32/100*E44+Parametry!B32/100*E46+Parametry!B32/100*E47+Parametry!B32/100*E48+Parametry!B32/100*E50+Parametry!B32/100*E52</f>
        <v>0</v>
      </c>
    </row>
    <row r="2" spans="1:12">
      <c r="A2" s="4" t="s">
        <v>56</v>
      </c>
      <c r="B2" s="4" t="s">
        <v>11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32/100*E53+Parametry!B32/100*E55+Parametry!B32/100*E56+Parametry!B32/100*E59+Parametry!B32/100*E60+Parametry!B32/100*E61+Parametry!B32/100*E62+Parametry!B32/100*E63+Parametry!B32/100*E64+Parametry!B32/100*E66+Parametry!B32/100*E68+Parametry!B32/100*E69+Parametry!B32/100*E71+Parametry!B32/100*E72+Parametry!B32/100*E73+Parametry!B32/100*E74+Parametry!B32/100*E79+Parametry!B32/100*E80+Parametry!B32/100*E81+Parametry!B32/100*E82+Parametry!B32/100*E83+Parametry!B32/100*E84+Parametry!B32/100*E87</f>
        <v>0</v>
      </c>
    </row>
    <row r="3" spans="1:12">
      <c r="A3" s="14" t="s">
        <v>57</v>
      </c>
      <c r="B3" s="14" t="s">
        <v>11</v>
      </c>
      <c r="C3" s="15"/>
      <c r="D3" s="15"/>
      <c r="E3" s="15"/>
      <c r="F3" s="15"/>
      <c r="G3" s="15"/>
      <c r="H3" s="15"/>
      <c r="I3" s="15"/>
      <c r="J3" s="3"/>
      <c r="K3" s="3"/>
    </row>
    <row r="4" spans="1:12">
      <c r="A4" s="14" t="s">
        <v>58</v>
      </c>
      <c r="B4" s="14" t="s">
        <v>11</v>
      </c>
      <c r="C4" s="15"/>
      <c r="D4" s="15"/>
      <c r="E4" s="15"/>
      <c r="F4" s="15"/>
      <c r="G4" s="15"/>
      <c r="H4" s="15"/>
      <c r="I4" s="15"/>
      <c r="J4" s="3"/>
      <c r="K4" s="3"/>
    </row>
    <row r="5" spans="1:12">
      <c r="A5" s="7" t="s">
        <v>59</v>
      </c>
      <c r="B5" s="7" t="s">
        <v>60</v>
      </c>
      <c r="C5" s="16">
        <v>1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>
      <c r="A6" s="7" t="s">
        <v>61</v>
      </c>
      <c r="B6" s="7" t="s">
        <v>11</v>
      </c>
      <c r="C6" s="16"/>
      <c r="D6" s="16"/>
      <c r="E6" s="16"/>
      <c r="F6" s="16"/>
      <c r="G6" s="16"/>
      <c r="H6" s="16">
        <f>D6+F6</f>
        <v>0</v>
      </c>
      <c r="I6" s="16">
        <f>E6+G6</f>
        <v>0</v>
      </c>
      <c r="J6" s="3"/>
      <c r="K6" s="3"/>
    </row>
    <row r="7" spans="1:12">
      <c r="A7" s="4" t="s">
        <v>62</v>
      </c>
      <c r="B7" s="4" t="s">
        <v>11</v>
      </c>
      <c r="C7" s="13"/>
      <c r="D7" s="13"/>
      <c r="E7" s="13">
        <f>SUM(E3:E6)</f>
        <v>0</v>
      </c>
      <c r="F7" s="13"/>
      <c r="G7" s="13">
        <f>SUM(G3:G6)</f>
        <v>0</v>
      </c>
      <c r="H7" s="13"/>
      <c r="I7" s="13">
        <f>SUM(I3:I6)</f>
        <v>0</v>
      </c>
      <c r="J7" s="3"/>
      <c r="K7" s="3"/>
    </row>
    <row r="8" spans="1:12">
      <c r="A8" s="4" t="s">
        <v>63</v>
      </c>
      <c r="B8" s="4" t="s">
        <v>11</v>
      </c>
      <c r="C8" s="13"/>
      <c r="D8" s="13"/>
      <c r="E8" s="13"/>
      <c r="F8" s="13"/>
      <c r="G8" s="13"/>
      <c r="H8" s="13"/>
      <c r="I8" s="13"/>
      <c r="J8" s="3"/>
      <c r="K8" s="3"/>
    </row>
    <row r="9" spans="1:12">
      <c r="A9" s="6" t="s">
        <v>64</v>
      </c>
      <c r="B9" s="6" t="s">
        <v>11</v>
      </c>
      <c r="C9" s="17"/>
      <c r="D9" s="17"/>
      <c r="E9" s="17"/>
      <c r="F9" s="17"/>
      <c r="G9" s="17"/>
      <c r="H9" s="17"/>
      <c r="I9" s="17"/>
      <c r="J9" s="3"/>
      <c r="K9" s="3"/>
    </row>
    <row r="10" spans="1:12">
      <c r="A10" s="14" t="s">
        <v>65</v>
      </c>
      <c r="B10" s="14" t="s">
        <v>11</v>
      </c>
      <c r="C10" s="15"/>
      <c r="D10" s="15"/>
      <c r="E10" s="15"/>
      <c r="F10" s="15"/>
      <c r="G10" s="15"/>
      <c r="H10" s="15"/>
      <c r="I10" s="15"/>
      <c r="J10" s="3"/>
      <c r="K10" s="3"/>
    </row>
    <row r="11" spans="1:12">
      <c r="A11" s="7" t="s">
        <v>66</v>
      </c>
      <c r="B11" s="7" t="s">
        <v>60</v>
      </c>
      <c r="C11" s="16">
        <v>1</v>
      </c>
      <c r="D11" s="16"/>
      <c r="E11" s="16">
        <f>C11*D11</f>
        <v>0</v>
      </c>
      <c r="F11" s="16"/>
      <c r="G11" s="16">
        <f>C11*F11</f>
        <v>0</v>
      </c>
      <c r="H11" s="16">
        <f>D11+F11</f>
        <v>0</v>
      </c>
      <c r="I11" s="16">
        <f>E11+G11</f>
        <v>0</v>
      </c>
      <c r="J11" s="3"/>
      <c r="K11" s="3"/>
    </row>
    <row r="12" spans="1:12">
      <c r="A12" s="18" t="s">
        <v>67</v>
      </c>
      <c r="B12" s="18" t="s">
        <v>11</v>
      </c>
      <c r="C12" s="19"/>
      <c r="D12" s="19"/>
      <c r="E12" s="19"/>
      <c r="F12" s="19"/>
      <c r="G12" s="19"/>
      <c r="H12" s="19"/>
      <c r="I12" s="19"/>
      <c r="J12" s="3"/>
      <c r="K12" s="3"/>
    </row>
    <row r="13" spans="1:12">
      <c r="A13" s="7" t="s">
        <v>68</v>
      </c>
      <c r="B13" s="7" t="s">
        <v>60</v>
      </c>
      <c r="C13" s="16">
        <v>19</v>
      </c>
      <c r="D13" s="16"/>
      <c r="E13" s="16">
        <f>C13*D13</f>
        <v>0</v>
      </c>
      <c r="F13" s="16"/>
      <c r="G13" s="16">
        <f>C13*F13</f>
        <v>0</v>
      </c>
      <c r="H13" s="16">
        <f>D13+F13</f>
        <v>0</v>
      </c>
      <c r="I13" s="16">
        <f>E13+G13</f>
        <v>0</v>
      </c>
      <c r="J13" s="3"/>
      <c r="K13" s="3"/>
    </row>
    <row r="14" spans="1:12">
      <c r="A14" s="18" t="s">
        <v>69</v>
      </c>
      <c r="B14" s="18" t="s">
        <v>11</v>
      </c>
      <c r="C14" s="19"/>
      <c r="D14" s="19"/>
      <c r="E14" s="19"/>
      <c r="F14" s="19"/>
      <c r="G14" s="19"/>
      <c r="H14" s="19"/>
      <c r="I14" s="19"/>
      <c r="J14" s="3"/>
      <c r="K14" s="3"/>
    </row>
    <row r="15" spans="1:12">
      <c r="A15" s="18" t="s">
        <v>70</v>
      </c>
      <c r="B15" s="18" t="s">
        <v>11</v>
      </c>
      <c r="C15" s="19"/>
      <c r="D15" s="19"/>
      <c r="E15" s="19"/>
      <c r="F15" s="19"/>
      <c r="G15" s="19"/>
      <c r="H15" s="19"/>
      <c r="I15" s="19"/>
      <c r="J15" s="3"/>
      <c r="K15" s="3"/>
    </row>
    <row r="16" spans="1:12">
      <c r="A16" s="7" t="s">
        <v>71</v>
      </c>
      <c r="B16" s="7" t="s">
        <v>60</v>
      </c>
      <c r="C16" s="16">
        <v>12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>
      <c r="A17" s="7" t="s">
        <v>72</v>
      </c>
      <c r="B17" s="7" t="s">
        <v>60</v>
      </c>
      <c r="C17" s="16">
        <v>1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>
      <c r="A18" s="14" t="s">
        <v>73</v>
      </c>
      <c r="B18" s="14" t="s">
        <v>11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>
      <c r="A19" s="7" t="s">
        <v>74</v>
      </c>
      <c r="B19" s="7" t="s">
        <v>60</v>
      </c>
      <c r="C19" s="16">
        <v>6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7" t="s">
        <v>75</v>
      </c>
      <c r="B20" s="7" t="s">
        <v>60</v>
      </c>
      <c r="C20" s="16">
        <v>6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3"/>
      <c r="K20" s="3"/>
    </row>
    <row r="21" spans="1:11">
      <c r="A21" s="14" t="s">
        <v>76</v>
      </c>
      <c r="B21" s="14" t="s">
        <v>11</v>
      </c>
      <c r="C21" s="15"/>
      <c r="D21" s="15"/>
      <c r="E21" s="15"/>
      <c r="F21" s="15"/>
      <c r="G21" s="15"/>
      <c r="H21" s="15"/>
      <c r="I21" s="15"/>
      <c r="J21" s="3"/>
      <c r="K21" s="3"/>
    </row>
    <row r="22" spans="1:11">
      <c r="A22" s="7" t="s">
        <v>77</v>
      </c>
      <c r="B22" s="7" t="s">
        <v>78</v>
      </c>
      <c r="C22" s="16">
        <v>410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>
      <c r="A23" s="14" t="s">
        <v>79</v>
      </c>
      <c r="B23" s="14" t="s">
        <v>11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>
      <c r="A24" s="7" t="s">
        <v>80</v>
      </c>
      <c r="B24" s="7" t="s">
        <v>60</v>
      </c>
      <c r="C24" s="16">
        <v>142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>
      <c r="A25" s="14" t="s">
        <v>81</v>
      </c>
      <c r="B25" s="14" t="s">
        <v>11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>
      <c r="A26" s="7" t="s">
        <v>82</v>
      </c>
      <c r="B26" s="7" t="s">
        <v>60</v>
      </c>
      <c r="C26" s="16">
        <v>12</v>
      </c>
      <c r="D26" s="16"/>
      <c r="E26" s="16">
        <f>C26*D26</f>
        <v>0</v>
      </c>
      <c r="F26" s="16"/>
      <c r="G26" s="16">
        <f>C26*F26</f>
        <v>0</v>
      </c>
      <c r="H26" s="16">
        <f>D26+F26</f>
        <v>0</v>
      </c>
      <c r="I26" s="16">
        <f>E26+G26</f>
        <v>0</v>
      </c>
      <c r="J26" s="3"/>
      <c r="K26" s="3"/>
    </row>
    <row r="27" spans="1:11">
      <c r="A27" s="7" t="s">
        <v>83</v>
      </c>
      <c r="B27" s="7" t="s">
        <v>60</v>
      </c>
      <c r="C27" s="16">
        <v>8</v>
      </c>
      <c r="D27" s="16"/>
      <c r="E27" s="16">
        <f>C27*D27</f>
        <v>0</v>
      </c>
      <c r="F27" s="16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>
      <c r="A28" s="14" t="s">
        <v>84</v>
      </c>
      <c r="B28" s="14" t="s">
        <v>11</v>
      </c>
      <c r="C28" s="15"/>
      <c r="D28" s="15"/>
      <c r="E28" s="15"/>
      <c r="F28" s="15"/>
      <c r="G28" s="15"/>
      <c r="H28" s="15"/>
      <c r="I28" s="15"/>
      <c r="J28" s="3"/>
      <c r="K28" s="3"/>
    </row>
    <row r="29" spans="1:11">
      <c r="A29" s="7" t="s">
        <v>85</v>
      </c>
      <c r="B29" s="7" t="s">
        <v>86</v>
      </c>
      <c r="C29" s="16">
        <v>13</v>
      </c>
      <c r="D29" s="16"/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>
      <c r="A30" s="7" t="s">
        <v>87</v>
      </c>
      <c r="B30" s="7" t="s">
        <v>86</v>
      </c>
      <c r="C30" s="16">
        <v>13</v>
      </c>
      <c r="D30" s="16"/>
      <c r="E30" s="16">
        <f>C30*D30</f>
        <v>0</v>
      </c>
      <c r="F30" s="16"/>
      <c r="G30" s="16">
        <f>C30*F30</f>
        <v>0</v>
      </c>
      <c r="H30" s="16">
        <f>D30+F30</f>
        <v>0</v>
      </c>
      <c r="I30" s="16">
        <f>E30+G30</f>
        <v>0</v>
      </c>
      <c r="J30" s="3"/>
      <c r="K30" s="3"/>
    </row>
    <row r="31" spans="1:11">
      <c r="A31" s="7" t="s">
        <v>88</v>
      </c>
      <c r="B31" s="7" t="s">
        <v>86</v>
      </c>
      <c r="C31" s="16">
        <v>13</v>
      </c>
      <c r="D31" s="16"/>
      <c r="E31" s="16">
        <f>C31*D31</f>
        <v>0</v>
      </c>
      <c r="F31" s="16"/>
      <c r="G31" s="16">
        <f>C31*F31</f>
        <v>0</v>
      </c>
      <c r="H31" s="16">
        <f>D31+F31</f>
        <v>0</v>
      </c>
      <c r="I31" s="16">
        <f>E31+G31</f>
        <v>0</v>
      </c>
      <c r="J31" s="3"/>
      <c r="K31" s="3"/>
    </row>
    <row r="32" spans="1:11">
      <c r="A32" s="6" t="s">
        <v>89</v>
      </c>
      <c r="B32" s="6" t="s">
        <v>11</v>
      </c>
      <c r="C32" s="17"/>
      <c r="D32" s="17"/>
      <c r="E32" s="17">
        <f>SUM(E10:E31)</f>
        <v>0</v>
      </c>
      <c r="F32" s="17"/>
      <c r="G32" s="17">
        <f>SUM(G10:G31)</f>
        <v>0</v>
      </c>
      <c r="H32" s="17"/>
      <c r="I32" s="17">
        <f>SUM(I10:I31)</f>
        <v>0</v>
      </c>
      <c r="J32" s="3"/>
      <c r="K32" s="3"/>
    </row>
    <row r="33" spans="1:11">
      <c r="A33" s="14" t="s">
        <v>90</v>
      </c>
      <c r="B33" s="14" t="s">
        <v>11</v>
      </c>
      <c r="C33" s="15"/>
      <c r="D33" s="15"/>
      <c r="E33" s="15"/>
      <c r="F33" s="15"/>
      <c r="G33" s="15"/>
      <c r="H33" s="15"/>
      <c r="I33" s="15"/>
      <c r="J33" s="3"/>
      <c r="K33" s="3"/>
    </row>
    <row r="34" spans="1:11">
      <c r="A34" s="7" t="s">
        <v>91</v>
      </c>
      <c r="B34" s="7" t="s">
        <v>78</v>
      </c>
      <c r="C34" s="16">
        <v>730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>
      <c r="A35" s="7" t="s">
        <v>92</v>
      </c>
      <c r="B35" s="7" t="s">
        <v>78</v>
      </c>
      <c r="C35" s="16">
        <v>900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>
      <c r="A36" s="7" t="s">
        <v>93</v>
      </c>
      <c r="B36" s="7" t="s">
        <v>78</v>
      </c>
      <c r="C36" s="16">
        <v>210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14" t="s">
        <v>76</v>
      </c>
      <c r="B37" s="14" t="s">
        <v>11</v>
      </c>
      <c r="C37" s="15"/>
      <c r="D37" s="15"/>
      <c r="E37" s="15"/>
      <c r="F37" s="15"/>
      <c r="G37" s="15"/>
      <c r="H37" s="15"/>
      <c r="I37" s="15"/>
      <c r="J37" s="3"/>
      <c r="K37" s="3"/>
    </row>
    <row r="38" spans="1:11">
      <c r="A38" s="7" t="s">
        <v>94</v>
      </c>
      <c r="B38" s="7" t="s">
        <v>78</v>
      </c>
      <c r="C38" s="16">
        <v>180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3"/>
      <c r="K38" s="3"/>
    </row>
    <row r="39" spans="1:11">
      <c r="A39" s="7" t="s">
        <v>95</v>
      </c>
      <c r="B39" s="7" t="s">
        <v>78</v>
      </c>
      <c r="C39" s="16">
        <v>780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7" t="s">
        <v>96</v>
      </c>
      <c r="B40" s="7" t="s">
        <v>78</v>
      </c>
      <c r="C40" s="16">
        <v>950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>
      <c r="A41" s="14" t="s">
        <v>76</v>
      </c>
      <c r="B41" s="14" t="s">
        <v>11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7" t="s">
        <v>97</v>
      </c>
      <c r="B42" s="7" t="s">
        <v>78</v>
      </c>
      <c r="C42" s="16">
        <v>45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>
      <c r="A43" s="14" t="s">
        <v>79</v>
      </c>
      <c r="B43" s="14" t="s">
        <v>11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>
      <c r="A44" s="7" t="s">
        <v>80</v>
      </c>
      <c r="B44" s="7" t="s">
        <v>60</v>
      </c>
      <c r="C44" s="16">
        <v>366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3"/>
      <c r="K44" s="3"/>
    </row>
    <row r="45" spans="1:11">
      <c r="A45" s="14" t="s">
        <v>81</v>
      </c>
      <c r="B45" s="14" t="s">
        <v>11</v>
      </c>
      <c r="C45" s="15"/>
      <c r="D45" s="15"/>
      <c r="E45" s="15"/>
      <c r="F45" s="15"/>
      <c r="G45" s="15"/>
      <c r="H45" s="15"/>
      <c r="I45" s="15"/>
      <c r="J45" s="3"/>
      <c r="K45" s="3"/>
    </row>
    <row r="46" spans="1:11">
      <c r="A46" s="7" t="s">
        <v>98</v>
      </c>
      <c r="B46" s="7" t="s">
        <v>60</v>
      </c>
      <c r="C46" s="16">
        <v>20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3"/>
      <c r="K46" s="3"/>
    </row>
    <row r="47" spans="1:11">
      <c r="A47" s="7" t="s">
        <v>82</v>
      </c>
      <c r="B47" s="7" t="s">
        <v>60</v>
      </c>
      <c r="C47" s="16">
        <v>20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>
      <c r="A48" s="7" t="s">
        <v>99</v>
      </c>
      <c r="B48" s="7" t="s">
        <v>60</v>
      </c>
      <c r="C48" s="16">
        <v>8</v>
      </c>
      <c r="D48" s="16"/>
      <c r="E48" s="16">
        <f>C48*D48</f>
        <v>0</v>
      </c>
      <c r="F48" s="16"/>
      <c r="G48" s="16">
        <f>C48*F48</f>
        <v>0</v>
      </c>
      <c r="H48" s="16">
        <f>D48+F48</f>
        <v>0</v>
      </c>
      <c r="I48" s="16">
        <f>E48+G48</f>
        <v>0</v>
      </c>
      <c r="J48" s="3"/>
      <c r="K48" s="3"/>
    </row>
    <row r="49" spans="1:11">
      <c r="A49" s="14" t="s">
        <v>100</v>
      </c>
      <c r="B49" s="14" t="s">
        <v>11</v>
      </c>
      <c r="C49" s="15"/>
      <c r="D49" s="15"/>
      <c r="E49" s="15"/>
      <c r="F49" s="15"/>
      <c r="G49" s="15"/>
      <c r="H49" s="15"/>
      <c r="I49" s="15"/>
      <c r="J49" s="3"/>
      <c r="K49" s="3"/>
    </row>
    <row r="50" spans="1:11">
      <c r="A50" s="7" t="s">
        <v>101</v>
      </c>
      <c r="B50" s="7" t="s">
        <v>78</v>
      </c>
      <c r="C50" s="16">
        <v>730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3"/>
      <c r="K50" s="3"/>
    </row>
    <row r="51" spans="1:11">
      <c r="A51" s="14" t="s">
        <v>102</v>
      </c>
      <c r="B51" s="14" t="s">
        <v>11</v>
      </c>
      <c r="C51" s="15"/>
      <c r="D51" s="15"/>
      <c r="E51" s="15"/>
      <c r="F51" s="15"/>
      <c r="G51" s="15"/>
      <c r="H51" s="15"/>
      <c r="I51" s="15"/>
      <c r="J51" s="3"/>
      <c r="K51" s="3"/>
    </row>
    <row r="52" spans="1:11">
      <c r="A52" s="7" t="s">
        <v>103</v>
      </c>
      <c r="B52" s="7" t="s">
        <v>60</v>
      </c>
      <c r="C52" s="16">
        <v>16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>
      <c r="A53" s="7" t="s">
        <v>104</v>
      </c>
      <c r="B53" s="7" t="s">
        <v>60</v>
      </c>
      <c r="C53" s="16">
        <v>64</v>
      </c>
      <c r="D53" s="16"/>
      <c r="E53" s="16">
        <f>C53*D53</f>
        <v>0</v>
      </c>
      <c r="F53" s="16"/>
      <c r="G53" s="16">
        <f>C53*F53</f>
        <v>0</v>
      </c>
      <c r="H53" s="16">
        <f>D53+F53</f>
        <v>0</v>
      </c>
      <c r="I53" s="16">
        <f>E53+G53</f>
        <v>0</v>
      </c>
      <c r="J53" s="3"/>
      <c r="K53" s="3"/>
    </row>
    <row r="54" spans="1:11">
      <c r="A54" s="14" t="s">
        <v>105</v>
      </c>
      <c r="B54" s="14" t="s">
        <v>11</v>
      </c>
      <c r="C54" s="15"/>
      <c r="D54" s="15"/>
      <c r="E54" s="15"/>
      <c r="F54" s="15"/>
      <c r="G54" s="15"/>
      <c r="H54" s="15"/>
      <c r="I54" s="15"/>
      <c r="J54" s="3"/>
      <c r="K54" s="3"/>
    </row>
    <row r="55" spans="1:11">
      <c r="A55" s="7" t="s">
        <v>106</v>
      </c>
      <c r="B55" s="7" t="s">
        <v>60</v>
      </c>
      <c r="C55" s="16">
        <v>7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3"/>
      <c r="K55" s="3"/>
    </row>
    <row r="56" spans="1:11">
      <c r="A56" s="7" t="s">
        <v>107</v>
      </c>
      <c r="B56" s="7" t="s">
        <v>60</v>
      </c>
      <c r="C56" s="16">
        <v>9</v>
      </c>
      <c r="D56" s="16"/>
      <c r="E56" s="16">
        <f>C56*D56</f>
        <v>0</v>
      </c>
      <c r="F56" s="16"/>
      <c r="G56" s="16">
        <f>C56*F56</f>
        <v>0</v>
      </c>
      <c r="H56" s="16">
        <f>D56+F56</f>
        <v>0</v>
      </c>
      <c r="I56" s="16">
        <f>E56+G56</f>
        <v>0</v>
      </c>
      <c r="J56" s="3"/>
      <c r="K56" s="3"/>
    </row>
    <row r="57" spans="1:11">
      <c r="A57" s="14" t="s">
        <v>108</v>
      </c>
      <c r="B57" s="14" t="s">
        <v>11</v>
      </c>
      <c r="C57" s="15"/>
      <c r="D57" s="15"/>
      <c r="E57" s="15"/>
      <c r="F57" s="15"/>
      <c r="G57" s="15"/>
      <c r="H57" s="15"/>
      <c r="I57" s="15"/>
      <c r="J57" s="3"/>
      <c r="K57" s="3"/>
    </row>
    <row r="58" spans="1:11">
      <c r="A58" s="14" t="s">
        <v>109</v>
      </c>
      <c r="B58" s="14" t="s">
        <v>11</v>
      </c>
      <c r="C58" s="15"/>
      <c r="D58" s="15"/>
      <c r="E58" s="15"/>
      <c r="F58" s="15"/>
      <c r="G58" s="15"/>
      <c r="H58" s="15"/>
      <c r="I58" s="15"/>
      <c r="J58" s="3"/>
      <c r="K58" s="3"/>
    </row>
    <row r="59" spans="1:11">
      <c r="A59" s="7" t="s">
        <v>110</v>
      </c>
      <c r="B59" s="7" t="s">
        <v>60</v>
      </c>
      <c r="C59" s="16">
        <v>6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>
      <c r="A60" s="7" t="s">
        <v>111</v>
      </c>
      <c r="B60" s="7" t="s">
        <v>60</v>
      </c>
      <c r="C60" s="16">
        <v>1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>
      <c r="A61" s="7" t="s">
        <v>112</v>
      </c>
      <c r="B61" s="7" t="s">
        <v>60</v>
      </c>
      <c r="C61" s="16">
        <v>9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>
      <c r="A62" s="7" t="s">
        <v>113</v>
      </c>
      <c r="B62" s="7" t="s">
        <v>60</v>
      </c>
      <c r="C62" s="16">
        <v>1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>
      <c r="A63" s="7" t="s">
        <v>114</v>
      </c>
      <c r="B63" s="7" t="s">
        <v>60</v>
      </c>
      <c r="C63" s="16">
        <v>1</v>
      </c>
      <c r="D63" s="16"/>
      <c r="E63" s="16">
        <f>C63*D63</f>
        <v>0</v>
      </c>
      <c r="F63" s="16"/>
      <c r="G63" s="16">
        <f>C63*F63</f>
        <v>0</v>
      </c>
      <c r="H63" s="16">
        <f>D63+F63</f>
        <v>0</v>
      </c>
      <c r="I63" s="16">
        <f>E63+G63</f>
        <v>0</v>
      </c>
      <c r="J63" s="3"/>
      <c r="K63" s="3"/>
    </row>
    <row r="64" spans="1:11">
      <c r="A64" s="7" t="s">
        <v>115</v>
      </c>
      <c r="B64" s="7" t="s">
        <v>60</v>
      </c>
      <c r="C64" s="16">
        <v>15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>
      <c r="A65" s="14" t="s">
        <v>116</v>
      </c>
      <c r="B65" s="14" t="s">
        <v>11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>
      <c r="A66" s="7" t="s">
        <v>117</v>
      </c>
      <c r="B66" s="7" t="s">
        <v>60</v>
      </c>
      <c r="C66" s="16">
        <v>1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14" t="s">
        <v>118</v>
      </c>
      <c r="B67" s="14" t="s">
        <v>11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>
      <c r="A68" s="7" t="s">
        <v>119</v>
      </c>
      <c r="B68" s="7" t="s">
        <v>60</v>
      </c>
      <c r="C68" s="16">
        <v>2</v>
      </c>
      <c r="D68" s="16"/>
      <c r="E68" s="16">
        <f>C68*D68</f>
        <v>0</v>
      </c>
      <c r="F68" s="16"/>
      <c r="G68" s="16">
        <f>C68*F68</f>
        <v>0</v>
      </c>
      <c r="H68" s="16">
        <f>D68+F68</f>
        <v>0</v>
      </c>
      <c r="I68" s="16">
        <f>E68+G68</f>
        <v>0</v>
      </c>
      <c r="J68" s="3"/>
      <c r="K68" s="3"/>
    </row>
    <row r="69" spans="1:11">
      <c r="A69" s="7" t="s">
        <v>120</v>
      </c>
      <c r="B69" s="7" t="s">
        <v>60</v>
      </c>
      <c r="C69" s="16">
        <v>4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>
      <c r="A70" s="14" t="s">
        <v>121</v>
      </c>
      <c r="B70" s="14" t="s">
        <v>11</v>
      </c>
      <c r="C70" s="15"/>
      <c r="D70" s="15"/>
      <c r="E70" s="15"/>
      <c r="F70" s="15"/>
      <c r="G70" s="15"/>
      <c r="H70" s="15"/>
      <c r="I70" s="15"/>
      <c r="J70" s="3"/>
      <c r="K70" s="3"/>
    </row>
    <row r="71" spans="1:11">
      <c r="A71" s="7" t="s">
        <v>122</v>
      </c>
      <c r="B71" s="7" t="s">
        <v>60</v>
      </c>
      <c r="C71" s="16">
        <v>6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>
      <c r="A72" s="7" t="s">
        <v>123</v>
      </c>
      <c r="B72" s="7" t="s">
        <v>60</v>
      </c>
      <c r="C72" s="16">
        <v>7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>
      <c r="A73" s="7" t="s">
        <v>124</v>
      </c>
      <c r="B73" s="7" t="s">
        <v>60</v>
      </c>
      <c r="C73" s="16">
        <v>3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7" t="s">
        <v>125</v>
      </c>
      <c r="B74" s="7" t="s">
        <v>60</v>
      </c>
      <c r="C74" s="16">
        <v>16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>
      <c r="A75" s="18" t="s">
        <v>126</v>
      </c>
      <c r="B75" s="18" t="s">
        <v>11</v>
      </c>
      <c r="C75" s="19"/>
      <c r="D75" s="19"/>
      <c r="E75" s="19"/>
      <c r="F75" s="19"/>
      <c r="G75" s="19"/>
      <c r="H75" s="19"/>
      <c r="I75" s="19"/>
      <c r="J75" s="3"/>
      <c r="K75" s="3"/>
    </row>
    <row r="76" spans="1:11">
      <c r="A76" s="7" t="s">
        <v>127</v>
      </c>
      <c r="B76" s="7" t="s">
        <v>60</v>
      </c>
      <c r="C76" s="16">
        <v>28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14" t="s">
        <v>128</v>
      </c>
      <c r="B77" s="14" t="s">
        <v>11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14" t="s">
        <v>129</v>
      </c>
      <c r="B78" s="14" t="s">
        <v>11</v>
      </c>
      <c r="C78" s="15"/>
      <c r="D78" s="15"/>
      <c r="E78" s="15"/>
      <c r="F78" s="15"/>
      <c r="G78" s="15"/>
      <c r="H78" s="15"/>
      <c r="I78" s="15"/>
      <c r="J78" s="3"/>
      <c r="K78" s="3"/>
    </row>
    <row r="79" spans="1:11">
      <c r="A79" s="7" t="s">
        <v>130</v>
      </c>
      <c r="B79" s="7" t="s">
        <v>60</v>
      </c>
      <c r="C79" s="16">
        <v>2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>
      <c r="A80" s="7" t="s">
        <v>131</v>
      </c>
      <c r="B80" s="7" t="s">
        <v>60</v>
      </c>
      <c r="C80" s="16">
        <v>7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>
      <c r="A81" s="7" t="s">
        <v>132</v>
      </c>
      <c r="B81" s="7" t="s">
        <v>60</v>
      </c>
      <c r="C81" s="16">
        <v>1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>
      <c r="A82" s="7" t="s">
        <v>133</v>
      </c>
      <c r="B82" s="7" t="s">
        <v>60</v>
      </c>
      <c r="C82" s="16">
        <v>2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3"/>
      <c r="K82" s="3"/>
    </row>
    <row r="83" spans="1:11">
      <c r="A83" s="7" t="s">
        <v>134</v>
      </c>
      <c r="B83" s="7" t="s">
        <v>60</v>
      </c>
      <c r="C83" s="16">
        <v>4</v>
      </c>
      <c r="D83" s="16"/>
      <c r="E83" s="16">
        <f>C83*D83</f>
        <v>0</v>
      </c>
      <c r="F83" s="16"/>
      <c r="G83" s="16">
        <f>C83*F83</f>
        <v>0</v>
      </c>
      <c r="H83" s="16">
        <f>D83+F83</f>
        <v>0</v>
      </c>
      <c r="I83" s="16">
        <f>E83+G83</f>
        <v>0</v>
      </c>
      <c r="J83" s="3"/>
      <c r="K83" s="3"/>
    </row>
    <row r="84" spans="1:11">
      <c r="A84" s="7" t="s">
        <v>135</v>
      </c>
      <c r="B84" s="7" t="s">
        <v>60</v>
      </c>
      <c r="C84" s="16">
        <v>16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3"/>
      <c r="K84" s="3"/>
    </row>
    <row r="85" spans="1:11">
      <c r="A85" s="14" t="s">
        <v>136</v>
      </c>
      <c r="B85" s="14" t="s">
        <v>11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>
      <c r="A86" s="14" t="s">
        <v>137</v>
      </c>
      <c r="B86" s="14" t="s">
        <v>11</v>
      </c>
      <c r="C86" s="15"/>
      <c r="D86" s="15"/>
      <c r="E86" s="15"/>
      <c r="F86" s="15"/>
      <c r="G86" s="15"/>
      <c r="H86" s="15"/>
      <c r="I86" s="15"/>
      <c r="J86" s="3"/>
      <c r="K86" s="3"/>
    </row>
    <row r="87" spans="1:11">
      <c r="A87" s="7" t="s">
        <v>138</v>
      </c>
      <c r="B87" s="7" t="s">
        <v>60</v>
      </c>
      <c r="C87" s="16">
        <v>10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>
      <c r="A88" s="7" t="s">
        <v>139</v>
      </c>
      <c r="B88" s="7" t="s">
        <v>60</v>
      </c>
      <c r="C88" s="16">
        <v>10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>
      <c r="A89" s="7" t="s">
        <v>140</v>
      </c>
      <c r="B89" s="7" t="s">
        <v>141</v>
      </c>
      <c r="C89" s="16">
        <v>10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>
      <c r="A90" s="14" t="s">
        <v>142</v>
      </c>
      <c r="B90" s="14" t="s">
        <v>11</v>
      </c>
      <c r="C90" s="15"/>
      <c r="D90" s="15"/>
      <c r="E90" s="15"/>
      <c r="F90" s="15"/>
      <c r="G90" s="15"/>
      <c r="H90" s="15"/>
      <c r="I90" s="15"/>
      <c r="J90" s="3"/>
      <c r="K90" s="3"/>
    </row>
    <row r="91" spans="1:11">
      <c r="A91" s="7" t="s">
        <v>143</v>
      </c>
      <c r="B91" s="7" t="s">
        <v>141</v>
      </c>
      <c r="C91" s="16">
        <v>2</v>
      </c>
      <c r="D91" s="16"/>
      <c r="E91" s="16">
        <f>C91*D91</f>
        <v>0</v>
      </c>
      <c r="F91" s="16"/>
      <c r="G91" s="16">
        <f>C91*F91</f>
        <v>0</v>
      </c>
      <c r="H91" s="16">
        <f>D91+F91</f>
        <v>0</v>
      </c>
      <c r="I91" s="16">
        <f>E91+G91</f>
        <v>0</v>
      </c>
      <c r="J91" s="3"/>
      <c r="K91" s="3"/>
    </row>
    <row r="92" spans="1:11">
      <c r="A92" s="14" t="s">
        <v>84</v>
      </c>
      <c r="B92" s="14" t="s">
        <v>11</v>
      </c>
      <c r="C92" s="15"/>
      <c r="D92" s="15"/>
      <c r="E92" s="15"/>
      <c r="F92" s="15"/>
      <c r="G92" s="15"/>
      <c r="H92" s="15"/>
      <c r="I92" s="15"/>
      <c r="J92" s="3"/>
      <c r="K92" s="3"/>
    </row>
    <row r="93" spans="1:11">
      <c r="A93" s="7" t="s">
        <v>144</v>
      </c>
      <c r="B93" s="7" t="s">
        <v>86</v>
      </c>
      <c r="C93" s="16">
        <v>12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3"/>
      <c r="K93" s="3"/>
    </row>
    <row r="94" spans="1:11">
      <c r="A94" s="7" t="s">
        <v>145</v>
      </c>
      <c r="B94" s="7" t="s">
        <v>86</v>
      </c>
      <c r="C94" s="16">
        <v>12</v>
      </c>
      <c r="D94" s="16"/>
      <c r="E94" s="16">
        <f>C94*D94</f>
        <v>0</v>
      </c>
      <c r="F94" s="16"/>
      <c r="G94" s="16">
        <f>C94*F94</f>
        <v>0</v>
      </c>
      <c r="H94" s="16">
        <f>D94+F94</f>
        <v>0</v>
      </c>
      <c r="I94" s="16">
        <f>E94+G94</f>
        <v>0</v>
      </c>
      <c r="J94" s="3"/>
      <c r="K94" s="3"/>
    </row>
    <row r="95" spans="1:11">
      <c r="A95" s="7" t="s">
        <v>146</v>
      </c>
      <c r="B95" s="7" t="s">
        <v>86</v>
      </c>
      <c r="C95" s="16">
        <v>24</v>
      </c>
      <c r="D95" s="16"/>
      <c r="E95" s="16">
        <f>C95*D95</f>
        <v>0</v>
      </c>
      <c r="F95" s="16"/>
      <c r="G95" s="16">
        <f>C95*F95</f>
        <v>0</v>
      </c>
      <c r="H95" s="16">
        <f>D95+F95</f>
        <v>0</v>
      </c>
      <c r="I95" s="16">
        <f>E95+G95</f>
        <v>0</v>
      </c>
      <c r="J95" s="3"/>
      <c r="K95" s="3"/>
    </row>
    <row r="96" spans="1:11">
      <c r="A96" s="7" t="s">
        <v>87</v>
      </c>
      <c r="B96" s="7" t="s">
        <v>86</v>
      </c>
      <c r="C96" s="16">
        <v>16</v>
      </c>
      <c r="D96" s="16"/>
      <c r="E96" s="16">
        <f>C96*D96</f>
        <v>0</v>
      </c>
      <c r="F96" s="16"/>
      <c r="G96" s="16">
        <f>C96*F96</f>
        <v>0</v>
      </c>
      <c r="H96" s="16">
        <f>D96+F96</f>
        <v>0</v>
      </c>
      <c r="I96" s="16">
        <f>E96+G96</f>
        <v>0</v>
      </c>
      <c r="J96" s="3"/>
      <c r="K96" s="3"/>
    </row>
    <row r="97" spans="1:11">
      <c r="A97" s="7" t="s">
        <v>88</v>
      </c>
      <c r="B97" s="7" t="s">
        <v>86</v>
      </c>
      <c r="C97" s="16">
        <v>16</v>
      </c>
      <c r="D97" s="16"/>
      <c r="E97" s="16">
        <f>C97*D97</f>
        <v>0</v>
      </c>
      <c r="F97" s="16"/>
      <c r="G97" s="16">
        <f>C97*F97</f>
        <v>0</v>
      </c>
      <c r="H97" s="16">
        <f>D97+F97</f>
        <v>0</v>
      </c>
      <c r="I97" s="16">
        <f>E97+G97</f>
        <v>0</v>
      </c>
      <c r="J97" s="3"/>
      <c r="K97" s="3"/>
    </row>
    <row r="98" spans="1:11">
      <c r="A98" s="14" t="s">
        <v>147</v>
      </c>
      <c r="B98" s="14" t="s">
        <v>11</v>
      </c>
      <c r="C98" s="15"/>
      <c r="D98" s="15"/>
      <c r="E98" s="15"/>
      <c r="F98" s="15"/>
      <c r="G98" s="15"/>
      <c r="H98" s="15"/>
      <c r="I98" s="15"/>
      <c r="J98" s="3"/>
      <c r="K98" s="3"/>
    </row>
    <row r="99" spans="1:11">
      <c r="A99" s="7" t="s">
        <v>148</v>
      </c>
      <c r="B99" s="7" t="s">
        <v>86</v>
      </c>
      <c r="C99" s="16">
        <v>12</v>
      </c>
      <c r="D99" s="16"/>
      <c r="E99" s="16">
        <f>C99*D99</f>
        <v>0</v>
      </c>
      <c r="F99" s="16"/>
      <c r="G99" s="16">
        <f>C99*F99</f>
        <v>0</v>
      </c>
      <c r="H99" s="16">
        <f>D99+F99</f>
        <v>0</v>
      </c>
      <c r="I99" s="16">
        <f>E99+G99</f>
        <v>0</v>
      </c>
      <c r="J99" s="3"/>
      <c r="K99" s="3"/>
    </row>
    <row r="100" spans="1:11">
      <c r="A100" s="14" t="s">
        <v>149</v>
      </c>
      <c r="B100" s="14" t="s">
        <v>11</v>
      </c>
      <c r="C100" s="15"/>
      <c r="D100" s="15"/>
      <c r="E100" s="15"/>
      <c r="F100" s="15"/>
      <c r="G100" s="15"/>
      <c r="H100" s="15"/>
      <c r="I100" s="15"/>
      <c r="J100" s="3"/>
      <c r="K100" s="3"/>
    </row>
    <row r="101" spans="1:11">
      <c r="A101" s="14" t="s">
        <v>150</v>
      </c>
      <c r="B101" s="14" t="s">
        <v>11</v>
      </c>
      <c r="C101" s="15"/>
      <c r="D101" s="15"/>
      <c r="E101" s="15"/>
      <c r="F101" s="15"/>
      <c r="G101" s="15"/>
      <c r="H101" s="15"/>
      <c r="I101" s="15"/>
      <c r="J101" s="3"/>
      <c r="K101" s="3"/>
    </row>
    <row r="102" spans="1:11">
      <c r="A102" s="7" t="s">
        <v>151</v>
      </c>
      <c r="B102" s="7" t="s">
        <v>86</v>
      </c>
      <c r="C102" s="16">
        <v>16</v>
      </c>
      <c r="D102" s="16"/>
      <c r="E102" s="16">
        <f>C102*D102</f>
        <v>0</v>
      </c>
      <c r="F102" s="16"/>
      <c r="G102" s="16">
        <f>C102*F102</f>
        <v>0</v>
      </c>
      <c r="H102" s="16">
        <f>D102+F102</f>
        <v>0</v>
      </c>
      <c r="I102" s="16">
        <f>E102+G102</f>
        <v>0</v>
      </c>
      <c r="J102" s="3"/>
      <c r="K102" s="3"/>
    </row>
    <row r="103" spans="1:11">
      <c r="A103" s="7" t="s">
        <v>152</v>
      </c>
      <c r="B103" s="7" t="s">
        <v>86</v>
      </c>
      <c r="C103" s="16">
        <v>8</v>
      </c>
      <c r="D103" s="16"/>
      <c r="E103" s="16">
        <f>C103*D103</f>
        <v>0</v>
      </c>
      <c r="F103" s="16"/>
      <c r="G103" s="16">
        <f>C103*F103</f>
        <v>0</v>
      </c>
      <c r="H103" s="16">
        <f>D103+F103</f>
        <v>0</v>
      </c>
      <c r="I103" s="16">
        <f>E103+G103</f>
        <v>0</v>
      </c>
      <c r="J103" s="3"/>
      <c r="K103" s="3"/>
    </row>
    <row r="104" spans="1:11">
      <c r="A104" s="7" t="s">
        <v>11</v>
      </c>
      <c r="B104" s="7" t="s">
        <v>11</v>
      </c>
      <c r="C104" s="16"/>
      <c r="D104" s="16"/>
      <c r="E104" s="16"/>
      <c r="F104" s="16"/>
      <c r="G104" s="16"/>
      <c r="H104" s="16">
        <f>D104+F104</f>
        <v>0</v>
      </c>
      <c r="I104" s="16">
        <f>E104+G104</f>
        <v>0</v>
      </c>
      <c r="J104" s="3"/>
      <c r="K104" s="3"/>
    </row>
    <row r="105" spans="1:11">
      <c r="A105" s="7" t="s">
        <v>153</v>
      </c>
      <c r="B105" s="7" t="s">
        <v>11</v>
      </c>
      <c r="C105" s="16"/>
      <c r="D105" s="16"/>
      <c r="E105" s="16">
        <f>L2+Parametry!B32/100*E88+Parametry!B32/100*E89+Parametry!B32/100*E91+Parametry!B32/100*E93+Parametry!B32/100*E94+Parametry!B32/100*E95+Parametry!B32/100*E96+Parametry!B32/100*E97+Parametry!B32/100*E99+Parametry!B32/100*E102+Parametry!B32/100*E103</f>
        <v>0</v>
      </c>
      <c r="F105" s="16"/>
      <c r="G105" s="16"/>
      <c r="H105" s="16">
        <f>D105+F105</f>
        <v>0</v>
      </c>
      <c r="I105" s="16">
        <f>E105+G105</f>
        <v>0</v>
      </c>
      <c r="J105" s="3"/>
      <c r="K105" s="3"/>
    </row>
    <row r="106" spans="1:11">
      <c r="A106" s="4" t="s">
        <v>154</v>
      </c>
      <c r="B106" s="4" t="s">
        <v>11</v>
      </c>
      <c r="C106" s="13"/>
      <c r="D106" s="13"/>
      <c r="E106" s="13">
        <f>SUM(E9:E31,E33:E105)</f>
        <v>0</v>
      </c>
      <c r="F106" s="13"/>
      <c r="G106" s="13">
        <f>SUM(G9:G31,G33:G105)</f>
        <v>0</v>
      </c>
      <c r="H106" s="13"/>
      <c r="I106" s="13">
        <f>SUM(I9:I31,I33:I105)</f>
        <v>0</v>
      </c>
      <c r="J106" s="3"/>
      <c r="K106" s="3"/>
    </row>
    <row r="107" spans="1:11">
      <c r="A107" s="4" t="s">
        <v>155</v>
      </c>
      <c r="B107" s="4" t="s">
        <v>11</v>
      </c>
      <c r="C107" s="13"/>
      <c r="D107" s="13"/>
      <c r="E107" s="13"/>
      <c r="F107" s="13"/>
      <c r="G107" s="13"/>
      <c r="H107" s="13"/>
      <c r="I107" s="13"/>
      <c r="J107" s="3"/>
      <c r="K107" s="3"/>
    </row>
    <row r="108" spans="1:11">
      <c r="A108" s="14" t="s">
        <v>156</v>
      </c>
      <c r="B108" s="14" t="s">
        <v>11</v>
      </c>
      <c r="C108" s="15"/>
      <c r="D108" s="15"/>
      <c r="E108" s="15"/>
      <c r="F108" s="15"/>
      <c r="G108" s="15"/>
      <c r="H108" s="15"/>
      <c r="I108" s="15"/>
      <c r="J108" s="3"/>
      <c r="K108" s="3"/>
    </row>
    <row r="109" spans="1:11">
      <c r="A109" s="7" t="s">
        <v>157</v>
      </c>
      <c r="B109" s="7" t="s">
        <v>158</v>
      </c>
      <c r="C109" s="16">
        <v>0.8</v>
      </c>
      <c r="D109" s="16"/>
      <c r="E109" s="16">
        <f>C109*D109</f>
        <v>0</v>
      </c>
      <c r="F109" s="16"/>
      <c r="G109" s="16">
        <f>C109*F109</f>
        <v>0</v>
      </c>
      <c r="H109" s="16">
        <f>D109+F109</f>
        <v>0</v>
      </c>
      <c r="I109" s="16">
        <f>E109+G109</f>
        <v>0</v>
      </c>
      <c r="J109" s="3"/>
      <c r="K109" s="3"/>
    </row>
    <row r="110" spans="1:11">
      <c r="A110" s="14" t="s">
        <v>159</v>
      </c>
      <c r="B110" s="14" t="s">
        <v>11</v>
      </c>
      <c r="C110" s="15"/>
      <c r="D110" s="15"/>
      <c r="E110" s="15"/>
      <c r="F110" s="15"/>
      <c r="G110" s="15"/>
      <c r="H110" s="15"/>
      <c r="I110" s="15"/>
      <c r="J110" s="3"/>
      <c r="K110" s="3"/>
    </row>
    <row r="111" spans="1:11">
      <c r="A111" s="7" t="s">
        <v>160</v>
      </c>
      <c r="B111" s="7" t="s">
        <v>161</v>
      </c>
      <c r="C111" s="16">
        <v>15</v>
      </c>
      <c r="D111" s="16"/>
      <c r="E111" s="16">
        <f>C111*D111</f>
        <v>0</v>
      </c>
      <c r="F111" s="16"/>
      <c r="G111" s="16">
        <f>C111*F111</f>
        <v>0</v>
      </c>
      <c r="H111" s="16">
        <f>D111+F111</f>
        <v>0</v>
      </c>
      <c r="I111" s="16">
        <f>E111+G111</f>
        <v>0</v>
      </c>
      <c r="J111" s="3"/>
      <c r="K111" s="3"/>
    </row>
    <row r="112" spans="1:11">
      <c r="A112" s="14" t="s">
        <v>162</v>
      </c>
      <c r="B112" s="14" t="s">
        <v>11</v>
      </c>
      <c r="C112" s="15"/>
      <c r="D112" s="15"/>
      <c r="E112" s="15"/>
      <c r="F112" s="15"/>
      <c r="G112" s="15"/>
      <c r="H112" s="15"/>
      <c r="I112" s="15"/>
      <c r="J112" s="3"/>
      <c r="K112" s="3"/>
    </row>
    <row r="113" spans="1:11">
      <c r="A113" s="7" t="s">
        <v>163</v>
      </c>
      <c r="B113" s="7" t="s">
        <v>78</v>
      </c>
      <c r="C113" s="16">
        <v>80</v>
      </c>
      <c r="D113" s="16"/>
      <c r="E113" s="16">
        <f>C113*D113</f>
        <v>0</v>
      </c>
      <c r="F113" s="16"/>
      <c r="G113" s="16">
        <f>C113*F113</f>
        <v>0</v>
      </c>
      <c r="H113" s="16">
        <f>D113+F113</f>
        <v>0</v>
      </c>
      <c r="I113" s="16">
        <f>E113+G113</f>
        <v>0</v>
      </c>
      <c r="J113" s="3"/>
      <c r="K113" s="3"/>
    </row>
    <row r="114" spans="1:11">
      <c r="A114" s="14" t="s">
        <v>164</v>
      </c>
      <c r="B114" s="14" t="s">
        <v>11</v>
      </c>
      <c r="C114" s="15"/>
      <c r="D114" s="15"/>
      <c r="E114" s="15"/>
      <c r="F114" s="15"/>
      <c r="G114" s="15"/>
      <c r="H114" s="15"/>
      <c r="I114" s="15"/>
      <c r="J114" s="3"/>
      <c r="K114" s="3"/>
    </row>
    <row r="115" spans="1:11">
      <c r="A115" s="7" t="s">
        <v>165</v>
      </c>
      <c r="B115" s="7" t="s">
        <v>161</v>
      </c>
      <c r="C115" s="16">
        <v>25</v>
      </c>
      <c r="D115" s="16"/>
      <c r="E115" s="16">
        <f>C115*D115</f>
        <v>0</v>
      </c>
      <c r="F115" s="16"/>
      <c r="G115" s="16">
        <f>C115*F115</f>
        <v>0</v>
      </c>
      <c r="H115" s="16">
        <f>D115+F115</f>
        <v>0</v>
      </c>
      <c r="I115" s="16">
        <f>E115+G115</f>
        <v>0</v>
      </c>
      <c r="J115" s="3"/>
      <c r="K115" s="3"/>
    </row>
    <row r="116" spans="1:11">
      <c r="A116" s="14" t="s">
        <v>166</v>
      </c>
      <c r="B116" s="14" t="s">
        <v>11</v>
      </c>
      <c r="C116" s="15"/>
      <c r="D116" s="15"/>
      <c r="E116" s="15"/>
      <c r="F116" s="15"/>
      <c r="G116" s="15"/>
      <c r="H116" s="15"/>
      <c r="I116" s="15"/>
      <c r="J116" s="3"/>
      <c r="K116" s="3"/>
    </row>
    <row r="117" spans="1:11">
      <c r="A117" s="7" t="s">
        <v>167</v>
      </c>
      <c r="B117" s="7" t="s">
        <v>168</v>
      </c>
      <c r="C117" s="16">
        <v>8</v>
      </c>
      <c r="D117" s="16"/>
      <c r="E117" s="16">
        <f>C117*D117</f>
        <v>0</v>
      </c>
      <c r="F117" s="16"/>
      <c r="G117" s="16">
        <f>C117*F117</f>
        <v>0</v>
      </c>
      <c r="H117" s="16">
        <f>D117+F117</f>
        <v>0</v>
      </c>
      <c r="I117" s="16">
        <f>E117+G117</f>
        <v>0</v>
      </c>
      <c r="J117" s="3"/>
      <c r="K117" s="3"/>
    </row>
    <row r="118" spans="1:11">
      <c r="A118" s="14" t="s">
        <v>169</v>
      </c>
      <c r="B118" s="14" t="s">
        <v>11</v>
      </c>
      <c r="C118" s="15"/>
      <c r="D118" s="15"/>
      <c r="E118" s="15"/>
      <c r="F118" s="15"/>
      <c r="G118" s="15"/>
      <c r="H118" s="15"/>
      <c r="I118" s="15"/>
      <c r="J118" s="3"/>
      <c r="K118" s="3"/>
    </row>
    <row r="119" spans="1:11">
      <c r="A119" s="7" t="s">
        <v>170</v>
      </c>
      <c r="B119" s="7" t="s">
        <v>168</v>
      </c>
      <c r="C119" s="16">
        <v>0.25</v>
      </c>
      <c r="D119" s="16"/>
      <c r="E119" s="16">
        <f>C119*D119</f>
        <v>0</v>
      </c>
      <c r="F119" s="16"/>
      <c r="G119" s="16">
        <f>C119*F119</f>
        <v>0</v>
      </c>
      <c r="H119" s="16">
        <f>D119+F119</f>
        <v>0</v>
      </c>
      <c r="I119" s="16">
        <f>E119+G119</f>
        <v>0</v>
      </c>
      <c r="J119" s="3"/>
      <c r="K119" s="3"/>
    </row>
    <row r="120" spans="1:11">
      <c r="A120" s="14" t="s">
        <v>171</v>
      </c>
      <c r="B120" s="14" t="s">
        <v>11</v>
      </c>
      <c r="C120" s="15"/>
      <c r="D120" s="15"/>
      <c r="E120" s="15"/>
      <c r="F120" s="15"/>
      <c r="G120" s="15"/>
      <c r="H120" s="15"/>
      <c r="I120" s="15"/>
      <c r="J120" s="3"/>
      <c r="K120" s="3"/>
    </row>
    <row r="121" spans="1:11">
      <c r="A121" s="7" t="s">
        <v>172</v>
      </c>
      <c r="B121" s="7" t="s">
        <v>168</v>
      </c>
      <c r="C121" s="16">
        <v>0.25</v>
      </c>
      <c r="D121" s="16"/>
      <c r="E121" s="16">
        <f>C121*D121</f>
        <v>0</v>
      </c>
      <c r="F121" s="16"/>
      <c r="G121" s="16">
        <f>C121*F121</f>
        <v>0</v>
      </c>
      <c r="H121" s="16">
        <f>D121+F121</f>
        <v>0</v>
      </c>
      <c r="I121" s="16">
        <f>E121+G121</f>
        <v>0</v>
      </c>
      <c r="J121" s="3"/>
      <c r="K121" s="3"/>
    </row>
    <row r="122" spans="1:11">
      <c r="A122" s="14" t="s">
        <v>173</v>
      </c>
      <c r="B122" s="14" t="s">
        <v>11</v>
      </c>
      <c r="C122" s="15"/>
      <c r="D122" s="15"/>
      <c r="E122" s="15"/>
      <c r="F122" s="15"/>
      <c r="G122" s="15"/>
      <c r="H122" s="15"/>
      <c r="I122" s="15"/>
      <c r="J122" s="3"/>
      <c r="K122" s="3"/>
    </row>
    <row r="123" spans="1:11">
      <c r="A123" s="14" t="s">
        <v>174</v>
      </c>
      <c r="B123" s="14" t="s">
        <v>11</v>
      </c>
      <c r="C123" s="15"/>
      <c r="D123" s="15"/>
      <c r="E123" s="15"/>
      <c r="F123" s="15"/>
      <c r="G123" s="15"/>
      <c r="H123" s="15"/>
      <c r="I123" s="15"/>
      <c r="J123" s="3"/>
      <c r="K123" s="3"/>
    </row>
    <row r="124" spans="1:11">
      <c r="A124" s="7" t="s">
        <v>175</v>
      </c>
      <c r="B124" s="7" t="s">
        <v>168</v>
      </c>
      <c r="C124" s="16">
        <v>24</v>
      </c>
      <c r="D124" s="16"/>
      <c r="E124" s="16">
        <f>C124*D124</f>
        <v>0</v>
      </c>
      <c r="F124" s="16"/>
      <c r="G124" s="16">
        <f>C124*F124</f>
        <v>0</v>
      </c>
      <c r="H124" s="16">
        <f>D124+F124</f>
        <v>0</v>
      </c>
      <c r="I124" s="16">
        <f>E124+G124</f>
        <v>0</v>
      </c>
      <c r="J124" s="3"/>
      <c r="K124" s="3"/>
    </row>
    <row r="125" spans="1:11">
      <c r="A125" s="14" t="s">
        <v>176</v>
      </c>
      <c r="B125" s="14" t="s">
        <v>11</v>
      </c>
      <c r="C125" s="15"/>
      <c r="D125" s="15"/>
      <c r="E125" s="15"/>
      <c r="F125" s="15"/>
      <c r="G125" s="15"/>
      <c r="H125" s="15"/>
      <c r="I125" s="15"/>
      <c r="J125" s="3"/>
      <c r="K125" s="3"/>
    </row>
    <row r="126" spans="1:11">
      <c r="A126" s="14" t="s">
        <v>177</v>
      </c>
      <c r="B126" s="14" t="s">
        <v>11</v>
      </c>
      <c r="C126" s="15"/>
      <c r="D126" s="15"/>
      <c r="E126" s="15"/>
      <c r="F126" s="15"/>
      <c r="G126" s="15"/>
      <c r="H126" s="15"/>
      <c r="I126" s="15"/>
      <c r="J126" s="3"/>
      <c r="K126" s="3"/>
    </row>
    <row r="127" spans="1:11">
      <c r="A127" s="7" t="s">
        <v>172</v>
      </c>
      <c r="B127" s="7" t="s">
        <v>168</v>
      </c>
      <c r="C127" s="16">
        <v>12</v>
      </c>
      <c r="D127" s="16"/>
      <c r="E127" s="16">
        <f>C127*D127</f>
        <v>0</v>
      </c>
      <c r="F127" s="16"/>
      <c r="G127" s="16">
        <f>C127*F127</f>
        <v>0</v>
      </c>
      <c r="H127" s="16">
        <f>D127+F127</f>
        <v>0</v>
      </c>
      <c r="I127" s="16">
        <f>E127+G127</f>
        <v>0</v>
      </c>
      <c r="J127" s="3"/>
      <c r="K127" s="3"/>
    </row>
    <row r="128" spans="1:11">
      <c r="A128" s="14" t="s">
        <v>178</v>
      </c>
      <c r="B128" s="14" t="s">
        <v>11</v>
      </c>
      <c r="C128" s="15"/>
      <c r="D128" s="15"/>
      <c r="E128" s="15"/>
      <c r="F128" s="15"/>
      <c r="G128" s="15"/>
      <c r="H128" s="15"/>
      <c r="I128" s="15"/>
      <c r="J128" s="3"/>
      <c r="K128" s="3"/>
    </row>
    <row r="129" spans="1:11">
      <c r="A129" s="7" t="s">
        <v>179</v>
      </c>
      <c r="B129" s="7" t="s">
        <v>168</v>
      </c>
      <c r="C129" s="16">
        <v>13.65</v>
      </c>
      <c r="D129" s="16"/>
      <c r="E129" s="16">
        <f>C129*D129</f>
        <v>0</v>
      </c>
      <c r="F129" s="16"/>
      <c r="G129" s="16">
        <f>C129*F129</f>
        <v>0</v>
      </c>
      <c r="H129" s="16">
        <f>D129+F129</f>
        <v>0</v>
      </c>
      <c r="I129" s="16">
        <f>E129+G129</f>
        <v>0</v>
      </c>
      <c r="J129" s="3"/>
      <c r="K129" s="3"/>
    </row>
    <row r="130" spans="1:11">
      <c r="A130" s="14" t="s">
        <v>180</v>
      </c>
      <c r="B130" s="14" t="s">
        <v>11</v>
      </c>
      <c r="C130" s="15"/>
      <c r="D130" s="15"/>
      <c r="E130" s="15"/>
      <c r="F130" s="15"/>
      <c r="G130" s="15"/>
      <c r="H130" s="15"/>
      <c r="I130" s="15"/>
      <c r="J130" s="3"/>
      <c r="K130" s="3"/>
    </row>
    <row r="131" spans="1:11">
      <c r="A131" s="7" t="s">
        <v>181</v>
      </c>
      <c r="B131" s="7" t="s">
        <v>60</v>
      </c>
      <c r="C131" s="16">
        <v>7</v>
      </c>
      <c r="D131" s="16"/>
      <c r="E131" s="16">
        <f>C131*D131</f>
        <v>0</v>
      </c>
      <c r="F131" s="16"/>
      <c r="G131" s="16">
        <f>C131*F131</f>
        <v>0</v>
      </c>
      <c r="H131" s="16">
        <f>D131+F131</f>
        <v>0</v>
      </c>
      <c r="I131" s="16">
        <f>E131+G131</f>
        <v>0</v>
      </c>
      <c r="J131" s="3"/>
      <c r="K131" s="3"/>
    </row>
    <row r="132" spans="1:11">
      <c r="A132" s="7" t="s">
        <v>182</v>
      </c>
      <c r="B132" s="7" t="s">
        <v>60</v>
      </c>
      <c r="C132" s="16">
        <v>9</v>
      </c>
      <c r="D132" s="16"/>
      <c r="E132" s="16">
        <f>C132*D132</f>
        <v>0</v>
      </c>
      <c r="F132" s="16"/>
      <c r="G132" s="16">
        <f>C132*F132</f>
        <v>0</v>
      </c>
      <c r="H132" s="16">
        <f>D132+F132</f>
        <v>0</v>
      </c>
      <c r="I132" s="16">
        <f>E132+G132</f>
        <v>0</v>
      </c>
      <c r="J132" s="3"/>
      <c r="K132" s="3"/>
    </row>
    <row r="133" spans="1:11">
      <c r="A133" s="14" t="s">
        <v>183</v>
      </c>
      <c r="B133" s="14" t="s">
        <v>11</v>
      </c>
      <c r="C133" s="15"/>
      <c r="D133" s="15"/>
      <c r="E133" s="15"/>
      <c r="F133" s="15"/>
      <c r="G133" s="15"/>
      <c r="H133" s="15"/>
      <c r="I133" s="15"/>
      <c r="J133" s="3"/>
      <c r="K133" s="3"/>
    </row>
    <row r="134" spans="1:11">
      <c r="A134" s="14" t="s">
        <v>184</v>
      </c>
      <c r="B134" s="14" t="s">
        <v>11</v>
      </c>
      <c r="C134" s="15"/>
      <c r="D134" s="15"/>
      <c r="E134" s="15"/>
      <c r="F134" s="15"/>
      <c r="G134" s="15"/>
      <c r="H134" s="15"/>
      <c r="I134" s="15"/>
      <c r="J134" s="3"/>
      <c r="K134" s="3"/>
    </row>
    <row r="135" spans="1:11">
      <c r="A135" s="7" t="s">
        <v>185</v>
      </c>
      <c r="B135" s="7" t="s">
        <v>168</v>
      </c>
      <c r="C135" s="16">
        <v>5</v>
      </c>
      <c r="D135" s="16"/>
      <c r="E135" s="16">
        <f>C135*D135</f>
        <v>0</v>
      </c>
      <c r="F135" s="16"/>
      <c r="G135" s="16">
        <f>C135*F135</f>
        <v>0</v>
      </c>
      <c r="H135" s="16">
        <f>D135+F135</f>
        <v>0</v>
      </c>
      <c r="I135" s="16">
        <f>E135+G135</f>
        <v>0</v>
      </c>
      <c r="J135" s="3"/>
      <c r="K135" s="3"/>
    </row>
    <row r="136" spans="1:11">
      <c r="A136" s="14" t="s">
        <v>186</v>
      </c>
      <c r="B136" s="14" t="s">
        <v>11</v>
      </c>
      <c r="C136" s="15"/>
      <c r="D136" s="15"/>
      <c r="E136" s="15"/>
      <c r="F136" s="15"/>
      <c r="G136" s="15"/>
      <c r="H136" s="15"/>
      <c r="I136" s="15"/>
      <c r="J136" s="3"/>
      <c r="K136" s="3"/>
    </row>
    <row r="137" spans="1:11">
      <c r="A137" s="7" t="s">
        <v>187</v>
      </c>
      <c r="B137" s="7" t="s">
        <v>78</v>
      </c>
      <c r="C137" s="16">
        <v>475</v>
      </c>
      <c r="D137" s="16"/>
      <c r="E137" s="16">
        <f>C137*D137</f>
        <v>0</v>
      </c>
      <c r="F137" s="16"/>
      <c r="G137" s="16">
        <f>C137*F137</f>
        <v>0</v>
      </c>
      <c r="H137" s="16">
        <f>D137+F137</f>
        <v>0</v>
      </c>
      <c r="I137" s="16">
        <f>E137+G137</f>
        <v>0</v>
      </c>
      <c r="J137" s="3"/>
      <c r="K137" s="3"/>
    </row>
    <row r="138" spans="1:11">
      <c r="A138" s="7" t="s">
        <v>188</v>
      </c>
      <c r="B138" s="7" t="s">
        <v>78</v>
      </c>
      <c r="C138" s="16">
        <v>20</v>
      </c>
      <c r="D138" s="16"/>
      <c r="E138" s="16">
        <f>C138*D138</f>
        <v>0</v>
      </c>
      <c r="F138" s="16"/>
      <c r="G138" s="16">
        <f>C138*F138</f>
        <v>0</v>
      </c>
      <c r="H138" s="16">
        <f>D138+F138</f>
        <v>0</v>
      </c>
      <c r="I138" s="16">
        <f>E138+G138</f>
        <v>0</v>
      </c>
      <c r="J138" s="3"/>
      <c r="K138" s="3"/>
    </row>
    <row r="139" spans="1:11">
      <c r="A139" s="7" t="s">
        <v>189</v>
      </c>
      <c r="B139" s="7" t="s">
        <v>78</v>
      </c>
      <c r="C139" s="16">
        <v>70</v>
      </c>
      <c r="D139" s="16"/>
      <c r="E139" s="16">
        <f>C139*D139</f>
        <v>0</v>
      </c>
      <c r="F139" s="16"/>
      <c r="G139" s="16">
        <f>C139*F139</f>
        <v>0</v>
      </c>
      <c r="H139" s="16">
        <f>D139+F139</f>
        <v>0</v>
      </c>
      <c r="I139" s="16">
        <f>E139+G139</f>
        <v>0</v>
      </c>
      <c r="J139" s="3"/>
      <c r="K139" s="3"/>
    </row>
    <row r="140" spans="1:11">
      <c r="A140" s="14" t="s">
        <v>190</v>
      </c>
      <c r="B140" s="14" t="s">
        <v>11</v>
      </c>
      <c r="C140" s="15"/>
      <c r="D140" s="15"/>
      <c r="E140" s="15"/>
      <c r="F140" s="15"/>
      <c r="G140" s="15"/>
      <c r="H140" s="15"/>
      <c r="I140" s="15"/>
      <c r="J140" s="3"/>
      <c r="K140" s="3"/>
    </row>
    <row r="141" spans="1:11">
      <c r="A141" s="7" t="s">
        <v>191</v>
      </c>
      <c r="B141" s="7" t="s">
        <v>78</v>
      </c>
      <c r="C141" s="16">
        <v>495</v>
      </c>
      <c r="D141" s="16"/>
      <c r="E141" s="16">
        <f>C141*D141</f>
        <v>0</v>
      </c>
      <c r="F141" s="16"/>
      <c r="G141" s="16">
        <f>C141*F141</f>
        <v>0</v>
      </c>
      <c r="H141" s="16">
        <f>D141+F141</f>
        <v>0</v>
      </c>
      <c r="I141" s="16">
        <f>E141+G141</f>
        <v>0</v>
      </c>
      <c r="J141" s="3"/>
      <c r="K141" s="3"/>
    </row>
    <row r="142" spans="1:11">
      <c r="A142" s="14" t="s">
        <v>192</v>
      </c>
      <c r="B142" s="14" t="s">
        <v>11</v>
      </c>
      <c r="C142" s="15"/>
      <c r="D142" s="15"/>
      <c r="E142" s="15"/>
      <c r="F142" s="15"/>
      <c r="G142" s="15"/>
      <c r="H142" s="15"/>
      <c r="I142" s="15"/>
      <c r="J142" s="3"/>
      <c r="K142" s="3"/>
    </row>
    <row r="143" spans="1:11">
      <c r="A143" s="7" t="s">
        <v>193</v>
      </c>
      <c r="B143" s="7" t="s">
        <v>78</v>
      </c>
      <c r="C143" s="16">
        <v>495</v>
      </c>
      <c r="D143" s="16"/>
      <c r="E143" s="16">
        <f>C143*D143</f>
        <v>0</v>
      </c>
      <c r="F143" s="16"/>
      <c r="G143" s="16">
        <f>C143*F143</f>
        <v>0</v>
      </c>
      <c r="H143" s="16">
        <f>D143+F143</f>
        <v>0</v>
      </c>
      <c r="I143" s="16">
        <f>E143+G143</f>
        <v>0</v>
      </c>
      <c r="J143" s="3"/>
      <c r="K143" s="3"/>
    </row>
    <row r="144" spans="1:11">
      <c r="A144" s="14" t="s">
        <v>194</v>
      </c>
      <c r="B144" s="14" t="s">
        <v>11</v>
      </c>
      <c r="C144" s="15"/>
      <c r="D144" s="15"/>
      <c r="E144" s="15"/>
      <c r="F144" s="15"/>
      <c r="G144" s="15"/>
      <c r="H144" s="15"/>
      <c r="I144" s="15"/>
      <c r="J144" s="3"/>
      <c r="K144" s="3"/>
    </row>
    <row r="145" spans="1:11">
      <c r="A145" s="7" t="s">
        <v>195</v>
      </c>
      <c r="B145" s="7" t="s">
        <v>78</v>
      </c>
      <c r="C145" s="16">
        <v>15</v>
      </c>
      <c r="D145" s="16"/>
      <c r="E145" s="16">
        <f>C145*D145</f>
        <v>0</v>
      </c>
      <c r="F145" s="16"/>
      <c r="G145" s="16">
        <f>C145*F145</f>
        <v>0</v>
      </c>
      <c r="H145" s="16">
        <f>D145+F145</f>
        <v>0</v>
      </c>
      <c r="I145" s="16">
        <f>E145+G145</f>
        <v>0</v>
      </c>
      <c r="J145" s="3"/>
      <c r="K145" s="3"/>
    </row>
    <row r="146" spans="1:11" ht="26.25">
      <c r="A146" s="20" t="s">
        <v>196</v>
      </c>
      <c r="B146" s="14" t="s">
        <v>11</v>
      </c>
      <c r="C146" s="15"/>
      <c r="D146" s="15"/>
      <c r="E146" s="15"/>
      <c r="F146" s="15"/>
      <c r="G146" s="15"/>
      <c r="H146" s="15"/>
      <c r="I146" s="15"/>
      <c r="J146" s="3"/>
      <c r="K146" s="3"/>
    </row>
    <row r="147" spans="1:11">
      <c r="A147" s="7" t="s">
        <v>197</v>
      </c>
      <c r="B147" s="7" t="s">
        <v>60</v>
      </c>
      <c r="C147" s="16">
        <v>69</v>
      </c>
      <c r="D147" s="16"/>
      <c r="E147" s="16">
        <f>C147*D147</f>
        <v>0</v>
      </c>
      <c r="F147" s="16"/>
      <c r="G147" s="16">
        <f>C147*F147</f>
        <v>0</v>
      </c>
      <c r="H147" s="16">
        <f>D147+F147</f>
        <v>0</v>
      </c>
      <c r="I147" s="16">
        <f>E147+G147</f>
        <v>0</v>
      </c>
      <c r="J147" s="3"/>
      <c r="K147" s="3"/>
    </row>
    <row r="148" spans="1:11">
      <c r="A148" s="14" t="s">
        <v>198</v>
      </c>
      <c r="B148" s="14" t="s">
        <v>11</v>
      </c>
      <c r="C148" s="15"/>
      <c r="D148" s="15"/>
      <c r="E148" s="15"/>
      <c r="F148" s="15"/>
      <c r="G148" s="15"/>
      <c r="H148" s="15"/>
      <c r="I148" s="15"/>
      <c r="J148" s="3"/>
      <c r="K148" s="3"/>
    </row>
    <row r="149" spans="1:11">
      <c r="A149" s="7" t="s">
        <v>187</v>
      </c>
      <c r="B149" s="7" t="s">
        <v>78</v>
      </c>
      <c r="C149" s="16">
        <v>475</v>
      </c>
      <c r="D149" s="16"/>
      <c r="E149" s="16">
        <f>C149*D149</f>
        <v>0</v>
      </c>
      <c r="F149" s="16"/>
      <c r="G149" s="16">
        <f>C149*F149</f>
        <v>0</v>
      </c>
      <c r="H149" s="16">
        <f>D149+F149</f>
        <v>0</v>
      </c>
      <c r="I149" s="16">
        <f>E149+G149</f>
        <v>0</v>
      </c>
      <c r="J149" s="3"/>
      <c r="K149" s="3"/>
    </row>
    <row r="150" spans="1:11">
      <c r="A150" s="7" t="s">
        <v>188</v>
      </c>
      <c r="B150" s="7" t="s">
        <v>78</v>
      </c>
      <c r="C150" s="16">
        <v>20</v>
      </c>
      <c r="D150" s="16"/>
      <c r="E150" s="16">
        <f>C150*D150</f>
        <v>0</v>
      </c>
      <c r="F150" s="16"/>
      <c r="G150" s="16">
        <f>C150*F150</f>
        <v>0</v>
      </c>
      <c r="H150" s="16">
        <f>D150+F150</f>
        <v>0</v>
      </c>
      <c r="I150" s="16">
        <f>E150+G150</f>
        <v>0</v>
      </c>
      <c r="J150" s="3"/>
      <c r="K150" s="3"/>
    </row>
    <row r="151" spans="1:11">
      <c r="A151" s="7" t="s">
        <v>199</v>
      </c>
      <c r="B151" s="7" t="s">
        <v>78</v>
      </c>
      <c r="C151" s="16">
        <v>70</v>
      </c>
      <c r="D151" s="16"/>
      <c r="E151" s="16">
        <f>C151*D151</f>
        <v>0</v>
      </c>
      <c r="F151" s="16"/>
      <c r="G151" s="16">
        <f>C151*F151</f>
        <v>0</v>
      </c>
      <c r="H151" s="16">
        <f>D151+F151</f>
        <v>0</v>
      </c>
      <c r="I151" s="16">
        <f>E151+G151</f>
        <v>0</v>
      </c>
      <c r="J151" s="3"/>
      <c r="K151" s="3"/>
    </row>
    <row r="152" spans="1:11">
      <c r="A152" s="14" t="s">
        <v>200</v>
      </c>
      <c r="B152" s="14" t="s">
        <v>11</v>
      </c>
      <c r="C152" s="15"/>
      <c r="D152" s="15"/>
      <c r="E152" s="15"/>
      <c r="F152" s="15"/>
      <c r="G152" s="15"/>
      <c r="H152" s="15"/>
      <c r="I152" s="15"/>
      <c r="J152" s="3"/>
      <c r="K152" s="3"/>
    </row>
    <row r="153" spans="1:11">
      <c r="A153" s="7" t="s">
        <v>201</v>
      </c>
      <c r="B153" s="7" t="s">
        <v>78</v>
      </c>
      <c r="C153" s="16">
        <v>15</v>
      </c>
      <c r="D153" s="16"/>
      <c r="E153" s="16">
        <f>C153*D153</f>
        <v>0</v>
      </c>
      <c r="F153" s="16"/>
      <c r="G153" s="16">
        <f>C153*F153</f>
        <v>0</v>
      </c>
      <c r="H153" s="16">
        <f>D153+F153</f>
        <v>0</v>
      </c>
      <c r="I153" s="16">
        <f>E153+G153</f>
        <v>0</v>
      </c>
      <c r="J153" s="3"/>
      <c r="K153" s="3"/>
    </row>
    <row r="154" spans="1:11">
      <c r="A154" s="7" t="s">
        <v>202</v>
      </c>
      <c r="B154" s="7" t="s">
        <v>60</v>
      </c>
      <c r="C154" s="16">
        <v>1</v>
      </c>
      <c r="D154" s="16"/>
      <c r="E154" s="16">
        <f>C154*D154</f>
        <v>0</v>
      </c>
      <c r="F154" s="16"/>
      <c r="G154" s="16">
        <f>C154*F154</f>
        <v>0</v>
      </c>
      <c r="H154" s="16">
        <f>D154+F154</f>
        <v>0</v>
      </c>
      <c r="I154" s="16">
        <f>E154+G154</f>
        <v>0</v>
      </c>
      <c r="J154" s="3"/>
      <c r="K154" s="3"/>
    </row>
    <row r="155" spans="1:11">
      <c r="A155" s="7" t="s">
        <v>203</v>
      </c>
      <c r="B155" s="7" t="s">
        <v>60</v>
      </c>
      <c r="C155" s="16">
        <v>1</v>
      </c>
      <c r="D155" s="16"/>
      <c r="E155" s="16">
        <f>C155*D155</f>
        <v>0</v>
      </c>
      <c r="F155" s="16"/>
      <c r="G155" s="16">
        <f>C155*F155</f>
        <v>0</v>
      </c>
      <c r="H155" s="16">
        <f>D155+F155</f>
        <v>0</v>
      </c>
      <c r="I155" s="16">
        <f>E155+G155</f>
        <v>0</v>
      </c>
      <c r="J155" s="3"/>
      <c r="K155" s="3"/>
    </row>
    <row r="156" spans="1:11">
      <c r="A156" s="14" t="s">
        <v>204</v>
      </c>
      <c r="B156" s="14" t="s">
        <v>11</v>
      </c>
      <c r="C156" s="15"/>
      <c r="D156" s="15"/>
      <c r="E156" s="15"/>
      <c r="F156" s="15"/>
      <c r="G156" s="15"/>
      <c r="H156" s="15"/>
      <c r="I156" s="15"/>
      <c r="J156" s="3"/>
      <c r="K156" s="3"/>
    </row>
    <row r="157" spans="1:11">
      <c r="A157" s="7" t="s">
        <v>205</v>
      </c>
      <c r="B157" s="7" t="s">
        <v>168</v>
      </c>
      <c r="C157" s="16">
        <v>60.3</v>
      </c>
      <c r="D157" s="16"/>
      <c r="E157" s="16">
        <f>C157*D157</f>
        <v>0</v>
      </c>
      <c r="F157" s="16"/>
      <c r="G157" s="16">
        <f>C157*F157</f>
        <v>0</v>
      </c>
      <c r="H157" s="16">
        <f>D157+F157</f>
        <v>0</v>
      </c>
      <c r="I157" s="16">
        <f>E157+G157</f>
        <v>0</v>
      </c>
      <c r="J157" s="3"/>
      <c r="K157" s="3"/>
    </row>
    <row r="158" spans="1:11">
      <c r="A158" s="14" t="s">
        <v>206</v>
      </c>
      <c r="B158" s="14" t="s">
        <v>11</v>
      </c>
      <c r="C158" s="15"/>
      <c r="D158" s="15"/>
      <c r="E158" s="15"/>
      <c r="F158" s="15"/>
      <c r="G158" s="15"/>
      <c r="H158" s="15"/>
      <c r="I158" s="15"/>
      <c r="J158" s="3"/>
      <c r="K158" s="3"/>
    </row>
    <row r="159" spans="1:11">
      <c r="A159" s="7" t="s">
        <v>207</v>
      </c>
      <c r="B159" s="7" t="s">
        <v>161</v>
      </c>
      <c r="C159" s="16">
        <v>15</v>
      </c>
      <c r="D159" s="16"/>
      <c r="E159" s="16">
        <f>C159*D159</f>
        <v>0</v>
      </c>
      <c r="F159" s="16"/>
      <c r="G159" s="16">
        <f>C159*F159</f>
        <v>0</v>
      </c>
      <c r="H159" s="16">
        <f>D159+F159</f>
        <v>0</v>
      </c>
      <c r="I159" s="16">
        <f>E159+G159</f>
        <v>0</v>
      </c>
      <c r="J159" s="3"/>
      <c r="K159" s="3"/>
    </row>
    <row r="160" spans="1:11">
      <c r="A160" s="7" t="s">
        <v>208</v>
      </c>
      <c r="B160" s="7" t="s">
        <v>161</v>
      </c>
      <c r="C160" s="16">
        <v>25</v>
      </c>
      <c r="D160" s="16"/>
      <c r="E160" s="16">
        <f>C160*D160</f>
        <v>0</v>
      </c>
      <c r="F160" s="16"/>
      <c r="G160" s="16">
        <f>C160*F160</f>
        <v>0</v>
      </c>
      <c r="H160" s="16">
        <f>D160+F160</f>
        <v>0</v>
      </c>
      <c r="I160" s="16">
        <f>E160+G160</f>
        <v>0</v>
      </c>
      <c r="J160" s="3"/>
      <c r="K160" s="3"/>
    </row>
    <row r="161" spans="1:11">
      <c r="A161" s="7" t="s">
        <v>209</v>
      </c>
      <c r="B161" s="7" t="s">
        <v>161</v>
      </c>
      <c r="C161" s="16">
        <v>25</v>
      </c>
      <c r="D161" s="16"/>
      <c r="E161" s="16">
        <f>C161*D161</f>
        <v>0</v>
      </c>
      <c r="F161" s="16"/>
      <c r="G161" s="16">
        <f>C161*F161</f>
        <v>0</v>
      </c>
      <c r="H161" s="16">
        <f>D161+F161</f>
        <v>0</v>
      </c>
      <c r="I161" s="16">
        <f>E161+G161</f>
        <v>0</v>
      </c>
      <c r="J161" s="3"/>
      <c r="K161" s="3"/>
    </row>
    <row r="162" spans="1:11">
      <c r="A162" s="14" t="s">
        <v>210</v>
      </c>
      <c r="B162" s="14" t="s">
        <v>11</v>
      </c>
      <c r="C162" s="15"/>
      <c r="D162" s="15"/>
      <c r="E162" s="15"/>
      <c r="F162" s="15"/>
      <c r="G162" s="15"/>
      <c r="H162" s="15"/>
      <c r="I162" s="15"/>
      <c r="J162" s="3"/>
      <c r="K162" s="3"/>
    </row>
    <row r="163" spans="1:11">
      <c r="A163" s="7" t="s">
        <v>211</v>
      </c>
      <c r="B163" s="7" t="s">
        <v>161</v>
      </c>
      <c r="C163" s="16">
        <v>15</v>
      </c>
      <c r="D163" s="16"/>
      <c r="E163" s="16">
        <f>C163*D163</f>
        <v>0</v>
      </c>
      <c r="F163" s="16"/>
      <c r="G163" s="16">
        <f>C163*F163</f>
        <v>0</v>
      </c>
      <c r="H163" s="16">
        <f>D163+F163</f>
        <v>0</v>
      </c>
      <c r="I163" s="16">
        <f>E163+G163</f>
        <v>0</v>
      </c>
      <c r="J163" s="3"/>
      <c r="K163" s="3"/>
    </row>
    <row r="164" spans="1:11">
      <c r="A164" s="14" t="s">
        <v>212</v>
      </c>
      <c r="B164" s="14" t="s">
        <v>11</v>
      </c>
      <c r="C164" s="15"/>
      <c r="D164" s="15"/>
      <c r="E164" s="15"/>
      <c r="F164" s="15"/>
      <c r="G164" s="15"/>
      <c r="H164" s="15"/>
      <c r="I164" s="15"/>
      <c r="J164" s="3"/>
      <c r="K164" s="3"/>
    </row>
    <row r="165" spans="1:11">
      <c r="A165" s="7" t="s">
        <v>160</v>
      </c>
      <c r="B165" s="7" t="s">
        <v>161</v>
      </c>
      <c r="C165" s="16">
        <v>15</v>
      </c>
      <c r="D165" s="16"/>
      <c r="E165" s="16">
        <f>C165*D165</f>
        <v>0</v>
      </c>
      <c r="F165" s="16"/>
      <c r="G165" s="16">
        <f>C165*F165</f>
        <v>0</v>
      </c>
      <c r="H165" s="16">
        <f>D165+F165</f>
        <v>0</v>
      </c>
      <c r="I165" s="16">
        <f>E165+G165</f>
        <v>0</v>
      </c>
      <c r="J165" s="3"/>
      <c r="K165" s="3"/>
    </row>
    <row r="166" spans="1:11">
      <c r="A166" s="7" t="s">
        <v>213</v>
      </c>
      <c r="B166" s="7" t="s">
        <v>161</v>
      </c>
      <c r="C166" s="16">
        <v>25</v>
      </c>
      <c r="D166" s="16"/>
      <c r="E166" s="16">
        <f>C166*D166</f>
        <v>0</v>
      </c>
      <c r="F166" s="16"/>
      <c r="G166" s="16">
        <f>C166*F166</f>
        <v>0</v>
      </c>
      <c r="H166" s="16">
        <f>D166+F166</f>
        <v>0</v>
      </c>
      <c r="I166" s="16">
        <f>E166+G166</f>
        <v>0</v>
      </c>
      <c r="J166" s="3"/>
      <c r="K166" s="3"/>
    </row>
    <row r="167" spans="1:11">
      <c r="A167" s="14" t="s">
        <v>214</v>
      </c>
      <c r="B167" s="14" t="s">
        <v>11</v>
      </c>
      <c r="C167" s="15"/>
      <c r="D167" s="15"/>
      <c r="E167" s="15"/>
      <c r="F167" s="15"/>
      <c r="G167" s="15"/>
      <c r="H167" s="15"/>
      <c r="I167" s="15"/>
      <c r="J167" s="3"/>
      <c r="K167" s="3"/>
    </row>
    <row r="168" spans="1:11">
      <c r="A168" s="7" t="s">
        <v>215</v>
      </c>
      <c r="B168" s="7" t="s">
        <v>161</v>
      </c>
      <c r="C168" s="16">
        <v>250</v>
      </c>
      <c r="D168" s="16"/>
      <c r="E168" s="16">
        <f>C168*D168</f>
        <v>0</v>
      </c>
      <c r="F168" s="16"/>
      <c r="G168" s="16">
        <f>C168*F168</f>
        <v>0</v>
      </c>
      <c r="H168" s="16">
        <f>D168+F168</f>
        <v>0</v>
      </c>
      <c r="I168" s="16">
        <f>E168+G168</f>
        <v>0</v>
      </c>
      <c r="J168" s="3"/>
      <c r="K168" s="3"/>
    </row>
    <row r="169" spans="1:11">
      <c r="A169" s="4" t="s">
        <v>216</v>
      </c>
      <c r="B169" s="4" t="s">
        <v>11</v>
      </c>
      <c r="C169" s="13"/>
      <c r="D169" s="13"/>
      <c r="E169" s="13">
        <f>SUM(E108:E168)</f>
        <v>0</v>
      </c>
      <c r="F169" s="13"/>
      <c r="G169" s="13">
        <f>SUM(G108:G168)</f>
        <v>0</v>
      </c>
      <c r="H169" s="13"/>
      <c r="I169" s="13">
        <f>SUM(I108:I168)</f>
        <v>0</v>
      </c>
      <c r="J169" s="3"/>
      <c r="K169" s="3"/>
    </row>
    <row r="170" spans="1:11">
      <c r="A170" s="14" t="s">
        <v>217</v>
      </c>
      <c r="B170" s="14" t="s">
        <v>11</v>
      </c>
      <c r="C170" s="15"/>
      <c r="D170" s="15"/>
      <c r="E170" s="15"/>
      <c r="F170" s="15"/>
      <c r="G170" s="15"/>
      <c r="H170" s="15">
        <f>D170+F170</f>
        <v>0</v>
      </c>
      <c r="I170" s="15">
        <f>E170+G170</f>
        <v>0</v>
      </c>
      <c r="J170" s="3"/>
      <c r="K170" s="3"/>
    </row>
    <row r="171" spans="1:11">
      <c r="A171" s="7" t="s">
        <v>218</v>
      </c>
      <c r="B171" s="7" t="s">
        <v>11</v>
      </c>
      <c r="C171" s="16"/>
      <c r="D171" s="16"/>
      <c r="E171" s="16"/>
      <c r="F171" s="16"/>
      <c r="G171" s="16"/>
      <c r="H171" s="16">
        <f>D171+F171</f>
        <v>0</v>
      </c>
      <c r="I171" s="16">
        <f>E171+G171</f>
        <v>0</v>
      </c>
      <c r="J171" s="3"/>
      <c r="K171" s="3"/>
    </row>
    <row r="172" spans="1:11">
      <c r="A172" s="7" t="s">
        <v>219</v>
      </c>
      <c r="B172" s="7" t="s">
        <v>11</v>
      </c>
      <c r="C172" s="16"/>
      <c r="D172" s="16"/>
      <c r="E172" s="16"/>
      <c r="F172" s="16"/>
      <c r="G172" s="16"/>
      <c r="H172" s="16">
        <f>D172+F172</f>
        <v>0</v>
      </c>
      <c r="I172" s="16">
        <f>E172+G172</f>
        <v>0</v>
      </c>
      <c r="J172" s="3"/>
      <c r="K172" s="3"/>
    </row>
    <row r="173" spans="1:11">
      <c r="A173" s="7" t="s">
        <v>220</v>
      </c>
      <c r="B173" s="7" t="s">
        <v>11</v>
      </c>
      <c r="C173" s="16"/>
      <c r="D173" s="16"/>
      <c r="E173" s="16"/>
      <c r="F173" s="16"/>
      <c r="G173" s="16"/>
      <c r="H173" s="16">
        <f>D173+F173</f>
        <v>0</v>
      </c>
      <c r="I173" s="16">
        <f>E173+G173</f>
        <v>0</v>
      </c>
      <c r="J173" s="3"/>
      <c r="K173" s="3"/>
    </row>
    <row r="174" spans="1:11">
      <c r="A174" s="7" t="s">
        <v>221</v>
      </c>
      <c r="B174" s="7" t="s">
        <v>11</v>
      </c>
      <c r="C174" s="16"/>
      <c r="D174" s="16"/>
      <c r="E174" s="16"/>
      <c r="F174" s="16"/>
      <c r="G174" s="16"/>
      <c r="H174" s="16">
        <f>D174+F174</f>
        <v>0</v>
      </c>
      <c r="I174" s="16">
        <f>E174+G174</f>
        <v>0</v>
      </c>
      <c r="J174" s="3"/>
      <c r="K174" s="3"/>
    </row>
    <row r="175" spans="1:11">
      <c r="A175" s="7" t="s">
        <v>11</v>
      </c>
      <c r="B175" s="7" t="s">
        <v>11</v>
      </c>
      <c r="C175" s="16"/>
      <c r="D175" s="16"/>
      <c r="E175" s="16"/>
      <c r="F175" s="16"/>
      <c r="G175" s="16"/>
      <c r="H175" s="16">
        <f>D175+F175</f>
        <v>0</v>
      </c>
      <c r="I175" s="16">
        <f>E175+G175</f>
        <v>0</v>
      </c>
      <c r="J175" s="3"/>
      <c r="K175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44B22-5612-4645-B4A9-A902B8BD5931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246</v>
      </c>
      <c r="C4" s="3"/>
    </row>
    <row r="5" spans="1:3">
      <c r="A5" s="2" t="s">
        <v>7</v>
      </c>
      <c r="B5" s="6" t="s">
        <v>247</v>
      </c>
      <c r="C5" s="3"/>
    </row>
    <row r="6" spans="1:3">
      <c r="A6" s="2" t="s">
        <v>8</v>
      </c>
      <c r="B6" s="6" t="s">
        <v>9</v>
      </c>
      <c r="C6" s="3"/>
    </row>
    <row r="7" spans="1:3">
      <c r="A7" s="2" t="s">
        <v>10</v>
      </c>
      <c r="B7" s="6" t="s">
        <v>11</v>
      </c>
      <c r="C7" s="3"/>
    </row>
    <row r="8" spans="1:3">
      <c r="A8" s="2" t="s">
        <v>12</v>
      </c>
      <c r="B8" s="6" t="s">
        <v>11</v>
      </c>
      <c r="C8" s="3"/>
    </row>
    <row r="9" spans="1:3">
      <c r="A9" s="2" t="s">
        <v>13</v>
      </c>
      <c r="B9" s="6" t="s">
        <v>14</v>
      </c>
      <c r="C9" s="3"/>
    </row>
    <row r="10" spans="1:3">
      <c r="A10" s="2" t="s">
        <v>15</v>
      </c>
      <c r="B10" s="6" t="s">
        <v>11</v>
      </c>
      <c r="C10" s="3"/>
    </row>
    <row r="11" spans="1:3">
      <c r="A11" s="2" t="s">
        <v>16</v>
      </c>
      <c r="B11" s="6" t="s">
        <v>11</v>
      </c>
      <c r="C11" s="3"/>
    </row>
    <row r="12" spans="1:3">
      <c r="A12" s="2" t="s">
        <v>17</v>
      </c>
      <c r="B12" s="6" t="s">
        <v>11</v>
      </c>
      <c r="C12" s="3"/>
    </row>
    <row r="13" spans="1:3">
      <c r="A13" s="2" t="s">
        <v>18</v>
      </c>
      <c r="B13" s="6" t="s">
        <v>19</v>
      </c>
      <c r="C13" s="3"/>
    </row>
    <row r="14" spans="1:3">
      <c r="A14" s="2" t="s">
        <v>20</v>
      </c>
      <c r="B14" s="6" t="s">
        <v>21</v>
      </c>
      <c r="C14" s="3"/>
    </row>
    <row r="15" spans="1:3">
      <c r="A15" s="2" t="s">
        <v>11</v>
      </c>
      <c r="B15" s="7" t="s">
        <v>11</v>
      </c>
      <c r="C15" s="3"/>
    </row>
    <row r="16" spans="1:3">
      <c r="A16" s="2" t="s">
        <v>22</v>
      </c>
      <c r="B16" s="8" t="s">
        <v>23</v>
      </c>
      <c r="C16" s="3"/>
    </row>
    <row r="17" spans="1:3">
      <c r="A17" s="2" t="s">
        <v>24</v>
      </c>
      <c r="B17" s="8" t="s">
        <v>25</v>
      </c>
      <c r="C17" s="3"/>
    </row>
    <row r="18" spans="1:3">
      <c r="A18" s="2" t="s">
        <v>26</v>
      </c>
      <c r="B18" s="8" t="s">
        <v>27</v>
      </c>
      <c r="C18" s="3"/>
    </row>
    <row r="19" spans="1:3">
      <c r="A19" s="2" t="s">
        <v>28</v>
      </c>
      <c r="B19" s="8" t="s">
        <v>25</v>
      </c>
      <c r="C19" s="3"/>
    </row>
    <row r="20" spans="1:3">
      <c r="A20" s="2" t="s">
        <v>29</v>
      </c>
      <c r="B20" s="8" t="s">
        <v>30</v>
      </c>
      <c r="C20" s="3"/>
    </row>
    <row r="21" spans="1:3">
      <c r="A21" s="2" t="s">
        <v>31</v>
      </c>
      <c r="B21" s="8" t="s">
        <v>30</v>
      </c>
      <c r="C21" s="3"/>
    </row>
    <row r="22" spans="1:3">
      <c r="A22" s="2" t="s">
        <v>32</v>
      </c>
      <c r="B22" s="8" t="s">
        <v>248</v>
      </c>
      <c r="C22" s="3"/>
    </row>
    <row r="23" spans="1:3">
      <c r="A23" s="2" t="s">
        <v>33</v>
      </c>
      <c r="B23" s="8" t="s">
        <v>249</v>
      </c>
      <c r="C23" s="3"/>
    </row>
    <row r="24" spans="1:3">
      <c r="A24" s="2" t="s">
        <v>35</v>
      </c>
      <c r="B24" s="8" t="s">
        <v>34</v>
      </c>
      <c r="C24" s="3"/>
    </row>
    <row r="25" spans="1:3">
      <c r="A25" s="2" t="s">
        <v>37</v>
      </c>
      <c r="B25" s="8" t="s">
        <v>36</v>
      </c>
      <c r="C25" s="3"/>
    </row>
    <row r="26" spans="1:3">
      <c r="A26" s="2" t="s">
        <v>38</v>
      </c>
      <c r="B26" s="8" t="s">
        <v>39</v>
      </c>
      <c r="C26" s="3"/>
    </row>
    <row r="27" spans="1:3">
      <c r="A27" s="2" t="s">
        <v>40</v>
      </c>
      <c r="B27" s="8" t="s">
        <v>36</v>
      </c>
      <c r="C27" s="3"/>
    </row>
    <row r="28" spans="1:3">
      <c r="A28" s="2" t="s">
        <v>41</v>
      </c>
      <c r="B28" s="8" t="s">
        <v>36</v>
      </c>
      <c r="C28" s="3"/>
    </row>
    <row r="29" spans="1:3" ht="24.75">
      <c r="A29" s="9" t="s">
        <v>42</v>
      </c>
      <c r="B29" s="8" t="s">
        <v>43</v>
      </c>
      <c r="C29" s="3"/>
    </row>
    <row r="30" spans="1:3">
      <c r="A30" s="2" t="s">
        <v>44</v>
      </c>
      <c r="B30" s="8" t="s">
        <v>45</v>
      </c>
      <c r="C30" s="3"/>
    </row>
    <row r="31" spans="1:3">
      <c r="A31" s="1" t="s">
        <v>46</v>
      </c>
      <c r="B31" s="1">
        <v>0</v>
      </c>
    </row>
    <row r="32" spans="1:3">
      <c r="A32" s="1" t="s">
        <v>47</v>
      </c>
      <c r="B32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2020-05-12T14:32:09Z</dcterms:created>
  <dcterms:modified xsi:type="dcterms:W3CDTF">2020-05-14T13:58:09Z</dcterms:modified>
</cp:coreProperties>
</file>