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40381" yWindow="510" windowWidth="24120" windowHeight="14490" activeTab="0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<sst xmlns="http://schemas.openxmlformats.org/spreadsheetml/2006/main" count="358" uniqueCount="210">
  <si>
    <t>Název</t>
  </si>
  <si>
    <t>Hodnota</t>
  </si>
  <si>
    <t>Nadpis rekapitulace</t>
  </si>
  <si>
    <t>Seznam prací a dodávek elektrotechnických zařízení</t>
  </si>
  <si>
    <t>Akce</t>
  </si>
  <si>
    <t>Chodníky ul Zahájská v Litomyšli</t>
  </si>
  <si>
    <t>Projekt</t>
  </si>
  <si>
    <t>D 2.1.1 - SO 400 
VEŘEJNÉ OSVĚTLENÍ</t>
  </si>
  <si>
    <t>Investor</t>
  </si>
  <si>
    <t>Město Litomyšl, Bří. Šťastných 1000, 570 20 Litomyšl</t>
  </si>
  <si>
    <t>Z. č.</t>
  </si>
  <si>
    <t>20/36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</si>
  <si>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</si>
  <si>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</si>
  <si>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</si>
  <si>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</si>
  <si>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</si>
  <si>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</si>
  <si>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</si>
  <si>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</si>
  <si>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</si>
  <si>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2020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</si>
  <si>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</si>
  <si>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</si>
  <si>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</si>
  <si>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</si>
  <si>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</si>
  <si>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</si>
  <si>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</si>
  <si>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</si>
  <si>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</si>
  <si>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</si>
  <si>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</si>
  <si>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</si>
  <si>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</si>
  <si>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</si>
  <si>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</si>
  <si>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</si>
  <si>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</si>
  <si>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</si>
  <si>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</si>
  <si>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</si>
  <si>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</si>
  <si>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</si>
  <si>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</si>
  <si>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</si>
  <si>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</si>
  <si>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</si>
  <si>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</si>
  <si>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</si>
  <si>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</si>
  <si>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</si>
  <si>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</si>
  <si>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</si>
  <si>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</si>
  <si>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</si>
  <si>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</si>
  <si>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</si>
  <si>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</si>
  <si>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</si>
  <si>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Demontáže</t>
  </si>
  <si>
    <t>STÁVAJÍCÍ SVÍTIDLO VENKOVNÍ</t>
  </si>
  <si>
    <t>uliční LED, do 100W</t>
  </si>
  <si>
    <t>ks</t>
  </si>
  <si>
    <t>přechodové výbojkové, do 150W</t>
  </si>
  <si>
    <t>VÝLOŽNÍK</t>
  </si>
  <si>
    <t>na betonový sloup - jednoduchý do 1m</t>
  </si>
  <si>
    <t>na betonový sloup - jednoduchý do 2m</t>
  </si>
  <si>
    <t>UKONČENÍ VODIČŮ</t>
  </si>
  <si>
    <t>Na vrchním vedení do 6 mm2</t>
  </si>
  <si>
    <t>HODINOVE ZUCTOVACI SAZBY</t>
  </si>
  <si>
    <t xml:space="preserve"> Demontaz stavajiciho zarizeni</t>
  </si>
  <si>
    <t>hod</t>
  </si>
  <si>
    <t xml:space="preserve"> Strojhodiny montážní plošiny</t>
  </si>
  <si>
    <t>Demontáže - celkem</t>
  </si>
  <si>
    <t>INSTALAČNÍ MATERIÁL</t>
  </si>
  <si>
    <t>TRUBKA OHEBNÁ 40</t>
  </si>
  <si>
    <t>m</t>
  </si>
  <si>
    <t>TRUBKA OHEBNÁ 110</t>
  </si>
  <si>
    <t>TRUBKA PEVNÁ 110</t>
  </si>
  <si>
    <t>KABEL SILOVÝ,IZOLACE PVC</t>
  </si>
  <si>
    <t>CYKY-J 3x1.5</t>
  </si>
  <si>
    <t>CYKY-J 4x16</t>
  </si>
  <si>
    <t>UKONČENÍ VODIČŮ NA SVORKOVNICI</t>
  </si>
  <si>
    <t xml:space="preserve"> Do  16 mm2</t>
  </si>
  <si>
    <t>SPOJKA 1kV PRO KABELY</t>
  </si>
  <si>
    <t>S PLASTOVOU IZOLACÍ</t>
  </si>
  <si>
    <t>6-25mm2, kompletní</t>
  </si>
  <si>
    <t>OCELOVÝ DRÁT POZINKOVANÝ</t>
  </si>
  <si>
    <t>FeZn-D10 (0,62kg/m), volně</t>
  </si>
  <si>
    <t>SVORKA HROMOSVODNÍ,UZEMŇOVACÍ</t>
  </si>
  <si>
    <t>SP připojovací</t>
  </si>
  <si>
    <t>SS spojovací</t>
  </si>
  <si>
    <t>STOŽÁROVÉ POUZDRO</t>
  </si>
  <si>
    <t>SP250/1000,stožárové pouzdro</t>
  </si>
  <si>
    <t>stožáry v provedení pro větrnou oblast II, sněhovou oblast III a kategorii terénu III</t>
  </si>
  <si>
    <t>STOŽÁR ULIČNÍ BEZPATICOVÝ</t>
  </si>
  <si>
    <t>žárově zinkovaný</t>
  </si>
  <si>
    <t>133/108/89 - 6+0,8m, vetknutý</t>
  </si>
  <si>
    <t>159/108/89 - 8+1m, vetknutý</t>
  </si>
  <si>
    <t>redukce 89/60</t>
  </si>
  <si>
    <t>ochranná manžeta OMP 133</t>
  </si>
  <si>
    <t>ochranná manžeta OMP 159</t>
  </si>
  <si>
    <t>STOŽÁROVÁ VÝZBROJ</t>
  </si>
  <si>
    <t>SR 481-27(14)Z/Cu  st.výz.1xE27(14)/4xM8/35mm2</t>
  </si>
  <si>
    <t>SR 482-27(14)Z/Cu st.výz.2xE27(14)/4xM8/35mm2</t>
  </si>
  <si>
    <t>VÝLOŽNÍK ROVNÝ ULIČNÍ</t>
  </si>
  <si>
    <t>89/60-1500  výl.rov.jedn.ul.žárově zinkovaný</t>
  </si>
  <si>
    <t>89/60-2000 atypické uchycení - výl.rov.jedn.ul.žárově zinkovaný</t>
  </si>
  <si>
    <t>TAVNÁ VLOŽKA E27+STYČ.KROUŽEK</t>
  </si>
  <si>
    <t>6A,char.normální</t>
  </si>
  <si>
    <t>SVÍTIDLA PRO VEŘEJNÉ OSVĚTLENÍ - včetně světelných zdrojů</t>
  </si>
  <si>
    <t>Konkrétní typ svítidel bude vybrán dle standardů uživatele</t>
  </si>
  <si>
    <t>Pro vybraný typ svítidel musí být proveden kontrolní výpočet osvětlení (dle požadavků platných norem a předpisů)</t>
  </si>
  <si>
    <t>A - LED - uliční, 20LED/730, 5250lm, 3000K, min. 100lm/W, IP66, IK09, tělo z hliníkového odlitku, opt. DN11</t>
  </si>
  <si>
    <t>PR - LED - přechodové, 30LED/757, 9000lm, 5700K, min. 100lm/W, IP66, IK09, tělo z hliníkového odlitku, opt. DPR</t>
  </si>
  <si>
    <t>PL - LED - přechodové, 30LED/757, 9000lm, 5700K, min. 100lm/W, IP66, IK09, tělo z hliníkového odlitku, opt. DPL</t>
  </si>
  <si>
    <t>příspěvek na recyklaci</t>
  </si>
  <si>
    <t xml:space="preserve"> Napojeni na stavajici zarizeni</t>
  </si>
  <si>
    <t xml:space="preserve"> Uprava stavajiciho zarizeni</t>
  </si>
  <si>
    <t xml:space="preserve"> Zabezpeceni pracoviste</t>
  </si>
  <si>
    <t xml:space="preserve"> Strojhodiny jeřábu</t>
  </si>
  <si>
    <t>SPOLUPRACE S DODAVATELEM PRI</t>
  </si>
  <si>
    <t xml:space="preserve"> zapojovani a zkouskach</t>
  </si>
  <si>
    <t>POMOCNÉ PRÁCE</t>
  </si>
  <si>
    <t>Demontáž a opětovná instalace rozhlasového zařízení</t>
  </si>
  <si>
    <t>set</t>
  </si>
  <si>
    <t>Přeložení stávajících vrchních slp. sítí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</si>
  <si>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</si>
  <si>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</si>
  <si>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</si>
  <si>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</si>
  <si>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</si>
  <si>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</si>
  <si>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</si>
  <si>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</si>
  <si>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</si>
  <si>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</si>
  <si>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BOURANÍ ZPEVNĚNÝCH POVRCHŮ</t>
  </si>
  <si>
    <t>zpevněný podklad - tl. do 15cm</t>
  </si>
  <si>
    <t>m2</t>
  </si>
  <si>
    <t>VYTRHÁNÍ DLAŽBY</t>
  </si>
  <si>
    <t>Zámková dlažba</t>
  </si>
  <si>
    <t>JÁMA PRO STOŽÁRY VER.OSVĚTLENÍ</t>
  </si>
  <si>
    <t>O OBJEMU DO 2 m3</t>
  </si>
  <si>
    <t xml:space="preserve"> Zemina třídy 3,ručně</t>
  </si>
  <si>
    <t>m3</t>
  </si>
  <si>
    <t>ZÁHOZ JÁMY,UPĚCHOVÁNÍ,ÚPRAVA</t>
  </si>
  <si>
    <t>POVRCHU</t>
  </si>
  <si>
    <t xml:space="preserve"> V zemine třídy 3-4</t>
  </si>
  <si>
    <t>POUZDROVÝ ZÁKL.PRO STOŽ.VENK. OSV.</t>
  </si>
  <si>
    <t xml:space="preserve"> D 250x1000 mm</t>
  </si>
  <si>
    <t xml:space="preserve"> D 250x1200 mm</t>
  </si>
  <si>
    <t>HLOUBENÍ KABELOVÉ RÝHY</t>
  </si>
  <si>
    <t xml:space="preserve"> Zemina třídy 3, šíře 350mm,hloubka 500mm</t>
  </si>
  <si>
    <t xml:space="preserve"> Zemina třídy 3, šíře 350mm,hloubka 800mm</t>
  </si>
  <si>
    <t xml:space="preserve"> Zemina třídy 3, šíře 650mm,hloubka 1200mm</t>
  </si>
  <si>
    <t>ZŘÍZENÍ KABELOVÉHO LOŽE</t>
  </si>
  <si>
    <t xml:space="preserve"> Z kopaného písku, bez zakrytí, šíře do 65cm,tloušťka 10+10cm</t>
  </si>
  <si>
    <t>FOLIE VÝSTRAŽNÁ Z PVC</t>
  </si>
  <si>
    <t xml:space="preserve"> Do šířky 20cm</t>
  </si>
  <si>
    <t>ZÁKLAD Z PROSTÉHO BETONU</t>
  </si>
  <si>
    <t xml:space="preserve"> Do rostlé zeminy bez bednění</t>
  </si>
  <si>
    <t>KŘIŽOVATKA S PODZEMNÍMI SÍTĚMI
(bude upřesněno podle skut. stavu, zjištěného při zemních pracích)</t>
  </si>
  <si>
    <t xml:space="preserve"> Položení chráničky vč.zakrytí</t>
  </si>
  <si>
    <t>ZÁHOZ KABELOVÉ RÝHY</t>
  </si>
  <si>
    <t>ODVOZ ZEMINY</t>
  </si>
  <si>
    <t xml:space="preserve"> Do vzdálenosti 1 km</t>
  </si>
  <si>
    <t>ÚPRAVA POVRCHU</t>
  </si>
  <si>
    <t xml:space="preserve"> Provizorní úprava terénu v zemina třídy 3</t>
  </si>
  <si>
    <t>PODKLADOVÁ VRSTVA</t>
  </si>
  <si>
    <t xml:space="preserve"> Ze štěrku vrstva 10cm</t>
  </si>
  <si>
    <t>JEDNOVRSTVOVÁ VOZOVKA Z BETONU</t>
  </si>
  <si>
    <t xml:space="preserve"> Vrstva betonu 15cm</t>
  </si>
  <si>
    <t>OPRAVA POVRCHU</t>
  </si>
  <si>
    <t>zámková dlažba</t>
  </si>
  <si>
    <t>Zemní práce - celkem</t>
  </si>
  <si>
    <t>POZNÁMKY :</t>
  </si>
  <si>
    <t>V rozpočtu nejsou zahrnuty :</t>
  </si>
  <si>
    <t>- zábory pozemků, místní poplatky</t>
  </si>
  <si>
    <t>- dopravní značení, označení stavby</t>
  </si>
  <si>
    <t>- vytyčení podzemních sítí a geodetické zaměření</t>
  </si>
  <si>
    <t>- případné bourání a obnovy zpevněných povrchů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</si>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</sst>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i/>
      <sz val="9"/>
      <color rgb="FF000000"/>
      <name val="敓潧⁥䥕缀"/>
      <family val="2"/>
    </font>
    <font>
      <i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 wrapText="1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B6AB-3A53-49C2-A12D-02F34F2D1FD9}">
  <dimension ref="A1:D34"/>
  <sheetViews>
    <sheetView tabSelected="1" workbookViewId="0" topLeftCell="A1"/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183</v>
      </c>
      <c r="C1" s="12" t="s">
        <v>184</v>
      </c>
      <c r="D1" s="3"/>
    </row>
    <row r="2" spans="1:4" ht="15">
      <c r="A2" s="5" t="s">
        <v>185</v>
      </c>
      <c r="B2" s="14"/>
      <c r="C2" s="14"/>
      <c r="D2" s="3"/>
    </row>
    <row r="3" spans="1:4" ht="15">
      <c r="A3" s="7" t="s">
        <v>186</v>
      </c>
      <c r="B3" s="17">
        <f>0</f>
        <v>0</v>
      </c>
      <c r="C3" s="17"/>
      <c r="D3" s="3"/>
    </row>
    <row r="4" spans="1:4" ht="15">
      <c r="A4" s="7" t="s">
        <v>187</v>
      </c>
      <c r="B4" s="17">
        <f>B3*Parametry!B16/100</f>
        <v>0</v>
      </c>
      <c r="C4" s="17">
        <f>B3*Parametry!B17/100</f>
        <v>0</v>
      </c>
      <c r="D4" s="3"/>
    </row>
    <row r="5" spans="1:4" ht="15">
      <c r="A5" s="7" t="s">
        <v>188</v>
      </c>
      <c r="B5" s="17"/>
      <c r="C5" s="17">
        <f>(Rozpočet!E75)+0</f>
        <v>0</v>
      </c>
      <c r="D5" s="3"/>
    </row>
    <row r="6" spans="1:4" ht="15">
      <c r="A6" s="7" t="s">
        <v>189</v>
      </c>
      <c r="B6" s="17"/>
      <c r="C6" s="17">
        <f>0+(Rozpočet!G75)+0</f>
        <v>0</v>
      </c>
      <c r="D6" s="3"/>
    </row>
    <row r="7" spans="1:4" ht="15">
      <c r="A7" s="8" t="s">
        <v>190</v>
      </c>
      <c r="B7" s="21">
        <f>B3+B4</f>
        <v>0</v>
      </c>
      <c r="C7" s="21">
        <f>C3+C4+C5+C6</f>
        <v>0</v>
      </c>
      <c r="D7" s="3"/>
    </row>
    <row r="8" spans="1:4" ht="15">
      <c r="A8" s="7" t="s">
        <v>191</v>
      </c>
      <c r="B8" s="17"/>
      <c r="C8" s="17">
        <f>(C5+C6)*Parametry!B18/100</f>
        <v>0</v>
      </c>
      <c r="D8" s="3"/>
    </row>
    <row r="9" spans="1:4" ht="15">
      <c r="A9" s="7" t="s">
        <v>192</v>
      </c>
      <c r="B9" s="17"/>
      <c r="C9" s="17">
        <f>0+0</f>
        <v>0</v>
      </c>
      <c r="D9" s="3"/>
    </row>
    <row r="10" spans="1:4" ht="15">
      <c r="A10" s="7" t="s">
        <v>134</v>
      </c>
      <c r="B10" s="17"/>
      <c r="C10" s="17">
        <f>(Rozpočet!E119)+(Rozpočet!G119)</f>
        <v>0</v>
      </c>
      <c r="D10" s="3"/>
    </row>
    <row r="11" spans="1:4" ht="15">
      <c r="A11" s="7" t="s">
        <v>193</v>
      </c>
      <c r="B11" s="17"/>
      <c r="C11" s="17">
        <f>(C9+C10)*Parametry!B19/100</f>
        <v>0</v>
      </c>
      <c r="D11" s="3"/>
    </row>
    <row r="12" spans="1:4" ht="15">
      <c r="A12" s="8" t="s">
        <v>194</v>
      </c>
      <c r="B12" s="21">
        <f>B7</f>
        <v>0</v>
      </c>
      <c r="C12" s="21">
        <f>C7+C8+C9+C10+C11</f>
        <v>0</v>
      </c>
      <c r="D12" s="3"/>
    </row>
    <row r="13" spans="1:4" ht="15">
      <c r="A13" s="7" t="s">
        <v>195</v>
      </c>
      <c r="B13" s="17"/>
      <c r="C13" s="17">
        <f>(B12+C12)*Parametry!B20/100</f>
        <v>0</v>
      </c>
      <c r="D13" s="3"/>
    </row>
    <row r="14" spans="1:4" ht="15">
      <c r="A14" s="7" t="s">
        <v>196</v>
      </c>
      <c r="B14" s="17"/>
      <c r="C14" s="17">
        <f>(B12+C12)*Parametry!B21/100</f>
        <v>0</v>
      </c>
      <c r="D14" s="3"/>
    </row>
    <row r="15" spans="1:4" ht="15">
      <c r="A15" s="7" t="s">
        <v>197</v>
      </c>
      <c r="B15" s="17"/>
      <c r="C15" s="17">
        <f>(B7+C7)*Parametry!B22/100</f>
        <v>0</v>
      </c>
      <c r="D15" s="3"/>
    </row>
    <row r="16" spans="1:4" ht="15">
      <c r="A16" s="5" t="s">
        <v>198</v>
      </c>
      <c r="B16" s="14"/>
      <c r="C16" s="14">
        <f>B12+C12+C13+C14+C15</f>
        <v>0</v>
      </c>
      <c r="D16" s="3"/>
    </row>
    <row r="17" spans="1:4" ht="15">
      <c r="A17" s="7" t="s">
        <v>13</v>
      </c>
      <c r="B17" s="17"/>
      <c r="C17" s="17"/>
      <c r="D17" s="3"/>
    </row>
    <row r="18" spans="1:4" ht="15">
      <c r="A18" s="5" t="s">
        <v>199</v>
      </c>
      <c r="B18" s="14"/>
      <c r="C18" s="14"/>
      <c r="D18" s="3"/>
    </row>
    <row r="19" spans="1:4" ht="15">
      <c r="A19" s="7" t="s">
        <v>200</v>
      </c>
      <c r="B19" s="17"/>
      <c r="C19" s="17">
        <f>C12*Parametry!B23/100</f>
        <v>0</v>
      </c>
      <c r="D19" s="3"/>
    </row>
    <row r="20" spans="1:4" ht="15">
      <c r="A20" s="7" t="s">
        <v>201</v>
      </c>
      <c r="B20" s="17"/>
      <c r="C20" s="17">
        <f>C12*Parametry!B24/100</f>
        <v>0</v>
      </c>
      <c r="D20" s="3"/>
    </row>
    <row r="21" spans="1:4" ht="15">
      <c r="A21" s="5" t="s">
        <v>202</v>
      </c>
      <c r="B21" s="14"/>
      <c r="C21" s="14">
        <f>C19+C20</f>
        <v>0</v>
      </c>
      <c r="D21" s="3"/>
    </row>
    <row r="22" spans="1:4" ht="15">
      <c r="A22" s="7" t="s">
        <v>203</v>
      </c>
      <c r="B22" s="17"/>
      <c r="C22" s="17">
        <f>Parametry!B25*Parametry!B28*(C16*Parametry!B27)^Parametry!B26</f>
        <v>0</v>
      </c>
      <c r="D22" s="3"/>
    </row>
    <row r="23" spans="1:4" ht="15">
      <c r="A23" s="7" t="s">
        <v>13</v>
      </c>
      <c r="B23" s="17"/>
      <c r="C23" s="17"/>
      <c r="D23" s="3"/>
    </row>
    <row r="24" spans="1:4" ht="15">
      <c r="A24" s="4" t="s">
        <v>204</v>
      </c>
      <c r="B24" s="13"/>
      <c r="C24" s="13">
        <f>C16+C21+C22</f>
        <v>0</v>
      </c>
      <c r="D24" s="3"/>
    </row>
    <row r="25" spans="1:4" ht="15">
      <c r="A25" s="7" t="s">
        <v>205</v>
      </c>
      <c r="B25" s="17">
        <f>(SUM(Rozpočet!E4:E14,Rozpočet!E16:E72,Rozpočet!E74)+SUM(Rozpočet!E77:E117))+(SUM(Rozpočet!G4:G14,Rozpočet!G16:G72)+SUM(Rozpočet!G77:G117))+B4+C4+C8+C11+C13+C14+C15+C21+C22</f>
        <v>0</v>
      </c>
      <c r="C25" s="17">
        <f>B25*Parametry!B29/100</f>
        <v>0</v>
      </c>
      <c r="D25" s="3"/>
    </row>
    <row r="26" spans="1:4" ht="15">
      <c r="A26" s="7" t="s">
        <v>206</v>
      </c>
      <c r="B26" s="17">
        <f>(SUM(Rozpočet!E4,Rozpočet!E7,Rozpočet!E10,Rozpočet!E12,Rozpočet!E16,Rozpočet!E20,Rozpočet!E23,Rozpočet!E25:E26,Rozpočet!E28,Rozpočet!E30,Rozpočet!E33,Rozpočet!E35:E37,Rozpočet!E43,Rozpočet!E46,Rozpočet!E49,Rozpočet!E51:E53,Rozpočet!E58,Rozpočet!E64,Rozpočet!E66,Rozpočet!E69:E70)+SUM(Rozpočet!E77,Rozpočet!E79,Rozpočet!E81,Rozpočet!E83:E84,Rozpočet!E86:E87,Rozpočet!E89,Rozpočet!E92,Rozpočet!E96,Rozpočet!E98,Rozpočet!E100,Rozpočet!E102,Rozpočet!E104,Rozpočet!E108,Rozpočet!E110,Rozpočet!E112,Rozpočet!E114,Rozpočet!E116))+(SUM(Rozpočet!G4,Rozpočet!G7,Rozpočet!G10,Rozpočet!G12,Rozpočet!G16,Rozpočet!G20,Rozpočet!G23,Rozpočet!G25:G26,Rozpočet!G28,Rozpočet!G30,Rozpočet!G33,Rozpočet!G35:G37,Rozpočet!G43,Rozpočet!G46,Rozpočet!G49,Rozpočet!G51:G53,Rozpočet!G58,Rozpočet!G64,Rozpočet!G66,Rozpočet!G69:G70)+SUM(Rozpočet!G77,Rozpočet!G79,Rozpočet!G81,Rozpočet!G83:G84,Rozpočet!G86:G87,Rozpočet!G89,Rozpočet!G92,Rozpočet!G96,Rozpočet!G98,Rozpočet!G100,Rozpočet!G102,Rozpočet!G104,Rozpočet!G108,Rozpočet!G110,Rozpočet!G112,Rozpočet!G114,Rozpočet!G116))</f>
        <v>0</v>
      </c>
      <c r="C26" s="17">
        <f>B26*Parametry!B30/100</f>
        <v>0</v>
      </c>
      <c r="D26" s="3"/>
    </row>
    <row r="27" spans="1:4" ht="15">
      <c r="A27" s="4" t="s">
        <v>207</v>
      </c>
      <c r="B27" s="13"/>
      <c r="C27" s="13">
        <f>C24+C25+C26</f>
        <v>0</v>
      </c>
      <c r="D27" s="3"/>
    </row>
    <row r="28" spans="1:4" ht="15">
      <c r="A28" s="7" t="s">
        <v>13</v>
      </c>
      <c r="B28" s="17"/>
      <c r="C28" s="17"/>
      <c r="D28" s="3"/>
    </row>
    <row r="29" spans="1:4" ht="15">
      <c r="A29" s="5" t="s">
        <v>208</v>
      </c>
      <c r="B29" s="22" t="s">
        <v>53</v>
      </c>
      <c r="C29" s="22" t="s">
        <v>55</v>
      </c>
      <c r="D29" s="3"/>
    </row>
    <row r="30" spans="1:4" ht="15">
      <c r="A30" s="7" t="s">
        <v>59</v>
      </c>
      <c r="B30" s="17">
        <f>(Rozpočet!E75)</f>
        <v>0</v>
      </c>
      <c r="C30" s="17">
        <f>(Rozpočet!G75)</f>
        <v>0</v>
      </c>
      <c r="D30" s="3"/>
    </row>
    <row r="31" spans="1:4" ht="15">
      <c r="A31" s="7" t="s">
        <v>209</v>
      </c>
      <c r="B31" s="17">
        <f>(Rozpočet!E15)</f>
        <v>0</v>
      </c>
      <c r="C31" s="17">
        <f>(Rozpočet!G15)</f>
        <v>0</v>
      </c>
      <c r="D31" s="3"/>
    </row>
    <row r="32" spans="1:4" ht="15">
      <c r="A32" s="7" t="s">
        <v>134</v>
      </c>
      <c r="B32" s="17">
        <f>(Rozpočet!E119)</f>
        <v>0</v>
      </c>
      <c r="C32" s="17">
        <f>(Rozpočet!G119)</f>
        <v>0</v>
      </c>
      <c r="D32" s="3"/>
    </row>
    <row r="33" spans="1:4" ht="15">
      <c r="A33" s="7" t="s">
        <v>13</v>
      </c>
      <c r="B33" s="17"/>
      <c r="C33" s="17"/>
      <c r="D33" s="3"/>
    </row>
    <row r="34" spans="1:4" ht="15">
      <c r="A34" s="7" t="s">
        <v>13</v>
      </c>
      <c r="B34" s="17"/>
      <c r="C34" s="17"/>
      <c r="D34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EF5B-EEEA-4B76-9CAD-4C8E35176B47}">
  <dimension ref="A1:L126"/>
  <sheetViews>
    <sheetView workbookViewId="0" topLeftCell="A1"/>
  </sheetViews>
  <sheetFormatPr defaultColWidth="9.140625" defaultRowHeight="15"/>
  <cols>
    <col min="1" max="1" width="97.7109375" style="1" bestFit="1" customWidth="1"/>
    <col min="2" max="2" width="4.00390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3"/>
      <c r="K1" s="3"/>
      <c r="L1" s="10">
        <f>Parametry!B31/100*E8+Parametry!B31/100*E9+Parametry!B31/100*E11+Parametry!B31/100*E13+Parametry!B31/100*E14+Parametry!B31/100*E17+Parametry!B31/100*E18+Parametry!B31/100*E19+Parametry!B31/100*E21+Parametry!B31/100*E22+Parametry!B31/100*E24+Parametry!B31/100*E27+Parametry!B31/100*E29+Parametry!B31/100*E31+Parametry!B31/100*E32+Parametry!B31/100*E34+Parametry!B31/100*E38+Parametry!B31/100*E39+Parametry!B31/100*E40+Parametry!B31/100*E41+Parametry!B31/100*E42+Parametry!B31/100*E44+Parametry!B31/100*E45</f>
        <v>0</v>
      </c>
    </row>
    <row r="2" spans="1:11" ht="15">
      <c r="A2" s="4" t="s">
        <v>59</v>
      </c>
      <c r="B2" s="4" t="s">
        <v>13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5" t="s">
        <v>60</v>
      </c>
      <c r="B3" s="5" t="s">
        <v>13</v>
      </c>
      <c r="C3" s="14"/>
      <c r="D3" s="14"/>
      <c r="E3" s="14"/>
      <c r="F3" s="14"/>
      <c r="G3" s="14"/>
      <c r="H3" s="14"/>
      <c r="I3" s="14"/>
      <c r="J3" s="3"/>
      <c r="K3" s="3"/>
    </row>
    <row r="4" spans="1:11" ht="15">
      <c r="A4" s="15" t="s">
        <v>61</v>
      </c>
      <c r="B4" s="15" t="s">
        <v>13</v>
      </c>
      <c r="C4" s="16"/>
      <c r="D4" s="16"/>
      <c r="E4" s="16"/>
      <c r="F4" s="16"/>
      <c r="G4" s="16"/>
      <c r="H4" s="16"/>
      <c r="I4" s="16"/>
      <c r="J4" s="3"/>
      <c r="K4" s="3"/>
    </row>
    <row r="5" spans="1:11" ht="15">
      <c r="A5" s="7" t="s">
        <v>62</v>
      </c>
      <c r="B5" s="7" t="s">
        <v>63</v>
      </c>
      <c r="C5" s="17">
        <v>10</v>
      </c>
      <c r="D5" s="17"/>
      <c r="E5" s="17">
        <f>C5*D5</f>
        <v>0</v>
      </c>
      <c r="F5" s="17"/>
      <c r="G5" s="17">
        <f>C5*F5</f>
        <v>0</v>
      </c>
      <c r="H5" s="17">
        <f>D5+F5</f>
        <v>0</v>
      </c>
      <c r="I5" s="17">
        <f>E5+G5</f>
        <v>0</v>
      </c>
      <c r="J5" s="3"/>
      <c r="K5" s="3"/>
    </row>
    <row r="6" spans="1:11" ht="15">
      <c r="A6" s="7" t="s">
        <v>64</v>
      </c>
      <c r="B6" s="7" t="s">
        <v>63</v>
      </c>
      <c r="C6" s="17">
        <v>1</v>
      </c>
      <c r="D6" s="17"/>
      <c r="E6" s="17">
        <f>C6*D6</f>
        <v>0</v>
      </c>
      <c r="F6" s="17"/>
      <c r="G6" s="17">
        <f>C6*F6</f>
        <v>0</v>
      </c>
      <c r="H6" s="17">
        <f>D6+F6</f>
        <v>0</v>
      </c>
      <c r="I6" s="17">
        <f>E6+G6</f>
        <v>0</v>
      </c>
      <c r="J6" s="3"/>
      <c r="K6" s="3"/>
    </row>
    <row r="7" spans="1:11" ht="15">
      <c r="A7" s="18" t="s">
        <v>65</v>
      </c>
      <c r="B7" s="18" t="s">
        <v>13</v>
      </c>
      <c r="C7" s="19"/>
      <c r="D7" s="19"/>
      <c r="E7" s="19"/>
      <c r="F7" s="19"/>
      <c r="G7" s="19"/>
      <c r="H7" s="19"/>
      <c r="I7" s="19"/>
      <c r="J7" s="3"/>
      <c r="K7" s="3"/>
    </row>
    <row r="8" spans="1:11" ht="15">
      <c r="A8" s="7" t="s">
        <v>66</v>
      </c>
      <c r="B8" s="7" t="s">
        <v>63</v>
      </c>
      <c r="C8" s="17">
        <v>10</v>
      </c>
      <c r="D8" s="17"/>
      <c r="E8" s="17">
        <f>C8*D8</f>
        <v>0</v>
      </c>
      <c r="F8" s="17"/>
      <c r="G8" s="17">
        <f>C8*F8</f>
        <v>0</v>
      </c>
      <c r="H8" s="17">
        <f>D8+F8</f>
        <v>0</v>
      </c>
      <c r="I8" s="17">
        <f>E8+G8</f>
        <v>0</v>
      </c>
      <c r="J8" s="3"/>
      <c r="K8" s="3"/>
    </row>
    <row r="9" spans="1:11" ht="15">
      <c r="A9" s="7" t="s">
        <v>67</v>
      </c>
      <c r="B9" s="7" t="s">
        <v>63</v>
      </c>
      <c r="C9" s="17">
        <v>1</v>
      </c>
      <c r="D9" s="17"/>
      <c r="E9" s="17">
        <f>C9*D9</f>
        <v>0</v>
      </c>
      <c r="F9" s="17"/>
      <c r="G9" s="17">
        <f>C9*F9</f>
        <v>0</v>
      </c>
      <c r="H9" s="17">
        <f>D9+F9</f>
        <v>0</v>
      </c>
      <c r="I9" s="17">
        <f>E9+G9</f>
        <v>0</v>
      </c>
      <c r="J9" s="3"/>
      <c r="K9" s="3"/>
    </row>
    <row r="10" spans="1:11" ht="15">
      <c r="A10" s="18" t="s">
        <v>68</v>
      </c>
      <c r="B10" s="18" t="s">
        <v>13</v>
      </c>
      <c r="C10" s="19"/>
      <c r="D10" s="19"/>
      <c r="E10" s="19"/>
      <c r="F10" s="19"/>
      <c r="G10" s="19"/>
      <c r="H10" s="19"/>
      <c r="I10" s="19"/>
      <c r="J10" s="3"/>
      <c r="K10" s="3"/>
    </row>
    <row r="11" spans="1:11" ht="15">
      <c r="A11" s="7" t="s">
        <v>69</v>
      </c>
      <c r="B11" s="7" t="s">
        <v>63</v>
      </c>
      <c r="C11" s="17">
        <v>22</v>
      </c>
      <c r="D11" s="17"/>
      <c r="E11" s="17">
        <f>C11*D11</f>
        <v>0</v>
      </c>
      <c r="F11" s="17"/>
      <c r="G11" s="17">
        <f>C11*F11</f>
        <v>0</v>
      </c>
      <c r="H11" s="17">
        <f>D11+F11</f>
        <v>0</v>
      </c>
      <c r="I11" s="17">
        <f>E11+G11</f>
        <v>0</v>
      </c>
      <c r="J11" s="3"/>
      <c r="K11" s="3"/>
    </row>
    <row r="12" spans="1:11" ht="15">
      <c r="A12" s="18" t="s">
        <v>70</v>
      </c>
      <c r="B12" s="18" t="s">
        <v>13</v>
      </c>
      <c r="C12" s="19"/>
      <c r="D12" s="19"/>
      <c r="E12" s="19"/>
      <c r="F12" s="19"/>
      <c r="G12" s="19"/>
      <c r="H12" s="19"/>
      <c r="I12" s="19"/>
      <c r="J12" s="3"/>
      <c r="K12" s="3"/>
    </row>
    <row r="13" spans="1:11" ht="15">
      <c r="A13" s="7" t="s">
        <v>71</v>
      </c>
      <c r="B13" s="7" t="s">
        <v>72</v>
      </c>
      <c r="C13" s="17">
        <v>11</v>
      </c>
      <c r="D13" s="17"/>
      <c r="E13" s="17">
        <f>C13*D13</f>
        <v>0</v>
      </c>
      <c r="F13" s="17"/>
      <c r="G13" s="17">
        <f>C13*F13</f>
        <v>0</v>
      </c>
      <c r="H13" s="17">
        <f>D13+F13</f>
        <v>0</v>
      </c>
      <c r="I13" s="17">
        <f>E13+G13</f>
        <v>0</v>
      </c>
      <c r="J13" s="3"/>
      <c r="K13" s="3"/>
    </row>
    <row r="14" spans="1:11" ht="15">
      <c r="A14" s="7" t="s">
        <v>73</v>
      </c>
      <c r="B14" s="7" t="s">
        <v>72</v>
      </c>
      <c r="C14" s="17">
        <v>11</v>
      </c>
      <c r="D14" s="17"/>
      <c r="E14" s="17">
        <f>C14*D14</f>
        <v>0</v>
      </c>
      <c r="F14" s="17"/>
      <c r="G14" s="17">
        <f>C14*F14</f>
        <v>0</v>
      </c>
      <c r="H14" s="17">
        <f>D14+F14</f>
        <v>0</v>
      </c>
      <c r="I14" s="17">
        <f>E14+G14</f>
        <v>0</v>
      </c>
      <c r="J14" s="3"/>
      <c r="K14" s="3"/>
    </row>
    <row r="15" spans="1:11" ht="15">
      <c r="A15" s="5" t="s">
        <v>74</v>
      </c>
      <c r="B15" s="5" t="s">
        <v>13</v>
      </c>
      <c r="C15" s="14"/>
      <c r="D15" s="14"/>
      <c r="E15" s="14">
        <f>SUM(E4:E14)</f>
        <v>0</v>
      </c>
      <c r="F15" s="14"/>
      <c r="G15" s="14">
        <f>SUM(G4:G14)</f>
        <v>0</v>
      </c>
      <c r="H15" s="14"/>
      <c r="I15" s="14">
        <f>SUM(I4:I14)</f>
        <v>0</v>
      </c>
      <c r="J15" s="3"/>
      <c r="K15" s="3"/>
    </row>
    <row r="16" spans="1:11" ht="15">
      <c r="A16" s="18" t="s">
        <v>75</v>
      </c>
      <c r="B16" s="18" t="s">
        <v>13</v>
      </c>
      <c r="C16" s="19"/>
      <c r="D16" s="19"/>
      <c r="E16" s="19"/>
      <c r="F16" s="19"/>
      <c r="G16" s="19"/>
      <c r="H16" s="19"/>
      <c r="I16" s="19"/>
      <c r="J16" s="3"/>
      <c r="K16" s="3"/>
    </row>
    <row r="17" spans="1:11" ht="15">
      <c r="A17" s="7" t="s">
        <v>76</v>
      </c>
      <c r="B17" s="7" t="s">
        <v>77</v>
      </c>
      <c r="C17" s="17">
        <v>80</v>
      </c>
      <c r="D17" s="17"/>
      <c r="E17" s="17">
        <f>C17*D17</f>
        <v>0</v>
      </c>
      <c r="F17" s="17"/>
      <c r="G17" s="17">
        <f>C17*F17</f>
        <v>0</v>
      </c>
      <c r="H17" s="17">
        <f>D17+F17</f>
        <v>0</v>
      </c>
      <c r="I17" s="17">
        <f>E17+G17</f>
        <v>0</v>
      </c>
      <c r="J17" s="3"/>
      <c r="K17" s="3"/>
    </row>
    <row r="18" spans="1:11" ht="15">
      <c r="A18" s="7" t="s">
        <v>78</v>
      </c>
      <c r="B18" s="7" t="s">
        <v>77</v>
      </c>
      <c r="C18" s="17">
        <v>110</v>
      </c>
      <c r="D18" s="17"/>
      <c r="E18" s="17">
        <f>C18*D18</f>
        <v>0</v>
      </c>
      <c r="F18" s="17"/>
      <c r="G18" s="17">
        <f>C18*F18</f>
        <v>0</v>
      </c>
      <c r="H18" s="17">
        <f>D18+F18</f>
        <v>0</v>
      </c>
      <c r="I18" s="17">
        <f>E18+G18</f>
        <v>0</v>
      </c>
      <c r="J18" s="3"/>
      <c r="K18" s="3"/>
    </row>
    <row r="19" spans="1:11" ht="15">
      <c r="A19" s="7" t="s">
        <v>79</v>
      </c>
      <c r="B19" s="7" t="s">
        <v>77</v>
      </c>
      <c r="C19" s="17">
        <v>120</v>
      </c>
      <c r="D19" s="17"/>
      <c r="E19" s="17">
        <f>C19*D19</f>
        <v>0</v>
      </c>
      <c r="F19" s="17"/>
      <c r="G19" s="17">
        <f>C19*F19</f>
        <v>0</v>
      </c>
      <c r="H19" s="17">
        <f>D19+F19</f>
        <v>0</v>
      </c>
      <c r="I19" s="17">
        <f>E19+G19</f>
        <v>0</v>
      </c>
      <c r="J19" s="3"/>
      <c r="K19" s="3"/>
    </row>
    <row r="20" spans="1:11" ht="15">
      <c r="A20" s="18" t="s">
        <v>80</v>
      </c>
      <c r="B20" s="18" t="s">
        <v>13</v>
      </c>
      <c r="C20" s="19"/>
      <c r="D20" s="19"/>
      <c r="E20" s="19"/>
      <c r="F20" s="19"/>
      <c r="G20" s="19"/>
      <c r="H20" s="19"/>
      <c r="I20" s="19"/>
      <c r="J20" s="3"/>
      <c r="K20" s="3"/>
    </row>
    <row r="21" spans="1:11" ht="15">
      <c r="A21" s="7" t="s">
        <v>81</v>
      </c>
      <c r="B21" s="7" t="s">
        <v>77</v>
      </c>
      <c r="C21" s="17">
        <v>170</v>
      </c>
      <c r="D21" s="17"/>
      <c r="E21" s="17">
        <f>C21*D21</f>
        <v>0</v>
      </c>
      <c r="F21" s="17"/>
      <c r="G21" s="17">
        <f>C21*F21</f>
        <v>0</v>
      </c>
      <c r="H21" s="17">
        <f>D21+F21</f>
        <v>0</v>
      </c>
      <c r="I21" s="17">
        <f>E21+G21</f>
        <v>0</v>
      </c>
      <c r="J21" s="3"/>
      <c r="K21" s="3"/>
    </row>
    <row r="22" spans="1:11" ht="15">
      <c r="A22" s="7" t="s">
        <v>82</v>
      </c>
      <c r="B22" s="7" t="s">
        <v>77</v>
      </c>
      <c r="C22" s="17">
        <v>820</v>
      </c>
      <c r="D22" s="17"/>
      <c r="E22" s="17">
        <f>C22*D22</f>
        <v>0</v>
      </c>
      <c r="F22" s="17"/>
      <c r="G22" s="17">
        <f>C22*F22</f>
        <v>0</v>
      </c>
      <c r="H22" s="17">
        <f>D22+F22</f>
        <v>0</v>
      </c>
      <c r="I22" s="17">
        <f>E22+G22</f>
        <v>0</v>
      </c>
      <c r="J22" s="3"/>
      <c r="K22" s="3"/>
    </row>
    <row r="23" spans="1:11" ht="15">
      <c r="A23" s="18" t="s">
        <v>83</v>
      </c>
      <c r="B23" s="18" t="s">
        <v>13</v>
      </c>
      <c r="C23" s="19"/>
      <c r="D23" s="19"/>
      <c r="E23" s="19"/>
      <c r="F23" s="19"/>
      <c r="G23" s="19"/>
      <c r="H23" s="19"/>
      <c r="I23" s="19"/>
      <c r="J23" s="3"/>
      <c r="K23" s="3"/>
    </row>
    <row r="24" spans="1:11" ht="15">
      <c r="A24" s="7" t="s">
        <v>84</v>
      </c>
      <c r="B24" s="7" t="s">
        <v>63</v>
      </c>
      <c r="C24" s="17">
        <v>212</v>
      </c>
      <c r="D24" s="17"/>
      <c r="E24" s="17">
        <f>C24*D24</f>
        <v>0</v>
      </c>
      <c r="F24" s="17"/>
      <c r="G24" s="17">
        <f>C24*F24</f>
        <v>0</v>
      </c>
      <c r="H24" s="17">
        <f>D24+F24</f>
        <v>0</v>
      </c>
      <c r="I24" s="17">
        <f>E24+G24</f>
        <v>0</v>
      </c>
      <c r="J24" s="3"/>
      <c r="K24" s="3"/>
    </row>
    <row r="25" spans="1:11" ht="15">
      <c r="A25" s="18" t="s">
        <v>85</v>
      </c>
      <c r="B25" s="18" t="s">
        <v>13</v>
      </c>
      <c r="C25" s="19"/>
      <c r="D25" s="19"/>
      <c r="E25" s="19"/>
      <c r="F25" s="19"/>
      <c r="G25" s="19"/>
      <c r="H25" s="19"/>
      <c r="I25" s="19"/>
      <c r="J25" s="3"/>
      <c r="K25" s="3"/>
    </row>
    <row r="26" spans="1:11" ht="15">
      <c r="A26" s="18" t="s">
        <v>86</v>
      </c>
      <c r="B26" s="18" t="s">
        <v>13</v>
      </c>
      <c r="C26" s="19"/>
      <c r="D26" s="19"/>
      <c r="E26" s="19"/>
      <c r="F26" s="19"/>
      <c r="G26" s="19"/>
      <c r="H26" s="19"/>
      <c r="I26" s="19"/>
      <c r="J26" s="3"/>
      <c r="K26" s="3"/>
    </row>
    <row r="27" spans="1:11" ht="15">
      <c r="A27" s="7" t="s">
        <v>87</v>
      </c>
      <c r="B27" s="7" t="s">
        <v>63</v>
      </c>
      <c r="C27" s="17">
        <v>1</v>
      </c>
      <c r="D27" s="17"/>
      <c r="E27" s="17">
        <f>C27*D27</f>
        <v>0</v>
      </c>
      <c r="F27" s="17"/>
      <c r="G27" s="17">
        <f>C27*F27</f>
        <v>0</v>
      </c>
      <c r="H27" s="17">
        <f>D27+F27</f>
        <v>0</v>
      </c>
      <c r="I27" s="17">
        <f>E27+G27</f>
        <v>0</v>
      </c>
      <c r="J27" s="3"/>
      <c r="K27" s="3"/>
    </row>
    <row r="28" spans="1:11" ht="15">
      <c r="A28" s="18" t="s">
        <v>88</v>
      </c>
      <c r="B28" s="18" t="s">
        <v>13</v>
      </c>
      <c r="C28" s="19"/>
      <c r="D28" s="19"/>
      <c r="E28" s="19"/>
      <c r="F28" s="19"/>
      <c r="G28" s="19"/>
      <c r="H28" s="19"/>
      <c r="I28" s="19"/>
      <c r="J28" s="3"/>
      <c r="K28" s="3"/>
    </row>
    <row r="29" spans="1:11" ht="15">
      <c r="A29" s="7" t="s">
        <v>89</v>
      </c>
      <c r="B29" s="7" t="s">
        <v>77</v>
      </c>
      <c r="C29" s="17">
        <v>790</v>
      </c>
      <c r="D29" s="17"/>
      <c r="E29" s="17">
        <f>C29*D29</f>
        <v>0</v>
      </c>
      <c r="F29" s="17"/>
      <c r="G29" s="17">
        <f>C29*F29</f>
        <v>0</v>
      </c>
      <c r="H29" s="17">
        <f>D29+F29</f>
        <v>0</v>
      </c>
      <c r="I29" s="17">
        <f>E29+G29</f>
        <v>0</v>
      </c>
      <c r="J29" s="3"/>
      <c r="K29" s="3"/>
    </row>
    <row r="30" spans="1:11" ht="15">
      <c r="A30" s="18" t="s">
        <v>90</v>
      </c>
      <c r="B30" s="18" t="s">
        <v>13</v>
      </c>
      <c r="C30" s="19"/>
      <c r="D30" s="19"/>
      <c r="E30" s="19"/>
      <c r="F30" s="19"/>
      <c r="G30" s="19"/>
      <c r="H30" s="19"/>
      <c r="I30" s="19"/>
      <c r="J30" s="3"/>
      <c r="K30" s="3"/>
    </row>
    <row r="31" spans="1:11" ht="15">
      <c r="A31" s="7" t="s">
        <v>91</v>
      </c>
      <c r="B31" s="7" t="s">
        <v>63</v>
      </c>
      <c r="C31" s="17">
        <v>19</v>
      </c>
      <c r="D31" s="17"/>
      <c r="E31" s="17">
        <f>C31*D31</f>
        <v>0</v>
      </c>
      <c r="F31" s="17"/>
      <c r="G31" s="17">
        <f>C31*F31</f>
        <v>0</v>
      </c>
      <c r="H31" s="17">
        <f>D31+F31</f>
        <v>0</v>
      </c>
      <c r="I31" s="17">
        <f>E31+G31</f>
        <v>0</v>
      </c>
      <c r="J31" s="3"/>
      <c r="K31" s="3"/>
    </row>
    <row r="32" spans="1:11" ht="15">
      <c r="A32" s="7" t="s">
        <v>92</v>
      </c>
      <c r="B32" s="7" t="s">
        <v>63</v>
      </c>
      <c r="C32" s="17">
        <v>70</v>
      </c>
      <c r="D32" s="17"/>
      <c r="E32" s="17">
        <f>C32*D32</f>
        <v>0</v>
      </c>
      <c r="F32" s="17"/>
      <c r="G32" s="17">
        <f>C32*F32</f>
        <v>0</v>
      </c>
      <c r="H32" s="17">
        <f>D32+F32</f>
        <v>0</v>
      </c>
      <c r="I32" s="17">
        <f>E32+G32</f>
        <v>0</v>
      </c>
      <c r="J32" s="3"/>
      <c r="K32" s="3"/>
    </row>
    <row r="33" spans="1:11" ht="15">
      <c r="A33" s="18" t="s">
        <v>93</v>
      </c>
      <c r="B33" s="18" t="s">
        <v>13</v>
      </c>
      <c r="C33" s="19"/>
      <c r="D33" s="19"/>
      <c r="E33" s="19"/>
      <c r="F33" s="19"/>
      <c r="G33" s="19"/>
      <c r="H33" s="19"/>
      <c r="I33" s="19"/>
      <c r="J33" s="3"/>
      <c r="K33" s="3"/>
    </row>
    <row r="34" spans="1:11" ht="15">
      <c r="A34" s="7" t="s">
        <v>94</v>
      </c>
      <c r="B34" s="7" t="s">
        <v>63</v>
      </c>
      <c r="C34" s="17">
        <v>19</v>
      </c>
      <c r="D34" s="17"/>
      <c r="E34" s="17">
        <f>C34*D34</f>
        <v>0</v>
      </c>
      <c r="F34" s="17"/>
      <c r="G34" s="17">
        <f>C34*F34</f>
        <v>0</v>
      </c>
      <c r="H34" s="17">
        <f>D34+F34</f>
        <v>0</v>
      </c>
      <c r="I34" s="17">
        <f>E34+G34</f>
        <v>0</v>
      </c>
      <c r="J34" s="3"/>
      <c r="K34" s="3"/>
    </row>
    <row r="35" spans="1:11" ht="15">
      <c r="A35" s="18" t="s">
        <v>95</v>
      </c>
      <c r="B35" s="18" t="s">
        <v>13</v>
      </c>
      <c r="C35" s="19"/>
      <c r="D35" s="19"/>
      <c r="E35" s="19"/>
      <c r="F35" s="19"/>
      <c r="G35" s="19"/>
      <c r="H35" s="19"/>
      <c r="I35" s="19"/>
      <c r="J35" s="3"/>
      <c r="K35" s="3"/>
    </row>
    <row r="36" spans="1:11" ht="15">
      <c r="A36" s="18" t="s">
        <v>96</v>
      </c>
      <c r="B36" s="18" t="s">
        <v>13</v>
      </c>
      <c r="C36" s="19"/>
      <c r="D36" s="19"/>
      <c r="E36" s="19"/>
      <c r="F36" s="19"/>
      <c r="G36" s="19"/>
      <c r="H36" s="19"/>
      <c r="I36" s="19"/>
      <c r="J36" s="3"/>
      <c r="K36" s="3"/>
    </row>
    <row r="37" spans="1:11" ht="15">
      <c r="A37" s="18" t="s">
        <v>97</v>
      </c>
      <c r="B37" s="18" t="s">
        <v>13</v>
      </c>
      <c r="C37" s="19"/>
      <c r="D37" s="19"/>
      <c r="E37" s="19"/>
      <c r="F37" s="19"/>
      <c r="G37" s="19"/>
      <c r="H37" s="19"/>
      <c r="I37" s="19"/>
      <c r="J37" s="3"/>
      <c r="K37" s="3"/>
    </row>
    <row r="38" spans="1:11" ht="15">
      <c r="A38" s="7" t="s">
        <v>98</v>
      </c>
      <c r="B38" s="7" t="s">
        <v>63</v>
      </c>
      <c r="C38" s="17">
        <v>5</v>
      </c>
      <c r="D38" s="17"/>
      <c r="E38" s="17">
        <f>C38*D38</f>
        <v>0</v>
      </c>
      <c r="F38" s="17"/>
      <c r="G38" s="17">
        <f>C38*F38</f>
        <v>0</v>
      </c>
      <c r="H38" s="17">
        <f>D38+F38</f>
        <v>0</v>
      </c>
      <c r="I38" s="17">
        <f>E38+G38</f>
        <v>0</v>
      </c>
      <c r="J38" s="3"/>
      <c r="K38" s="3"/>
    </row>
    <row r="39" spans="1:11" ht="15">
      <c r="A39" s="7" t="s">
        <v>99</v>
      </c>
      <c r="B39" s="7" t="s">
        <v>63</v>
      </c>
      <c r="C39" s="17">
        <v>14</v>
      </c>
      <c r="D39" s="17"/>
      <c r="E39" s="17">
        <f>C39*D39</f>
        <v>0</v>
      </c>
      <c r="F39" s="17"/>
      <c r="G39" s="17">
        <f>C39*F39</f>
        <v>0</v>
      </c>
      <c r="H39" s="17">
        <f>D39+F39</f>
        <v>0</v>
      </c>
      <c r="I39" s="17">
        <f>E39+G39</f>
        <v>0</v>
      </c>
      <c r="J39" s="3"/>
      <c r="K39" s="3"/>
    </row>
    <row r="40" spans="1:11" ht="15">
      <c r="A40" s="7" t="s">
        <v>100</v>
      </c>
      <c r="B40" s="7" t="s">
        <v>63</v>
      </c>
      <c r="C40" s="17">
        <v>12</v>
      </c>
      <c r="D40" s="17"/>
      <c r="E40" s="17">
        <f>C40*D40</f>
        <v>0</v>
      </c>
      <c r="F40" s="17"/>
      <c r="G40" s="17">
        <f>C40*F40</f>
        <v>0</v>
      </c>
      <c r="H40" s="17">
        <f>D40+F40</f>
        <v>0</v>
      </c>
      <c r="I40" s="17">
        <f>E40+G40</f>
        <v>0</v>
      </c>
      <c r="J40" s="3"/>
      <c r="K40" s="3"/>
    </row>
    <row r="41" spans="1:11" ht="15">
      <c r="A41" s="7" t="s">
        <v>101</v>
      </c>
      <c r="B41" s="7" t="s">
        <v>63</v>
      </c>
      <c r="C41" s="17">
        <v>5</v>
      </c>
      <c r="D41" s="17"/>
      <c r="E41" s="17">
        <f>C41*D41</f>
        <v>0</v>
      </c>
      <c r="F41" s="17"/>
      <c r="G41" s="17">
        <f>C41*F41</f>
        <v>0</v>
      </c>
      <c r="H41" s="17">
        <f>D41+F41</f>
        <v>0</v>
      </c>
      <c r="I41" s="17">
        <f>E41+G41</f>
        <v>0</v>
      </c>
      <c r="J41" s="3"/>
      <c r="K41" s="3"/>
    </row>
    <row r="42" spans="1:11" ht="15">
      <c r="A42" s="7" t="s">
        <v>102</v>
      </c>
      <c r="B42" s="7" t="s">
        <v>63</v>
      </c>
      <c r="C42" s="17">
        <v>14</v>
      </c>
      <c r="D42" s="17"/>
      <c r="E42" s="17">
        <f>C42*D42</f>
        <v>0</v>
      </c>
      <c r="F42" s="17"/>
      <c r="G42" s="17">
        <f>C42*F42</f>
        <v>0</v>
      </c>
      <c r="H42" s="17">
        <f>D42+F42</f>
        <v>0</v>
      </c>
      <c r="I42" s="17">
        <f>E42+G42</f>
        <v>0</v>
      </c>
      <c r="J42" s="3"/>
      <c r="K42" s="3"/>
    </row>
    <row r="43" spans="1:11" ht="15">
      <c r="A43" s="18" t="s">
        <v>103</v>
      </c>
      <c r="B43" s="18" t="s">
        <v>13</v>
      </c>
      <c r="C43" s="19"/>
      <c r="D43" s="19"/>
      <c r="E43" s="19"/>
      <c r="F43" s="19"/>
      <c r="G43" s="19"/>
      <c r="H43" s="19"/>
      <c r="I43" s="19"/>
      <c r="J43" s="3"/>
      <c r="K43" s="3"/>
    </row>
    <row r="44" spans="1:11" ht="15">
      <c r="A44" s="7" t="s">
        <v>104</v>
      </c>
      <c r="B44" s="7" t="s">
        <v>63</v>
      </c>
      <c r="C44" s="17">
        <v>18</v>
      </c>
      <c r="D44" s="17"/>
      <c r="E44" s="17">
        <f>C44*D44</f>
        <v>0</v>
      </c>
      <c r="F44" s="17"/>
      <c r="G44" s="17">
        <f>C44*F44</f>
        <v>0</v>
      </c>
      <c r="H44" s="17">
        <f>D44+F44</f>
        <v>0</v>
      </c>
      <c r="I44" s="17">
        <f>E44+G44</f>
        <v>0</v>
      </c>
      <c r="J44" s="3"/>
      <c r="K44" s="3"/>
    </row>
    <row r="45" spans="1:11" ht="15">
      <c r="A45" s="7" t="s">
        <v>105</v>
      </c>
      <c r="B45" s="7" t="s">
        <v>63</v>
      </c>
      <c r="C45" s="17">
        <v>1</v>
      </c>
      <c r="D45" s="17"/>
      <c r="E45" s="17">
        <f>C45*D45</f>
        <v>0</v>
      </c>
      <c r="F45" s="17"/>
      <c r="G45" s="17">
        <f>C45*F45</f>
        <v>0</v>
      </c>
      <c r="H45" s="17">
        <f>D45+F45</f>
        <v>0</v>
      </c>
      <c r="I45" s="17">
        <f>E45+G45</f>
        <v>0</v>
      </c>
      <c r="J45" s="3"/>
      <c r="K45" s="3"/>
    </row>
    <row r="46" spans="1:11" ht="15">
      <c r="A46" s="18" t="s">
        <v>106</v>
      </c>
      <c r="B46" s="18" t="s">
        <v>13</v>
      </c>
      <c r="C46" s="19"/>
      <c r="D46" s="19"/>
      <c r="E46" s="19"/>
      <c r="F46" s="19"/>
      <c r="G46" s="19"/>
      <c r="H46" s="19"/>
      <c r="I46" s="19"/>
      <c r="J46" s="3"/>
      <c r="K46" s="3"/>
    </row>
    <row r="47" spans="1:11" ht="15">
      <c r="A47" s="7" t="s">
        <v>107</v>
      </c>
      <c r="B47" s="7" t="s">
        <v>63</v>
      </c>
      <c r="C47" s="17">
        <v>7</v>
      </c>
      <c r="D47" s="17"/>
      <c r="E47" s="17">
        <f>C47*D47</f>
        <v>0</v>
      </c>
      <c r="F47" s="17"/>
      <c r="G47" s="17">
        <f>C47*F47</f>
        <v>0</v>
      </c>
      <c r="H47" s="17">
        <f>D47+F47</f>
        <v>0</v>
      </c>
      <c r="I47" s="17">
        <f>E47+G47</f>
        <v>0</v>
      </c>
      <c r="J47" s="3"/>
      <c r="K47" s="3"/>
    </row>
    <row r="48" spans="1:11" ht="15">
      <c r="A48" s="7" t="s">
        <v>108</v>
      </c>
      <c r="B48" s="7" t="s">
        <v>63</v>
      </c>
      <c r="C48" s="17">
        <v>1</v>
      </c>
      <c r="D48" s="17"/>
      <c r="E48" s="17">
        <f>C48*D48</f>
        <v>0</v>
      </c>
      <c r="F48" s="17"/>
      <c r="G48" s="17">
        <f>C48*F48</f>
        <v>0</v>
      </c>
      <c r="H48" s="17">
        <f>D48+F48</f>
        <v>0</v>
      </c>
      <c r="I48" s="17">
        <f>E48+G48</f>
        <v>0</v>
      </c>
      <c r="J48" s="3"/>
      <c r="K48" s="3"/>
    </row>
    <row r="49" spans="1:11" ht="15">
      <c r="A49" s="15" t="s">
        <v>109</v>
      </c>
      <c r="B49" s="15" t="s">
        <v>13</v>
      </c>
      <c r="C49" s="16"/>
      <c r="D49" s="16"/>
      <c r="E49" s="16"/>
      <c r="F49" s="16"/>
      <c r="G49" s="16"/>
      <c r="H49" s="16"/>
      <c r="I49" s="16"/>
      <c r="J49" s="3"/>
      <c r="K49" s="3"/>
    </row>
    <row r="50" spans="1:11" ht="15">
      <c r="A50" s="7" t="s">
        <v>110</v>
      </c>
      <c r="B50" s="7" t="s">
        <v>63</v>
      </c>
      <c r="C50" s="17">
        <v>20</v>
      </c>
      <c r="D50" s="17"/>
      <c r="E50" s="17">
        <f>C50*D50</f>
        <v>0</v>
      </c>
      <c r="F50" s="17"/>
      <c r="G50" s="17">
        <f>C50*F50</f>
        <v>0</v>
      </c>
      <c r="H50" s="17">
        <f>D50+F50</f>
        <v>0</v>
      </c>
      <c r="I50" s="17">
        <f>E50+G50</f>
        <v>0</v>
      </c>
      <c r="J50" s="3"/>
      <c r="K50" s="3"/>
    </row>
    <row r="51" spans="1:11" ht="15">
      <c r="A51" s="18" t="s">
        <v>111</v>
      </c>
      <c r="B51" s="18" t="s">
        <v>13</v>
      </c>
      <c r="C51" s="19"/>
      <c r="D51" s="19"/>
      <c r="E51" s="19"/>
      <c r="F51" s="19"/>
      <c r="G51" s="19"/>
      <c r="H51" s="19"/>
      <c r="I51" s="19"/>
      <c r="J51" s="3"/>
      <c r="K51" s="3"/>
    </row>
    <row r="52" spans="1:11" ht="15">
      <c r="A52" s="18" t="s">
        <v>112</v>
      </c>
      <c r="B52" s="18" t="s">
        <v>13</v>
      </c>
      <c r="C52" s="19"/>
      <c r="D52" s="19"/>
      <c r="E52" s="19"/>
      <c r="F52" s="19"/>
      <c r="G52" s="19"/>
      <c r="H52" s="19"/>
      <c r="I52" s="19"/>
      <c r="J52" s="3"/>
      <c r="K52" s="3"/>
    </row>
    <row r="53" spans="1:11" ht="15">
      <c r="A53" s="18" t="s">
        <v>113</v>
      </c>
      <c r="B53" s="18" t="s">
        <v>13</v>
      </c>
      <c r="C53" s="19"/>
      <c r="D53" s="19"/>
      <c r="E53" s="19"/>
      <c r="F53" s="19"/>
      <c r="G53" s="19"/>
      <c r="H53" s="19"/>
      <c r="I53" s="19"/>
      <c r="J53" s="3"/>
      <c r="K53" s="3"/>
    </row>
    <row r="54" spans="1:11" ht="15">
      <c r="A54" s="7" t="s">
        <v>114</v>
      </c>
      <c r="B54" s="7" t="s">
        <v>63</v>
      </c>
      <c r="C54" s="17">
        <v>14</v>
      </c>
      <c r="D54" s="17"/>
      <c r="E54" s="17">
        <f>C54*D54</f>
        <v>0</v>
      </c>
      <c r="F54" s="17"/>
      <c r="G54" s="17">
        <f>C54*F54</f>
        <v>0</v>
      </c>
      <c r="H54" s="17">
        <f>D54+F54</f>
        <v>0</v>
      </c>
      <c r="I54" s="17">
        <f>E54+G54</f>
        <v>0</v>
      </c>
      <c r="J54" s="3"/>
      <c r="K54" s="3"/>
    </row>
    <row r="55" spans="1:11" ht="15">
      <c r="A55" s="7" t="s">
        <v>115</v>
      </c>
      <c r="B55" s="7" t="s">
        <v>63</v>
      </c>
      <c r="C55" s="17">
        <v>4</v>
      </c>
      <c r="D55" s="17"/>
      <c r="E55" s="17">
        <f>C55*D55</f>
        <v>0</v>
      </c>
      <c r="F55" s="17"/>
      <c r="G55" s="17">
        <f>C55*F55</f>
        <v>0</v>
      </c>
      <c r="H55" s="17">
        <f>D55+F55</f>
        <v>0</v>
      </c>
      <c r="I55" s="17">
        <f>E55+G55</f>
        <v>0</v>
      </c>
      <c r="J55" s="3"/>
      <c r="K55" s="3"/>
    </row>
    <row r="56" spans="1:11" ht="15">
      <c r="A56" s="7" t="s">
        <v>116</v>
      </c>
      <c r="B56" s="7" t="s">
        <v>63</v>
      </c>
      <c r="C56" s="17">
        <v>2</v>
      </c>
      <c r="D56" s="17"/>
      <c r="E56" s="17">
        <f>C56*D56</f>
        <v>0</v>
      </c>
      <c r="F56" s="17"/>
      <c r="G56" s="17">
        <f>C56*F56</f>
        <v>0</v>
      </c>
      <c r="H56" s="17">
        <f>D56+F56</f>
        <v>0</v>
      </c>
      <c r="I56" s="17">
        <f>E56+G56</f>
        <v>0</v>
      </c>
      <c r="J56" s="3"/>
      <c r="K56" s="3"/>
    </row>
    <row r="57" spans="1:11" ht="15">
      <c r="A57" s="7" t="s">
        <v>117</v>
      </c>
      <c r="B57" s="7" t="s">
        <v>63</v>
      </c>
      <c r="C57" s="17">
        <v>20</v>
      </c>
      <c r="D57" s="17"/>
      <c r="E57" s="17">
        <f>C57*D57</f>
        <v>0</v>
      </c>
      <c r="F57" s="17"/>
      <c r="G57" s="17">
        <f>C57*F57</f>
        <v>0</v>
      </c>
      <c r="H57" s="17">
        <f>D57+F57</f>
        <v>0</v>
      </c>
      <c r="I57" s="17">
        <f>E57+G57</f>
        <v>0</v>
      </c>
      <c r="J57" s="3"/>
      <c r="K57" s="3"/>
    </row>
    <row r="58" spans="1:11" ht="15">
      <c r="A58" s="18" t="s">
        <v>70</v>
      </c>
      <c r="B58" s="18" t="s">
        <v>13</v>
      </c>
      <c r="C58" s="19"/>
      <c r="D58" s="19"/>
      <c r="E58" s="19"/>
      <c r="F58" s="19"/>
      <c r="G58" s="19"/>
      <c r="H58" s="19"/>
      <c r="I58" s="19"/>
      <c r="J58" s="3"/>
      <c r="K58" s="3"/>
    </row>
    <row r="59" spans="1:11" ht="15">
      <c r="A59" s="7" t="s">
        <v>118</v>
      </c>
      <c r="B59" s="7" t="s">
        <v>72</v>
      </c>
      <c r="C59" s="17">
        <v>16</v>
      </c>
      <c r="D59" s="17"/>
      <c r="E59" s="17">
        <f>C59*D59</f>
        <v>0</v>
      </c>
      <c r="F59" s="17"/>
      <c r="G59" s="17">
        <f>C59*F59</f>
        <v>0</v>
      </c>
      <c r="H59" s="17">
        <f>D59+F59</f>
        <v>0</v>
      </c>
      <c r="I59" s="17">
        <f>E59+G59</f>
        <v>0</v>
      </c>
      <c r="J59" s="3"/>
      <c r="K59" s="3"/>
    </row>
    <row r="60" spans="1:11" ht="15">
      <c r="A60" s="7" t="s">
        <v>119</v>
      </c>
      <c r="B60" s="7" t="s">
        <v>72</v>
      </c>
      <c r="C60" s="17">
        <v>12</v>
      </c>
      <c r="D60" s="17"/>
      <c r="E60" s="17">
        <f>C60*D60</f>
        <v>0</v>
      </c>
      <c r="F60" s="17"/>
      <c r="G60" s="17">
        <f>C60*F60</f>
        <v>0</v>
      </c>
      <c r="H60" s="17">
        <f>D60+F60</f>
        <v>0</v>
      </c>
      <c r="I60" s="17">
        <f>E60+G60</f>
        <v>0</v>
      </c>
      <c r="J60" s="3"/>
      <c r="K60" s="3"/>
    </row>
    <row r="61" spans="1:11" ht="15">
      <c r="A61" s="7" t="s">
        <v>120</v>
      </c>
      <c r="B61" s="7" t="s">
        <v>72</v>
      </c>
      <c r="C61" s="17">
        <v>16</v>
      </c>
      <c r="D61" s="17"/>
      <c r="E61" s="17">
        <f>C61*D61</f>
        <v>0</v>
      </c>
      <c r="F61" s="17"/>
      <c r="G61" s="17">
        <f>C61*F61</f>
        <v>0</v>
      </c>
      <c r="H61" s="17">
        <f>D61+F61</f>
        <v>0</v>
      </c>
      <c r="I61" s="17">
        <f>E61+G61</f>
        <v>0</v>
      </c>
      <c r="J61" s="3"/>
      <c r="K61" s="3"/>
    </row>
    <row r="62" spans="1:11" ht="15">
      <c r="A62" s="7" t="s">
        <v>121</v>
      </c>
      <c r="B62" s="7" t="s">
        <v>72</v>
      </c>
      <c r="C62" s="17">
        <v>19</v>
      </c>
      <c r="D62" s="17"/>
      <c r="E62" s="17">
        <f>C62*D62</f>
        <v>0</v>
      </c>
      <c r="F62" s="17"/>
      <c r="G62" s="17">
        <f>C62*F62</f>
        <v>0</v>
      </c>
      <c r="H62" s="17">
        <f>D62+F62</f>
        <v>0</v>
      </c>
      <c r="I62" s="17">
        <f>E62+G62</f>
        <v>0</v>
      </c>
      <c r="J62" s="3"/>
      <c r="K62" s="3"/>
    </row>
    <row r="63" spans="1:11" ht="15">
      <c r="A63" s="7" t="s">
        <v>73</v>
      </c>
      <c r="B63" s="7" t="s">
        <v>72</v>
      </c>
      <c r="C63" s="17">
        <v>20</v>
      </c>
      <c r="D63" s="17"/>
      <c r="E63" s="17">
        <f>C63*D63</f>
        <v>0</v>
      </c>
      <c r="F63" s="17"/>
      <c r="G63" s="17">
        <f>C63*F63</f>
        <v>0</v>
      </c>
      <c r="H63" s="17">
        <f>D63+F63</f>
        <v>0</v>
      </c>
      <c r="I63" s="17">
        <f>E63+G63</f>
        <v>0</v>
      </c>
      <c r="J63" s="3"/>
      <c r="K63" s="3"/>
    </row>
    <row r="64" spans="1:11" ht="15">
      <c r="A64" s="18" t="s">
        <v>122</v>
      </c>
      <c r="B64" s="18" t="s">
        <v>13</v>
      </c>
      <c r="C64" s="19"/>
      <c r="D64" s="19"/>
      <c r="E64" s="19"/>
      <c r="F64" s="19"/>
      <c r="G64" s="19"/>
      <c r="H64" s="19"/>
      <c r="I64" s="19"/>
      <c r="J64" s="3"/>
      <c r="K64" s="3"/>
    </row>
    <row r="65" spans="1:11" ht="15">
      <c r="A65" s="7" t="s">
        <v>123</v>
      </c>
      <c r="B65" s="7" t="s">
        <v>72</v>
      </c>
      <c r="C65" s="17">
        <v>16</v>
      </c>
      <c r="D65" s="17"/>
      <c r="E65" s="17">
        <f>C65*D65</f>
        <v>0</v>
      </c>
      <c r="F65" s="17"/>
      <c r="G65" s="17">
        <f>C65*F65</f>
        <v>0</v>
      </c>
      <c r="H65" s="17">
        <f>D65+F65</f>
        <v>0</v>
      </c>
      <c r="I65" s="17">
        <f>E65+G65</f>
        <v>0</v>
      </c>
      <c r="J65" s="3"/>
      <c r="K65" s="3"/>
    </row>
    <row r="66" spans="1:11" ht="15">
      <c r="A66" s="18" t="s">
        <v>124</v>
      </c>
      <c r="B66" s="18" t="s">
        <v>13</v>
      </c>
      <c r="C66" s="19"/>
      <c r="D66" s="19"/>
      <c r="E66" s="19"/>
      <c r="F66" s="19"/>
      <c r="G66" s="19"/>
      <c r="H66" s="19"/>
      <c r="I66" s="19"/>
      <c r="J66" s="3"/>
      <c r="K66" s="3"/>
    </row>
    <row r="67" spans="1:11" ht="15">
      <c r="A67" s="7" t="s">
        <v>125</v>
      </c>
      <c r="B67" s="7" t="s">
        <v>126</v>
      </c>
      <c r="C67" s="17">
        <v>4</v>
      </c>
      <c r="D67" s="17"/>
      <c r="E67" s="17">
        <f>C67*D67</f>
        <v>0</v>
      </c>
      <c r="F67" s="17"/>
      <c r="G67" s="17">
        <f>C67*F67</f>
        <v>0</v>
      </c>
      <c r="H67" s="17">
        <f>D67+F67</f>
        <v>0</v>
      </c>
      <c r="I67" s="17">
        <f>E67+G67</f>
        <v>0</v>
      </c>
      <c r="J67" s="3"/>
      <c r="K67" s="3"/>
    </row>
    <row r="68" spans="1:11" ht="15">
      <c r="A68" s="7" t="s">
        <v>127</v>
      </c>
      <c r="B68" s="7" t="s">
        <v>126</v>
      </c>
      <c r="C68" s="17">
        <v>2</v>
      </c>
      <c r="D68" s="17"/>
      <c r="E68" s="17">
        <f>C68*D68</f>
        <v>0</v>
      </c>
      <c r="F68" s="17"/>
      <c r="G68" s="17">
        <f>C68*F68</f>
        <v>0</v>
      </c>
      <c r="H68" s="17">
        <f>D68+F68</f>
        <v>0</v>
      </c>
      <c r="I68" s="17">
        <f>E68+G68</f>
        <v>0</v>
      </c>
      <c r="J68" s="3"/>
      <c r="K68" s="3"/>
    </row>
    <row r="69" spans="1:11" ht="15">
      <c r="A69" s="18" t="s">
        <v>128</v>
      </c>
      <c r="B69" s="18" t="s">
        <v>13</v>
      </c>
      <c r="C69" s="19"/>
      <c r="D69" s="19"/>
      <c r="E69" s="19"/>
      <c r="F69" s="19"/>
      <c r="G69" s="19"/>
      <c r="H69" s="19"/>
      <c r="I69" s="19"/>
      <c r="J69" s="3"/>
      <c r="K69" s="3"/>
    </row>
    <row r="70" spans="1:11" ht="15">
      <c r="A70" s="18" t="s">
        <v>129</v>
      </c>
      <c r="B70" s="18" t="s">
        <v>13</v>
      </c>
      <c r="C70" s="19"/>
      <c r="D70" s="19"/>
      <c r="E70" s="19"/>
      <c r="F70" s="19"/>
      <c r="G70" s="19"/>
      <c r="H70" s="19"/>
      <c r="I70" s="19"/>
      <c r="J70" s="3"/>
      <c r="K70" s="3"/>
    </row>
    <row r="71" spans="1:11" ht="15">
      <c r="A71" s="7" t="s">
        <v>130</v>
      </c>
      <c r="B71" s="7" t="s">
        <v>72</v>
      </c>
      <c r="C71" s="17">
        <v>16</v>
      </c>
      <c r="D71" s="17"/>
      <c r="E71" s="17">
        <f>C71*D71</f>
        <v>0</v>
      </c>
      <c r="F71" s="17"/>
      <c r="G71" s="17">
        <f>C71*F71</f>
        <v>0</v>
      </c>
      <c r="H71" s="17">
        <f>D71+F71</f>
        <v>0</v>
      </c>
      <c r="I71" s="17">
        <f>E71+G71</f>
        <v>0</v>
      </c>
      <c r="J71" s="3"/>
      <c r="K71" s="3"/>
    </row>
    <row r="72" spans="1:11" ht="15">
      <c r="A72" s="7" t="s">
        <v>131</v>
      </c>
      <c r="B72" s="7" t="s">
        <v>72</v>
      </c>
      <c r="C72" s="17">
        <v>8</v>
      </c>
      <c r="D72" s="17"/>
      <c r="E72" s="17">
        <f>C72*D72</f>
        <v>0</v>
      </c>
      <c r="F72" s="17"/>
      <c r="G72" s="17">
        <f>C72*F72</f>
        <v>0</v>
      </c>
      <c r="H72" s="17">
        <f>D72+F72</f>
        <v>0</v>
      </c>
      <c r="I72" s="17">
        <f>E72+G72</f>
        <v>0</v>
      </c>
      <c r="J72" s="3"/>
      <c r="K72" s="3"/>
    </row>
    <row r="73" spans="1:11" ht="15">
      <c r="A73" s="7" t="s">
        <v>13</v>
      </c>
      <c r="B73" s="7" t="s">
        <v>13</v>
      </c>
      <c r="C73" s="17"/>
      <c r="D73" s="17"/>
      <c r="E73" s="17"/>
      <c r="F73" s="17"/>
      <c r="G73" s="17"/>
      <c r="H73" s="17">
        <f>D73+F73</f>
        <v>0</v>
      </c>
      <c r="I73" s="17">
        <f>E73+G73</f>
        <v>0</v>
      </c>
      <c r="J73" s="3"/>
      <c r="K73" s="3"/>
    </row>
    <row r="74" spans="1:11" ht="15">
      <c r="A74" s="7" t="s">
        <v>132</v>
      </c>
      <c r="B74" s="7" t="s">
        <v>13</v>
      </c>
      <c r="C74" s="17"/>
      <c r="D74" s="17"/>
      <c r="E74" s="17">
        <f>L1+Parametry!B31/100*E47+Parametry!B31/100*E48+Parametry!B31/100*E54+Parametry!B31/100*E55+Parametry!B31/100*E56+Parametry!B31/100*E57+Parametry!B31/100*E59+Parametry!B31/100*E60+Parametry!B31/100*E61+Parametry!B31/100*E62+Parametry!B31/100*E63+Parametry!B31/100*E65+Parametry!B31/100*E67+Parametry!B31/100*E68+Parametry!B31/100*E71+Parametry!B31/100*E72</f>
        <v>0</v>
      </c>
      <c r="F74" s="17"/>
      <c r="G74" s="17"/>
      <c r="H74" s="17">
        <f>D74+F74</f>
        <v>0</v>
      </c>
      <c r="I74" s="17">
        <f>E74+G74</f>
        <v>0</v>
      </c>
      <c r="J74" s="3"/>
      <c r="K74" s="3"/>
    </row>
    <row r="75" spans="1:11" ht="15">
      <c r="A75" s="4" t="s">
        <v>133</v>
      </c>
      <c r="B75" s="4" t="s">
        <v>13</v>
      </c>
      <c r="C75" s="13"/>
      <c r="D75" s="13"/>
      <c r="E75" s="13">
        <f>SUM(E3:E14,E16:E74)</f>
        <v>0</v>
      </c>
      <c r="F75" s="13"/>
      <c r="G75" s="13">
        <f>SUM(G3:G14,G16:G74)</f>
        <v>0</v>
      </c>
      <c r="H75" s="13"/>
      <c r="I75" s="13">
        <f>SUM(I3:I14,I16:I74)</f>
        <v>0</v>
      </c>
      <c r="J75" s="3"/>
      <c r="K75" s="3"/>
    </row>
    <row r="76" spans="1:11" ht="15">
      <c r="A76" s="4" t="s">
        <v>134</v>
      </c>
      <c r="B76" s="4" t="s">
        <v>13</v>
      </c>
      <c r="C76" s="13"/>
      <c r="D76" s="13"/>
      <c r="E76" s="13"/>
      <c r="F76" s="13"/>
      <c r="G76" s="13"/>
      <c r="H76" s="13"/>
      <c r="I76" s="13"/>
      <c r="J76" s="3"/>
      <c r="K76" s="3"/>
    </row>
    <row r="77" spans="1:11" ht="15">
      <c r="A77" s="18" t="s">
        <v>135</v>
      </c>
      <c r="B77" s="18" t="s">
        <v>13</v>
      </c>
      <c r="C77" s="19"/>
      <c r="D77" s="19"/>
      <c r="E77" s="19"/>
      <c r="F77" s="19"/>
      <c r="G77" s="19"/>
      <c r="H77" s="19"/>
      <c r="I77" s="19"/>
      <c r="J77" s="3"/>
      <c r="K77" s="3"/>
    </row>
    <row r="78" spans="1:11" ht="15">
      <c r="A78" s="7" t="s">
        <v>136</v>
      </c>
      <c r="B78" s="7" t="s">
        <v>137</v>
      </c>
      <c r="C78" s="17">
        <v>0.7</v>
      </c>
      <c r="D78" s="17"/>
      <c r="E78" s="17">
        <f>C78*D78</f>
        <v>0</v>
      </c>
      <c r="F78" s="17"/>
      <c r="G78" s="17">
        <f>C78*F78</f>
        <v>0</v>
      </c>
      <c r="H78" s="17">
        <f>D78+F78</f>
        <v>0</v>
      </c>
      <c r="I78" s="17">
        <f>E78+G78</f>
        <v>0</v>
      </c>
      <c r="J78" s="3"/>
      <c r="K78" s="3"/>
    </row>
    <row r="79" spans="1:11" ht="15">
      <c r="A79" s="18" t="s">
        <v>138</v>
      </c>
      <c r="B79" s="18" t="s">
        <v>13</v>
      </c>
      <c r="C79" s="19"/>
      <c r="D79" s="19"/>
      <c r="E79" s="19"/>
      <c r="F79" s="19"/>
      <c r="G79" s="19"/>
      <c r="H79" s="19"/>
      <c r="I79" s="19"/>
      <c r="J79" s="3"/>
      <c r="K79" s="3"/>
    </row>
    <row r="80" spans="1:11" ht="15">
      <c r="A80" s="7" t="s">
        <v>139</v>
      </c>
      <c r="B80" s="7" t="s">
        <v>140</v>
      </c>
      <c r="C80" s="17">
        <v>13</v>
      </c>
      <c r="D80" s="17"/>
      <c r="E80" s="17">
        <f>C80*D80</f>
        <v>0</v>
      </c>
      <c r="F80" s="17"/>
      <c r="G80" s="17">
        <f>C80*F80</f>
        <v>0</v>
      </c>
      <c r="H80" s="17">
        <f>D80+F80</f>
        <v>0</v>
      </c>
      <c r="I80" s="17">
        <f>E80+G80</f>
        <v>0</v>
      </c>
      <c r="J80" s="3"/>
      <c r="K80" s="3"/>
    </row>
    <row r="81" spans="1:11" ht="15">
      <c r="A81" s="18" t="s">
        <v>141</v>
      </c>
      <c r="B81" s="18" t="s">
        <v>13</v>
      </c>
      <c r="C81" s="19"/>
      <c r="D81" s="19"/>
      <c r="E81" s="19"/>
      <c r="F81" s="19"/>
      <c r="G81" s="19"/>
      <c r="H81" s="19"/>
      <c r="I81" s="19"/>
      <c r="J81" s="3"/>
      <c r="K81" s="3"/>
    </row>
    <row r="82" spans="1:11" ht="15">
      <c r="A82" s="7" t="s">
        <v>142</v>
      </c>
      <c r="B82" s="7" t="s">
        <v>140</v>
      </c>
      <c r="C82" s="17">
        <v>13</v>
      </c>
      <c r="D82" s="17"/>
      <c r="E82" s="17">
        <f>C82*D82</f>
        <v>0</v>
      </c>
      <c r="F82" s="17"/>
      <c r="G82" s="17">
        <f>C82*F82</f>
        <v>0</v>
      </c>
      <c r="H82" s="17">
        <f>D82+F82</f>
        <v>0</v>
      </c>
      <c r="I82" s="17">
        <f>E82+G82</f>
        <v>0</v>
      </c>
      <c r="J82" s="3"/>
      <c r="K82" s="3"/>
    </row>
    <row r="83" spans="1:11" ht="15">
      <c r="A83" s="18" t="s">
        <v>143</v>
      </c>
      <c r="B83" s="18" t="s">
        <v>13</v>
      </c>
      <c r="C83" s="19"/>
      <c r="D83" s="19"/>
      <c r="E83" s="19"/>
      <c r="F83" s="19"/>
      <c r="G83" s="19"/>
      <c r="H83" s="19"/>
      <c r="I83" s="19"/>
      <c r="J83" s="3"/>
      <c r="K83" s="3"/>
    </row>
    <row r="84" spans="1:11" ht="15">
      <c r="A84" s="18" t="s">
        <v>144</v>
      </c>
      <c r="B84" s="18" t="s">
        <v>13</v>
      </c>
      <c r="C84" s="19"/>
      <c r="D84" s="19"/>
      <c r="E84" s="19"/>
      <c r="F84" s="19"/>
      <c r="G84" s="19"/>
      <c r="H84" s="19"/>
      <c r="I84" s="19"/>
      <c r="J84" s="3"/>
      <c r="K84" s="3"/>
    </row>
    <row r="85" spans="1:11" ht="15">
      <c r="A85" s="7" t="s">
        <v>145</v>
      </c>
      <c r="B85" s="7" t="s">
        <v>146</v>
      </c>
      <c r="C85" s="17">
        <v>28.5</v>
      </c>
      <c r="D85" s="17"/>
      <c r="E85" s="17">
        <f>C85*D85</f>
        <v>0</v>
      </c>
      <c r="F85" s="17"/>
      <c r="G85" s="17">
        <f>C85*F85</f>
        <v>0</v>
      </c>
      <c r="H85" s="17">
        <f>D85+F85</f>
        <v>0</v>
      </c>
      <c r="I85" s="17">
        <f>E85+G85</f>
        <v>0</v>
      </c>
      <c r="J85" s="3"/>
      <c r="K85" s="3"/>
    </row>
    <row r="86" spans="1:11" ht="15">
      <c r="A86" s="18" t="s">
        <v>147</v>
      </c>
      <c r="B86" s="18" t="s">
        <v>13</v>
      </c>
      <c r="C86" s="19"/>
      <c r="D86" s="19"/>
      <c r="E86" s="19"/>
      <c r="F86" s="19"/>
      <c r="G86" s="19"/>
      <c r="H86" s="19"/>
      <c r="I86" s="19"/>
      <c r="J86" s="3"/>
      <c r="K86" s="3"/>
    </row>
    <row r="87" spans="1:11" ht="15">
      <c r="A87" s="18" t="s">
        <v>148</v>
      </c>
      <c r="B87" s="18" t="s">
        <v>13</v>
      </c>
      <c r="C87" s="19"/>
      <c r="D87" s="19"/>
      <c r="E87" s="19"/>
      <c r="F87" s="19"/>
      <c r="G87" s="19"/>
      <c r="H87" s="19"/>
      <c r="I87" s="19"/>
      <c r="J87" s="3"/>
      <c r="K87" s="3"/>
    </row>
    <row r="88" spans="1:11" ht="15">
      <c r="A88" s="7" t="s">
        <v>149</v>
      </c>
      <c r="B88" s="7" t="s">
        <v>146</v>
      </c>
      <c r="C88" s="17">
        <v>9.5</v>
      </c>
      <c r="D88" s="17"/>
      <c r="E88" s="17">
        <f>C88*D88</f>
        <v>0</v>
      </c>
      <c r="F88" s="17"/>
      <c r="G88" s="17">
        <f>C88*F88</f>
        <v>0</v>
      </c>
      <c r="H88" s="17">
        <f>D88+F88</f>
        <v>0</v>
      </c>
      <c r="I88" s="17">
        <f>E88+G88</f>
        <v>0</v>
      </c>
      <c r="J88" s="3"/>
      <c r="K88" s="3"/>
    </row>
    <row r="89" spans="1:11" ht="15">
      <c r="A89" s="18" t="s">
        <v>150</v>
      </c>
      <c r="B89" s="18" t="s">
        <v>13</v>
      </c>
      <c r="C89" s="19"/>
      <c r="D89" s="19"/>
      <c r="E89" s="19"/>
      <c r="F89" s="19"/>
      <c r="G89" s="19"/>
      <c r="H89" s="19"/>
      <c r="I89" s="19"/>
      <c r="J89" s="3"/>
      <c r="K89" s="3"/>
    </row>
    <row r="90" spans="1:11" ht="15">
      <c r="A90" s="7" t="s">
        <v>151</v>
      </c>
      <c r="B90" s="7" t="s">
        <v>63</v>
      </c>
      <c r="C90" s="17">
        <v>5</v>
      </c>
      <c r="D90" s="17"/>
      <c r="E90" s="17">
        <f>C90*D90</f>
        <v>0</v>
      </c>
      <c r="F90" s="17"/>
      <c r="G90" s="17">
        <f>C90*F90</f>
        <v>0</v>
      </c>
      <c r="H90" s="17">
        <f>D90+F90</f>
        <v>0</v>
      </c>
      <c r="I90" s="17">
        <f>E90+G90</f>
        <v>0</v>
      </c>
      <c r="J90" s="3"/>
      <c r="K90" s="3"/>
    </row>
    <row r="91" spans="1:11" ht="15">
      <c r="A91" s="7" t="s">
        <v>152</v>
      </c>
      <c r="B91" s="7" t="s">
        <v>63</v>
      </c>
      <c r="C91" s="17">
        <v>14</v>
      </c>
      <c r="D91" s="17"/>
      <c r="E91" s="17">
        <f>C91*D91</f>
        <v>0</v>
      </c>
      <c r="F91" s="17"/>
      <c r="G91" s="17">
        <f>C91*F91</f>
        <v>0</v>
      </c>
      <c r="H91" s="17">
        <f>D91+F91</f>
        <v>0</v>
      </c>
      <c r="I91" s="17">
        <f>E91+G91</f>
        <v>0</v>
      </c>
      <c r="J91" s="3"/>
      <c r="K91" s="3"/>
    </row>
    <row r="92" spans="1:11" ht="15">
      <c r="A92" s="18" t="s">
        <v>153</v>
      </c>
      <c r="B92" s="18" t="s">
        <v>13</v>
      </c>
      <c r="C92" s="19"/>
      <c r="D92" s="19"/>
      <c r="E92" s="19"/>
      <c r="F92" s="19"/>
      <c r="G92" s="19"/>
      <c r="H92" s="19"/>
      <c r="I92" s="19"/>
      <c r="J92" s="3"/>
      <c r="K92" s="3"/>
    </row>
    <row r="93" spans="1:11" ht="15">
      <c r="A93" s="7" t="s">
        <v>154</v>
      </c>
      <c r="B93" s="7" t="s">
        <v>77</v>
      </c>
      <c r="C93" s="17">
        <v>180</v>
      </c>
      <c r="D93" s="17"/>
      <c r="E93" s="17">
        <f>C93*D93</f>
        <v>0</v>
      </c>
      <c r="F93" s="17"/>
      <c r="G93" s="17">
        <f>C93*F93</f>
        <v>0</v>
      </c>
      <c r="H93" s="17">
        <f>D93+F93</f>
        <v>0</v>
      </c>
      <c r="I93" s="17">
        <f>E93+G93</f>
        <v>0</v>
      </c>
      <c r="J93" s="3"/>
      <c r="K93" s="3"/>
    </row>
    <row r="94" spans="1:11" ht="15">
      <c r="A94" s="7" t="s">
        <v>155</v>
      </c>
      <c r="B94" s="7" t="s">
        <v>77</v>
      </c>
      <c r="C94" s="17">
        <v>410</v>
      </c>
      <c r="D94" s="17"/>
      <c r="E94" s="17">
        <f>C94*D94</f>
        <v>0</v>
      </c>
      <c r="F94" s="17"/>
      <c r="G94" s="17">
        <f>C94*F94</f>
        <v>0</v>
      </c>
      <c r="H94" s="17">
        <f>D94+F94</f>
        <v>0</v>
      </c>
      <c r="I94" s="17">
        <f>E94+G94</f>
        <v>0</v>
      </c>
      <c r="J94" s="3"/>
      <c r="K94" s="3"/>
    </row>
    <row r="95" spans="1:11" ht="15">
      <c r="A95" s="7" t="s">
        <v>156</v>
      </c>
      <c r="B95" s="7" t="s">
        <v>77</v>
      </c>
      <c r="C95" s="17">
        <v>60</v>
      </c>
      <c r="D95" s="17"/>
      <c r="E95" s="17">
        <f>C95*D95</f>
        <v>0</v>
      </c>
      <c r="F95" s="17"/>
      <c r="G95" s="17">
        <f>C95*F95</f>
        <v>0</v>
      </c>
      <c r="H95" s="17">
        <f>D95+F95</f>
        <v>0</v>
      </c>
      <c r="I95" s="17">
        <f>E95+G95</f>
        <v>0</v>
      </c>
      <c r="J95" s="3"/>
      <c r="K95" s="3"/>
    </row>
    <row r="96" spans="1:11" ht="15">
      <c r="A96" s="18" t="s">
        <v>157</v>
      </c>
      <c r="B96" s="18" t="s">
        <v>13</v>
      </c>
      <c r="C96" s="19"/>
      <c r="D96" s="19"/>
      <c r="E96" s="19"/>
      <c r="F96" s="19"/>
      <c r="G96" s="19"/>
      <c r="H96" s="19"/>
      <c r="I96" s="19"/>
      <c r="J96" s="3"/>
      <c r="K96" s="3"/>
    </row>
    <row r="97" spans="1:11" ht="15">
      <c r="A97" s="7" t="s">
        <v>158</v>
      </c>
      <c r="B97" s="7" t="s">
        <v>77</v>
      </c>
      <c r="C97" s="17">
        <v>590</v>
      </c>
      <c r="D97" s="17"/>
      <c r="E97" s="17">
        <f>C97*D97</f>
        <v>0</v>
      </c>
      <c r="F97" s="17"/>
      <c r="G97" s="17">
        <f>C97*F97</f>
        <v>0</v>
      </c>
      <c r="H97" s="17">
        <f>D97+F97</f>
        <v>0</v>
      </c>
      <c r="I97" s="17">
        <f>E97+G97</f>
        <v>0</v>
      </c>
      <c r="J97" s="3"/>
      <c r="K97" s="3"/>
    </row>
    <row r="98" spans="1:11" ht="15">
      <c r="A98" s="18" t="s">
        <v>159</v>
      </c>
      <c r="B98" s="18" t="s">
        <v>13</v>
      </c>
      <c r="C98" s="19"/>
      <c r="D98" s="19"/>
      <c r="E98" s="19"/>
      <c r="F98" s="19"/>
      <c r="G98" s="19"/>
      <c r="H98" s="19"/>
      <c r="I98" s="19"/>
      <c r="J98" s="3"/>
      <c r="K98" s="3"/>
    </row>
    <row r="99" spans="1:11" ht="15">
      <c r="A99" s="7" t="s">
        <v>160</v>
      </c>
      <c r="B99" s="7" t="s">
        <v>77</v>
      </c>
      <c r="C99" s="17">
        <v>590</v>
      </c>
      <c r="D99" s="17"/>
      <c r="E99" s="17">
        <f>C99*D99</f>
        <v>0</v>
      </c>
      <c r="F99" s="17"/>
      <c r="G99" s="17">
        <f>C99*F99</f>
        <v>0</v>
      </c>
      <c r="H99" s="17">
        <f>D99+F99</f>
        <v>0</v>
      </c>
      <c r="I99" s="17">
        <f>E99+G99</f>
        <v>0</v>
      </c>
      <c r="J99" s="3"/>
      <c r="K99" s="3"/>
    </row>
    <row r="100" spans="1:11" ht="15">
      <c r="A100" s="18" t="s">
        <v>161</v>
      </c>
      <c r="B100" s="18" t="s">
        <v>13</v>
      </c>
      <c r="C100" s="19"/>
      <c r="D100" s="19"/>
      <c r="E100" s="19"/>
      <c r="F100" s="19"/>
      <c r="G100" s="19"/>
      <c r="H100" s="19"/>
      <c r="I100" s="19"/>
      <c r="J100" s="3"/>
      <c r="K100" s="3"/>
    </row>
    <row r="101" spans="1:11" ht="15">
      <c r="A101" s="7" t="s">
        <v>162</v>
      </c>
      <c r="B101" s="7" t="s">
        <v>146</v>
      </c>
      <c r="C101" s="17">
        <v>11.7</v>
      </c>
      <c r="D101" s="17"/>
      <c r="E101" s="17">
        <f>C101*D101</f>
        <v>0</v>
      </c>
      <c r="F101" s="17"/>
      <c r="G101" s="17">
        <f>C101*F101</f>
        <v>0</v>
      </c>
      <c r="H101" s="17">
        <f>D101+F101</f>
        <v>0</v>
      </c>
      <c r="I101" s="17">
        <f>E101+G101</f>
        <v>0</v>
      </c>
      <c r="J101" s="3"/>
      <c r="K101" s="3"/>
    </row>
    <row r="102" spans="1:11" ht="26.25">
      <c r="A102" s="20" t="s">
        <v>163</v>
      </c>
      <c r="B102" s="18" t="s">
        <v>13</v>
      </c>
      <c r="C102" s="19"/>
      <c r="D102" s="19"/>
      <c r="E102" s="19"/>
      <c r="F102" s="19"/>
      <c r="G102" s="19"/>
      <c r="H102" s="19"/>
      <c r="I102" s="19"/>
      <c r="J102" s="3"/>
      <c r="K102" s="3"/>
    </row>
    <row r="103" spans="1:11" ht="15">
      <c r="A103" s="7" t="s">
        <v>164</v>
      </c>
      <c r="B103" s="7" t="s">
        <v>63</v>
      </c>
      <c r="C103" s="17">
        <v>63</v>
      </c>
      <c r="D103" s="17"/>
      <c r="E103" s="17">
        <f>C103*D103</f>
        <v>0</v>
      </c>
      <c r="F103" s="17"/>
      <c r="G103" s="17">
        <f>C103*F103</f>
        <v>0</v>
      </c>
      <c r="H103" s="17">
        <f>D103+F103</f>
        <v>0</v>
      </c>
      <c r="I103" s="17">
        <f>E103+G103</f>
        <v>0</v>
      </c>
      <c r="J103" s="3"/>
      <c r="K103" s="3"/>
    </row>
    <row r="104" spans="1:11" ht="15">
      <c r="A104" s="18" t="s">
        <v>165</v>
      </c>
      <c r="B104" s="18" t="s">
        <v>13</v>
      </c>
      <c r="C104" s="19"/>
      <c r="D104" s="19"/>
      <c r="E104" s="19"/>
      <c r="F104" s="19"/>
      <c r="G104" s="19"/>
      <c r="H104" s="19"/>
      <c r="I104" s="19"/>
      <c r="J104" s="3"/>
      <c r="K104" s="3"/>
    </row>
    <row r="105" spans="1:11" ht="15">
      <c r="A105" s="7" t="s">
        <v>154</v>
      </c>
      <c r="B105" s="7" t="s">
        <v>77</v>
      </c>
      <c r="C105" s="17">
        <v>180</v>
      </c>
      <c r="D105" s="17"/>
      <c r="E105" s="17">
        <f>C105*D105</f>
        <v>0</v>
      </c>
      <c r="F105" s="17"/>
      <c r="G105" s="17">
        <f>C105*F105</f>
        <v>0</v>
      </c>
      <c r="H105" s="17">
        <f>D105+F105</f>
        <v>0</v>
      </c>
      <c r="I105" s="17">
        <f>E105+G105</f>
        <v>0</v>
      </c>
      <c r="J105" s="3"/>
      <c r="K105" s="3"/>
    </row>
    <row r="106" spans="1:11" ht="15">
      <c r="A106" s="7" t="s">
        <v>155</v>
      </c>
      <c r="B106" s="7" t="s">
        <v>77</v>
      </c>
      <c r="C106" s="17">
        <v>410</v>
      </c>
      <c r="D106" s="17"/>
      <c r="E106" s="17">
        <f>C106*D106</f>
        <v>0</v>
      </c>
      <c r="F106" s="17"/>
      <c r="G106" s="17">
        <f>C106*F106</f>
        <v>0</v>
      </c>
      <c r="H106" s="17">
        <f>D106+F106</f>
        <v>0</v>
      </c>
      <c r="I106" s="17">
        <f>E106+G106</f>
        <v>0</v>
      </c>
      <c r="J106" s="3"/>
      <c r="K106" s="3"/>
    </row>
    <row r="107" spans="1:11" ht="15">
      <c r="A107" s="7" t="s">
        <v>156</v>
      </c>
      <c r="B107" s="7" t="s">
        <v>77</v>
      </c>
      <c r="C107" s="17">
        <v>60</v>
      </c>
      <c r="D107" s="17"/>
      <c r="E107" s="17">
        <f>C107*D107</f>
        <v>0</v>
      </c>
      <c r="F107" s="17"/>
      <c r="G107" s="17">
        <f>C107*F107</f>
        <v>0</v>
      </c>
      <c r="H107" s="17">
        <f>D107+F107</f>
        <v>0</v>
      </c>
      <c r="I107" s="17">
        <f>E107+G107</f>
        <v>0</v>
      </c>
      <c r="J107" s="3"/>
      <c r="K107" s="3"/>
    </row>
    <row r="108" spans="1:11" ht="15">
      <c r="A108" s="18" t="s">
        <v>166</v>
      </c>
      <c r="B108" s="18" t="s">
        <v>13</v>
      </c>
      <c r="C108" s="19"/>
      <c r="D108" s="19"/>
      <c r="E108" s="19"/>
      <c r="F108" s="19"/>
      <c r="G108" s="19"/>
      <c r="H108" s="19"/>
      <c r="I108" s="19"/>
      <c r="J108" s="3"/>
      <c r="K108" s="3"/>
    </row>
    <row r="109" spans="1:11" ht="15">
      <c r="A109" s="7" t="s">
        <v>167</v>
      </c>
      <c r="B109" s="7" t="s">
        <v>146</v>
      </c>
      <c r="C109" s="17">
        <v>72</v>
      </c>
      <c r="D109" s="17"/>
      <c r="E109" s="17">
        <f>C109*D109</f>
        <v>0</v>
      </c>
      <c r="F109" s="17"/>
      <c r="G109" s="17">
        <f>C109*F109</f>
        <v>0</v>
      </c>
      <c r="H109" s="17">
        <f>D109+F109</f>
        <v>0</v>
      </c>
      <c r="I109" s="17">
        <f>E109+G109</f>
        <v>0</v>
      </c>
      <c r="J109" s="3"/>
      <c r="K109" s="3"/>
    </row>
    <row r="110" spans="1:11" ht="15">
      <c r="A110" s="18" t="s">
        <v>168</v>
      </c>
      <c r="B110" s="18" t="s">
        <v>13</v>
      </c>
      <c r="C110" s="19"/>
      <c r="D110" s="19"/>
      <c r="E110" s="19"/>
      <c r="F110" s="19"/>
      <c r="G110" s="19"/>
      <c r="H110" s="19"/>
      <c r="I110" s="19"/>
      <c r="J110" s="3"/>
      <c r="K110" s="3"/>
    </row>
    <row r="111" spans="1:11" ht="15">
      <c r="A111" s="7" t="s">
        <v>169</v>
      </c>
      <c r="B111" s="7" t="s">
        <v>140</v>
      </c>
      <c r="C111" s="17">
        <v>300</v>
      </c>
      <c r="D111" s="17"/>
      <c r="E111" s="17">
        <f>C111*D111</f>
        <v>0</v>
      </c>
      <c r="F111" s="17"/>
      <c r="G111" s="17">
        <f>C111*F111</f>
        <v>0</v>
      </c>
      <c r="H111" s="17">
        <f>D111+F111</f>
        <v>0</v>
      </c>
      <c r="I111" s="17">
        <f>E111+G111</f>
        <v>0</v>
      </c>
      <c r="J111" s="3"/>
      <c r="K111" s="3"/>
    </row>
    <row r="112" spans="1:11" ht="15">
      <c r="A112" s="18" t="s">
        <v>170</v>
      </c>
      <c r="B112" s="18" t="s">
        <v>13</v>
      </c>
      <c r="C112" s="19"/>
      <c r="D112" s="19"/>
      <c r="E112" s="19"/>
      <c r="F112" s="19"/>
      <c r="G112" s="19"/>
      <c r="H112" s="19"/>
      <c r="I112" s="19"/>
      <c r="J112" s="3"/>
      <c r="K112" s="3"/>
    </row>
    <row r="113" spans="1:11" ht="15">
      <c r="A113" s="7" t="s">
        <v>171</v>
      </c>
      <c r="B113" s="7" t="s">
        <v>140</v>
      </c>
      <c r="C113" s="17">
        <v>13</v>
      </c>
      <c r="D113" s="17"/>
      <c r="E113" s="17">
        <f>C113*D113</f>
        <v>0</v>
      </c>
      <c r="F113" s="17"/>
      <c r="G113" s="17">
        <f>C113*F113</f>
        <v>0</v>
      </c>
      <c r="H113" s="17">
        <f>D113+F113</f>
        <v>0</v>
      </c>
      <c r="I113" s="17">
        <f>E113+G113</f>
        <v>0</v>
      </c>
      <c r="J113" s="3"/>
      <c r="K113" s="3"/>
    </row>
    <row r="114" spans="1:11" ht="15">
      <c r="A114" s="18" t="s">
        <v>172</v>
      </c>
      <c r="B114" s="18" t="s">
        <v>13</v>
      </c>
      <c r="C114" s="19"/>
      <c r="D114" s="19"/>
      <c r="E114" s="19"/>
      <c r="F114" s="19"/>
      <c r="G114" s="19"/>
      <c r="H114" s="19"/>
      <c r="I114" s="19"/>
      <c r="J114" s="3"/>
      <c r="K114" s="3"/>
    </row>
    <row r="115" spans="1:11" ht="15">
      <c r="A115" s="7" t="s">
        <v>173</v>
      </c>
      <c r="B115" s="7" t="s">
        <v>140</v>
      </c>
      <c r="C115" s="17">
        <v>13</v>
      </c>
      <c r="D115" s="17"/>
      <c r="E115" s="17">
        <f>C115*D115</f>
        <v>0</v>
      </c>
      <c r="F115" s="17"/>
      <c r="G115" s="17">
        <f>C115*F115</f>
        <v>0</v>
      </c>
      <c r="H115" s="17">
        <f>D115+F115</f>
        <v>0</v>
      </c>
      <c r="I115" s="17">
        <f>E115+G115</f>
        <v>0</v>
      </c>
      <c r="J115" s="3"/>
      <c r="K115" s="3"/>
    </row>
    <row r="116" spans="1:11" ht="15">
      <c r="A116" s="18" t="s">
        <v>174</v>
      </c>
      <c r="B116" s="18" t="s">
        <v>13</v>
      </c>
      <c r="C116" s="19"/>
      <c r="D116" s="19"/>
      <c r="E116" s="19"/>
      <c r="F116" s="19"/>
      <c r="G116" s="19"/>
      <c r="H116" s="19"/>
      <c r="I116" s="19"/>
      <c r="J116" s="3"/>
      <c r="K116" s="3"/>
    </row>
    <row r="117" spans="1:11" ht="15">
      <c r="A117" s="7" t="s">
        <v>175</v>
      </c>
      <c r="B117" s="7" t="s">
        <v>140</v>
      </c>
      <c r="C117" s="17">
        <v>13</v>
      </c>
      <c r="D117" s="17"/>
      <c r="E117" s="17">
        <f>C117*D117</f>
        <v>0</v>
      </c>
      <c r="F117" s="17"/>
      <c r="G117" s="17">
        <f>C117*F117</f>
        <v>0</v>
      </c>
      <c r="H117" s="17">
        <f>D117+F117</f>
        <v>0</v>
      </c>
      <c r="I117" s="17">
        <f>E117+G117</f>
        <v>0</v>
      </c>
      <c r="J117" s="3"/>
      <c r="K117" s="3"/>
    </row>
    <row r="118" spans="1:11" ht="15">
      <c r="A118" s="7" t="s">
        <v>13</v>
      </c>
      <c r="B118" s="7" t="s">
        <v>13</v>
      </c>
      <c r="C118" s="17"/>
      <c r="D118" s="17"/>
      <c r="E118" s="17"/>
      <c r="F118" s="17"/>
      <c r="G118" s="17"/>
      <c r="H118" s="17">
        <f>D118+F118</f>
        <v>0</v>
      </c>
      <c r="I118" s="17">
        <f>E118+G118</f>
        <v>0</v>
      </c>
      <c r="J118" s="3"/>
      <c r="K118" s="3"/>
    </row>
    <row r="119" spans="1:11" ht="15">
      <c r="A119" s="4" t="s">
        <v>176</v>
      </c>
      <c r="B119" s="4" t="s">
        <v>13</v>
      </c>
      <c r="C119" s="13"/>
      <c r="D119" s="13"/>
      <c r="E119" s="13">
        <f>SUM(E77:E118)</f>
        <v>0</v>
      </c>
      <c r="F119" s="13"/>
      <c r="G119" s="13">
        <f>SUM(G77:G118)</f>
        <v>0</v>
      </c>
      <c r="H119" s="13"/>
      <c r="I119" s="13">
        <f>SUM(I77:I118)</f>
        <v>0</v>
      </c>
      <c r="J119" s="3"/>
      <c r="K119" s="3"/>
    </row>
    <row r="120" spans="1:11" ht="15">
      <c r="A120" s="18" t="s">
        <v>177</v>
      </c>
      <c r="B120" s="18" t="s">
        <v>13</v>
      </c>
      <c r="C120" s="19"/>
      <c r="D120" s="19"/>
      <c r="E120" s="19"/>
      <c r="F120" s="19"/>
      <c r="G120" s="19"/>
      <c r="H120" s="19">
        <f>D120+F120</f>
        <v>0</v>
      </c>
      <c r="I120" s="19">
        <f>E120+G120</f>
        <v>0</v>
      </c>
      <c r="J120" s="3"/>
      <c r="K120" s="3"/>
    </row>
    <row r="121" spans="1:11" ht="15">
      <c r="A121" s="7" t="s">
        <v>178</v>
      </c>
      <c r="B121" s="7" t="s">
        <v>13</v>
      </c>
      <c r="C121" s="17"/>
      <c r="D121" s="17"/>
      <c r="E121" s="17"/>
      <c r="F121" s="17"/>
      <c r="G121" s="17"/>
      <c r="H121" s="17">
        <f>D121+F121</f>
        <v>0</v>
      </c>
      <c r="I121" s="17">
        <f>E121+G121</f>
        <v>0</v>
      </c>
      <c r="J121" s="3"/>
      <c r="K121" s="3"/>
    </row>
    <row r="122" spans="1:11" ht="15">
      <c r="A122" s="7" t="s">
        <v>179</v>
      </c>
      <c r="B122" s="7" t="s">
        <v>13</v>
      </c>
      <c r="C122" s="17"/>
      <c r="D122" s="17"/>
      <c r="E122" s="17"/>
      <c r="F122" s="17"/>
      <c r="G122" s="17"/>
      <c r="H122" s="17">
        <f>D122+F122</f>
        <v>0</v>
      </c>
      <c r="I122" s="17">
        <f>E122+G122</f>
        <v>0</v>
      </c>
      <c r="J122" s="3"/>
      <c r="K122" s="3"/>
    </row>
    <row r="123" spans="1:11" ht="15">
      <c r="A123" s="7" t="s">
        <v>180</v>
      </c>
      <c r="B123" s="7" t="s">
        <v>13</v>
      </c>
      <c r="C123" s="17"/>
      <c r="D123" s="17"/>
      <c r="E123" s="17"/>
      <c r="F123" s="17"/>
      <c r="G123" s="17"/>
      <c r="H123" s="17">
        <f>D123+F123</f>
        <v>0</v>
      </c>
      <c r="I123" s="17">
        <f>E123+G123</f>
        <v>0</v>
      </c>
      <c r="J123" s="3"/>
      <c r="K123" s="3"/>
    </row>
    <row r="124" spans="1:11" ht="15">
      <c r="A124" s="7" t="s">
        <v>181</v>
      </c>
      <c r="B124" s="7" t="s">
        <v>13</v>
      </c>
      <c r="C124" s="17"/>
      <c r="D124" s="17"/>
      <c r="E124" s="17"/>
      <c r="F124" s="17"/>
      <c r="G124" s="17"/>
      <c r="H124" s="17">
        <f>D124+F124</f>
        <v>0</v>
      </c>
      <c r="I124" s="17">
        <f>E124+G124</f>
        <v>0</v>
      </c>
      <c r="J124" s="3"/>
      <c r="K124" s="3"/>
    </row>
    <row r="125" spans="1:11" ht="15">
      <c r="A125" s="7" t="s">
        <v>182</v>
      </c>
      <c r="B125" s="7" t="s">
        <v>13</v>
      </c>
      <c r="C125" s="17"/>
      <c r="D125" s="17"/>
      <c r="E125" s="17"/>
      <c r="F125" s="17"/>
      <c r="G125" s="17"/>
      <c r="H125" s="17">
        <f>D125+F125</f>
        <v>0</v>
      </c>
      <c r="I125" s="17">
        <f>E125+G125</f>
        <v>0</v>
      </c>
      <c r="J125" s="3"/>
      <c r="K125" s="3"/>
    </row>
    <row r="126" spans="1:11" ht="15">
      <c r="A126" s="7" t="s">
        <v>13</v>
      </c>
      <c r="B126" s="7" t="s">
        <v>13</v>
      </c>
      <c r="C126" s="17"/>
      <c r="D126" s="17"/>
      <c r="E126" s="17"/>
      <c r="F126" s="17"/>
      <c r="G126" s="17"/>
      <c r="H126" s="17">
        <f>D126+F126</f>
        <v>0</v>
      </c>
      <c r="I126" s="17">
        <f>E126+G126</f>
        <v>0</v>
      </c>
      <c r="J126" s="3"/>
      <c r="K126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099A-F7B1-4837-9E0D-3D5A0F1CA79C}">
  <dimension ref="A1:C31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26.25">
      <c r="A4" s="2" t="s">
        <v>6</v>
      </c>
      <c r="B4" s="6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13</v>
      </c>
      <c r="C7" s="3"/>
    </row>
    <row r="8" spans="1:3" ht="15">
      <c r="A8" s="2" t="s">
        <v>14</v>
      </c>
      <c r="B8" s="5" t="s">
        <v>13</v>
      </c>
      <c r="C8" s="3"/>
    </row>
    <row r="9" spans="1:3" ht="15">
      <c r="A9" s="2" t="s">
        <v>15</v>
      </c>
      <c r="B9" s="5" t="s">
        <v>16</v>
      </c>
      <c r="C9" s="3"/>
    </row>
    <row r="10" spans="1:3" ht="15">
      <c r="A10" s="2" t="s">
        <v>17</v>
      </c>
      <c r="B10" s="5" t="s">
        <v>13</v>
      </c>
      <c r="C10" s="3"/>
    </row>
    <row r="11" spans="1:3" ht="15">
      <c r="A11" s="2" t="s">
        <v>18</v>
      </c>
      <c r="B11" s="5" t="s">
        <v>13</v>
      </c>
      <c r="C11" s="3"/>
    </row>
    <row r="12" spans="1:3" ht="15">
      <c r="A12" s="2" t="s">
        <v>19</v>
      </c>
      <c r="B12" s="5" t="s">
        <v>13</v>
      </c>
      <c r="C12" s="3"/>
    </row>
    <row r="13" spans="1:3" ht="15">
      <c r="A13" s="2" t="s">
        <v>20</v>
      </c>
      <c r="B13" s="5" t="s">
        <v>21</v>
      </c>
      <c r="C13" s="3"/>
    </row>
    <row r="14" spans="1:3" ht="15">
      <c r="A14" s="2" t="s">
        <v>22</v>
      </c>
      <c r="B14" s="5" t="s">
        <v>23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24</v>
      </c>
      <c r="B16" s="8" t="s">
        <v>25</v>
      </c>
      <c r="C16" s="3"/>
    </row>
    <row r="17" spans="1:3" ht="15">
      <c r="A17" s="2" t="s">
        <v>26</v>
      </c>
      <c r="B17" s="8" t="s">
        <v>27</v>
      </c>
      <c r="C17" s="3"/>
    </row>
    <row r="18" spans="1:3" ht="15">
      <c r="A18" s="2" t="s">
        <v>28</v>
      </c>
      <c r="B18" s="8" t="s">
        <v>29</v>
      </c>
      <c r="C18" s="3"/>
    </row>
    <row r="19" spans="1:3" ht="15">
      <c r="A19" s="2" t="s">
        <v>30</v>
      </c>
      <c r="B19" s="8" t="s">
        <v>27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35</v>
      </c>
      <c r="C22" s="3"/>
    </row>
    <row r="23" spans="1:3" ht="15">
      <c r="A23" s="2" t="s">
        <v>36</v>
      </c>
      <c r="B23" s="8" t="s">
        <v>37</v>
      </c>
      <c r="C23" s="3"/>
    </row>
    <row r="24" spans="1:3" ht="15">
      <c r="A24" s="2" t="s">
        <v>38</v>
      </c>
      <c r="B24" s="8" t="s">
        <v>39</v>
      </c>
      <c r="C24" s="3"/>
    </row>
    <row r="25" spans="1:3" ht="15">
      <c r="A25" s="2" t="s">
        <v>40</v>
      </c>
      <c r="B25" s="8" t="s">
        <v>41</v>
      </c>
      <c r="C25" s="3"/>
    </row>
    <row r="26" spans="1:3" ht="15">
      <c r="A26" s="2" t="s">
        <v>42</v>
      </c>
      <c r="B26" s="8" t="s">
        <v>43</v>
      </c>
      <c r="C26" s="3"/>
    </row>
    <row r="27" spans="1:3" ht="15">
      <c r="A27" s="2" t="s">
        <v>44</v>
      </c>
      <c r="B27" s="8" t="s">
        <v>41</v>
      </c>
      <c r="C27" s="3"/>
    </row>
    <row r="28" spans="1:3" ht="15">
      <c r="A28" s="2" t="s">
        <v>45</v>
      </c>
      <c r="B28" s="8" t="s">
        <v>41</v>
      </c>
      <c r="C28" s="3"/>
    </row>
    <row r="29" spans="1:3" ht="24.75">
      <c r="A29" s="9" t="s">
        <v>46</v>
      </c>
      <c r="B29" s="8" t="s">
        <v>47</v>
      </c>
      <c r="C29" s="3"/>
    </row>
    <row r="30" spans="1:3" ht="15">
      <c r="A30" s="2" t="s">
        <v>48</v>
      </c>
      <c r="B30" s="8" t="s">
        <v>49</v>
      </c>
      <c r="C30" s="3"/>
    </row>
    <row r="31" spans="1:2" ht="15">
      <c r="A31" s="1" t="s">
        <v>50</v>
      </c>
      <c r="B31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2020-07-28T12:27:42Z</dcterms:created>
  <dcterms:modified xsi:type="dcterms:W3CDTF">2020-07-28T12:27:58Z</dcterms:modified>
  <cp:category/>
  <cp:version/>
  <cp:contentType/>
  <cp:contentStatus/>
</cp:coreProperties>
</file>