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ESUN_SUS_PCE\VŘD 22\Silnice\II_354 Krouná_opěrná zeď\"/>
    </mc:Choice>
  </mc:AlternateContent>
  <bookViews>
    <workbookView xWindow="0" yWindow="0" windowWidth="0" windowHeight="0"/>
  </bookViews>
  <sheets>
    <sheet name="Rekapitulace stavby" sheetId="1" r:id="rId1"/>
    <sheet name="007-2022 - Oprava a zpev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'007-2022 - Oprava a zpevn...'!$C$84:$K$138</definedName>
    <definedName name="_xlnm.Print_Area" localSheetId="1">'007-2022 - Oprava a zpevn...'!$C$4:$J$37,'007-2022 - Oprava a zpevn...'!$C$43:$J$68,'007-2022 - Oprava a zpevn...'!$C$74:$J$138</definedName>
    <definedName name="_xlnm.Print_Titles" localSheetId="1">'007-2022 - Oprava a zpevn...'!$84:$84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1"/>
  <c r="J50"/>
  <c r="F50"/>
  <c r="F48"/>
  <c r="E46"/>
  <c r="J16"/>
  <c r="E16"/>
  <c r="F82"/>
  <c r="J15"/>
  <c r="J10"/>
  <c r="J48"/>
  <c i="1" r="L50"/>
  <c r="AM50"/>
  <c r="AM49"/>
  <c r="L49"/>
  <c r="AM47"/>
  <c r="L47"/>
  <c r="L45"/>
  <c r="L44"/>
  <c i="2" r="J130"/>
  <c r="J120"/>
  <c r="J88"/>
  <c r="BK125"/>
  <c r="J111"/>
  <c r="BK92"/>
  <c r="BK109"/>
  <c r="BK97"/>
  <c r="BK101"/>
  <c r="J94"/>
  <c r="J114"/>
  <c r="J131"/>
  <c r="J136"/>
  <c r="J97"/>
  <c r="BK94"/>
  <c r="J129"/>
  <c r="J106"/>
  <c r="J138"/>
  <c r="BK130"/>
  <c r="BK114"/>
  <c r="J103"/>
  <c i="1" r="AS54"/>
  <c i="2" r="J101"/>
  <c r="J92"/>
  <c r="J127"/>
  <c r="BK138"/>
  <c r="J109"/>
  <c r="BK104"/>
  <c r="BK124"/>
  <c r="BK127"/>
  <c r="BK118"/>
  <c r="BK135"/>
  <c r="J96"/>
  <c r="J135"/>
  <c r="J124"/>
  <c r="BK108"/>
  <c r="BK96"/>
  <c r="J115"/>
  <c r="BK99"/>
  <c r="BK129"/>
  <c r="BK115"/>
  <c r="BK131"/>
  <c r="J99"/>
  <c r="BK88"/>
  <c r="J104"/>
  <c r="BK106"/>
  <c r="BK103"/>
  <c r="J125"/>
  <c r="J108"/>
  <c r="BK111"/>
  <c r="BK136"/>
  <c r="BK120"/>
  <c r="J118"/>
  <c l="1" r="T87"/>
  <c r="T102"/>
  <c r="P113"/>
  <c r="P123"/>
  <c r="T123"/>
  <c r="R128"/>
  <c r="BK134"/>
  <c r="J134"/>
  <c r="J66"/>
  <c r="P87"/>
  <c r="R102"/>
  <c r="BK123"/>
  <c r="J123"/>
  <c r="J63"/>
  <c r="P134"/>
  <c r="P133"/>
  <c r="BK87"/>
  <c r="J87"/>
  <c r="J57"/>
  <c r="P102"/>
  <c r="R113"/>
  <c r="BK128"/>
  <c r="J128"/>
  <c r="J64"/>
  <c r="R134"/>
  <c r="R133"/>
  <c r="R87"/>
  <c r="BK102"/>
  <c r="J102"/>
  <c r="J58"/>
  <c r="BK113"/>
  <c r="J113"/>
  <c r="J60"/>
  <c r="T113"/>
  <c r="R123"/>
  <c r="P128"/>
  <c r="T128"/>
  <c r="T134"/>
  <c r="T133"/>
  <c r="BK117"/>
  <c r="J117"/>
  <c r="J61"/>
  <c r="BK119"/>
  <c r="J119"/>
  <c r="J62"/>
  <c r="BK110"/>
  <c r="J110"/>
  <c r="J59"/>
  <c r="BK137"/>
  <c r="J137"/>
  <c r="J67"/>
  <c r="F51"/>
  <c r="J79"/>
  <c r="BE92"/>
  <c r="BE94"/>
  <c r="BE96"/>
  <c r="BE97"/>
  <c r="BE101"/>
  <c r="BE108"/>
  <c r="BE88"/>
  <c r="BE99"/>
  <c r="BE109"/>
  <c r="BE111"/>
  <c r="BE115"/>
  <c r="BE120"/>
  <c r="BE124"/>
  <c r="BE125"/>
  <c r="BE127"/>
  <c r="BE130"/>
  <c r="BE131"/>
  <c r="BE135"/>
  <c r="BE136"/>
  <c r="BE138"/>
  <c r="BE103"/>
  <c r="BE104"/>
  <c r="BE106"/>
  <c r="BE114"/>
  <c r="BE118"/>
  <c r="BE129"/>
  <c r="F34"/>
  <c i="1" r="BC55"/>
  <c r="BC54"/>
  <c r="W32"/>
  <c i="2" r="J32"/>
  <c i="1" r="AW55"/>
  <c i="2" r="F35"/>
  <c i="1" r="BD55"/>
  <c r="BD54"/>
  <c r="W33"/>
  <c i="2" r="F32"/>
  <c i="1" r="BA55"/>
  <c r="BA54"/>
  <c r="AW54"/>
  <c r="AK30"/>
  <c i="2" r="F33"/>
  <c i="1" r="BB55"/>
  <c r="BB54"/>
  <c r="W31"/>
  <c i="2" l="1" r="R86"/>
  <c r="R85"/>
  <c r="P86"/>
  <c r="P85"/>
  <c i="1" r="AU55"/>
  <c i="2" r="T86"/>
  <c r="T85"/>
  <c r="BK86"/>
  <c r="J86"/>
  <c r="J56"/>
  <c r="BK133"/>
  <c r="J133"/>
  <c r="J65"/>
  <c i="1" r="AU54"/>
  <c r="AX54"/>
  <c i="2" r="J31"/>
  <c i="1" r="AV55"/>
  <c r="AT55"/>
  <c r="W30"/>
  <c i="2" r="F31"/>
  <c i="1" r="AZ55"/>
  <c r="AZ54"/>
  <c r="W29"/>
  <c r="AY54"/>
  <c i="2" l="1" r="BK85"/>
  <c r="J8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<sst xmlns="http://schemas.openxmlformats.org/spreadsheetml/2006/main">
  <si>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</si>
  <si>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</si>
  <si>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</si>
  <si>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</si>
  <si>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</si>
  <si>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{12badb15-01f2-4049-aa94-4d76ce2d16f0}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</si>
  <si>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</si>
  <si>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</si>
  <si>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</si>
  <si>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</si>
  <si>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</si>
  <si>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</si>
  <si>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</si>
  <si>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</si>
  <si>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007-2022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</si>
  <si>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</si>
  <si>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</si>
  <si>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a zpevnění násypu komunikace II/354 Krouna</t>
  </si>
  <si>
    <t>KSO:</t>
  </si>
  <si>
    <t/>
  </si>
  <si>
    <t>CC-CZ:</t>
  </si>
  <si>
    <t>Místo:</t>
  </si>
  <si>
    <t xml:space="preserve"> </t>
  </si>
  <si>
    <t>Datum:</t>
  </si>
  <si>
    <t>20. 4. 2022</t>
  </si>
  <si>
    <t>Zadavatel:</t>
  </si>
  <si>
    <t>IČ:</t>
  </si>
  <si>
    <t>00085031</t>
  </si>
  <si>
    <t xml:space="preserve">Správa a údržba silnic Pardubického kraje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</si>
  <si>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</si>
  <si>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</si>
  <si>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</si>
  <si>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</si>
  <si>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</si>
  <si>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</si>
  <si>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</si>
  <si>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</si>
  <si>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</si>
  <si>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</si>
  <si>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</si>
  <si>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</si>
  <si>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</si>
  <si>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</si>
  <si>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</si>
  <si>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</si>
  <si>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</si>
  <si>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</si>
  <si>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</si>
  <si>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</si>
  <si>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</si>
  <si>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</si>
  <si>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</si>
  <si>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</si>
  <si>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</si>
  <si>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</si>
  <si>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</si>
  <si>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</si>
  <si>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</si>
  <si>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</si>
  <si>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</si>
  <si>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</si>
  <si>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</si>
  <si>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</si>
  <si>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</si>
  <si>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</si>
  <si>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</si>
  <si>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</si>
  <si>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</si>
  <si>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</si>
  <si>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</si>
  <si>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</si>
  <si>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</si>
  <si>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</si>
  <si>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</si>
  <si>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</si>
  <si>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</si>
  <si>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</si>
  <si>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</si>
  <si>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</si>
  <si>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</si>
  <si>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</si>
  <si>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</si>
  <si>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</si>
  <si>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</si>
  <si>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</si>
  <si>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</si>
  <si>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</si>
  <si>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</si>
  <si>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</si>
  <si>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</si>
  <si>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</si>
  <si>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</si>
  <si>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</si>
  <si>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</si>
  <si>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</si>
  <si>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</si>
  <si>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</si>
  <si>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</si>
  <si>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</si>
  <si>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</si>
  <si>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</si>
  <si>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</si>
  <si>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</si>
  <si>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</si>
  <si>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</si>
  <si>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</si>
  <si>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</si>
  <si>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</si>
  <si>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</si>
  <si>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</si>
  <si>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</si>
  <si>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</si>
  <si>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</si>
  <si>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</si>
  <si>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</si>
  <si>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</si>
  <si>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</si>
  <si>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4</t>
  </si>
  <si>
    <t>-1877549105</t>
  </si>
  <si>
    <t>VV</t>
  </si>
  <si>
    <t>336</t>
  </si>
  <si>
    <t>9*2,5*1,5</t>
  </si>
  <si>
    <t>9*0,35*0,9</t>
  </si>
  <si>
    <t>124253100</t>
  </si>
  <si>
    <t>Vykopávky pro koryta vodotečí strojně v hornině třídy těžitelnosti I skupiny 3 do 100 m3</t>
  </si>
  <si>
    <t>m3</t>
  </si>
  <si>
    <t>-2036317402</t>
  </si>
  <si>
    <t>3</t>
  </si>
  <si>
    <t>132251251</t>
  </si>
  <si>
    <t>Hloubení nezapažených rýh šířky přes 800 do 2 000 mm strojně s urovnáním dna do předepsaného profilu a spádu v hornině třídy těžitelnosti I skupiny 3 do 20 m3</t>
  </si>
  <si>
    <t>-1355022995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</si>
  <si>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</si>
  <si>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</si>
  <si>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</si>
  <si>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-464716712</t>
  </si>
  <si>
    <t>5</t>
  </si>
  <si>
    <t>M</t>
  </si>
  <si>
    <t>13010952</t>
  </si>
  <si>
    <t>ocel profilová jakost S235JR (11 375) průřez HEA 120</t>
  </si>
  <si>
    <t>t</t>
  </si>
  <si>
    <t>8</t>
  </si>
  <si>
    <t>-1868254477</t>
  </si>
  <si>
    <t>(28*19,9)/1000</t>
  </si>
  <si>
    <t>6</t>
  </si>
  <si>
    <t>151721111</t>
  </si>
  <si>
    <t>Pažení do ocelových zápor bez ohledu na druh pažin, s odstraněním pažení, hloubky výkopu do 4 m</t>
  </si>
  <si>
    <t>m2</t>
  </si>
  <si>
    <t>-264064338</t>
  </si>
  <si>
    <t>9*3</t>
  </si>
  <si>
    <t>7</t>
  </si>
  <si>
    <t>151711131</t>
  </si>
  <si>
    <t>Vytažení ocelových zápor pro pažení délky od 0 do 8 m</t>
  </si>
  <si>
    <t>647527999</t>
  </si>
  <si>
    <t>Zakládání</t>
  </si>
  <si>
    <t>226111113</t>
  </si>
  <si>
    <t>Velkoprofilové vrty náběrovým vrtáním svislé nezapažené průměru přes 400 do 450 mm, v hl od 0 do 5 m v hornině tř. III</t>
  </si>
  <si>
    <t>-1738135057</t>
  </si>
  <si>
    <t>9</t>
  </si>
  <si>
    <t>272323611</t>
  </si>
  <si>
    <t>Základy z betonu železového (bez výztuže) klenby z betonu pro konstrukce bílých van tř. C 30/37</t>
  </si>
  <si>
    <t>-280813308</t>
  </si>
  <si>
    <t>0,471*9</t>
  </si>
  <si>
    <t>10</t>
  </si>
  <si>
    <t>274351121</t>
  </si>
  <si>
    <t>Bednění základů pasů rovné zřízení</t>
  </si>
  <si>
    <t>214879507</t>
  </si>
  <si>
    <t>9*0,6*2+2*0,4*0,6</t>
  </si>
  <si>
    <t>11</t>
  </si>
  <si>
    <t>274351122</t>
  </si>
  <si>
    <t>Bednění základů pasů rovné odstranění</t>
  </si>
  <si>
    <t>45833732</t>
  </si>
  <si>
    <t>12</t>
  </si>
  <si>
    <t>274361821</t>
  </si>
  <si>
    <t>Výztuž základů pasů z betonářské oceli 10 505 (R) nebo BSt 500</t>
  </si>
  <si>
    <t>340983628</t>
  </si>
  <si>
    <t>Svislé a kompletní konstrukce</t>
  </si>
  <si>
    <t>13</t>
  </si>
  <si>
    <t>321213445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</si>
  <si>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kyklopské s vyspárováním na jakoukoliv cementovou maltu</t>
  </si>
  <si>
    <t>300785118</t>
  </si>
  <si>
    <t>9*2,5*0,3</t>
  </si>
  <si>
    <t>Vodorovné konstrukce</t>
  </si>
  <si>
    <t>14</t>
  </si>
  <si>
    <t>458591111</t>
  </si>
  <si>
    <t>Zřízení výplně těsnící vrstvy za opěrou z jílu</t>
  </si>
  <si>
    <t>904934621</t>
  </si>
  <si>
    <t>58125110</t>
  </si>
  <si>
    <t>jíl surový kusový</t>
  </si>
  <si>
    <t>1379548633</t>
  </si>
  <si>
    <t>2,2*2,142 "Přepočtené koeficientem množství</t>
  </si>
  <si>
    <t>Trubní vedení</t>
  </si>
  <si>
    <t>16</t>
  </si>
  <si>
    <t>871445251</t>
  </si>
  <si>
    <t>Kanalizační potrubí z tvrdého PVC v otevřeném výkopu ve sklonu do 20 %, hladkého plnostěnného vícevrstvého, tuhost třídy SN 16 DN 600</t>
  </si>
  <si>
    <t>-396567544</t>
  </si>
  <si>
    <t>Ostatní konstrukce a práce, bourání</t>
  </si>
  <si>
    <t>17</t>
  </si>
  <si>
    <t>985221013</t>
  </si>
  <si>
    <t>Postupné rozebírání zdiva pro další použití kamenného, objemu přes 3 m3</t>
  </si>
  <si>
    <t>-736763454</t>
  </si>
  <si>
    <t>Rozebrání stávajícího zdiva</t>
  </si>
  <si>
    <t>8*2,5*0,3</t>
  </si>
  <si>
    <t>997</t>
  </si>
  <si>
    <t>Přesun sutě</t>
  </si>
  <si>
    <t>18</t>
  </si>
  <si>
    <t>997013501</t>
  </si>
  <si>
    <t>Odvoz suti a vybouraných hmot na skládku nebo meziskládku se složením, na vzdálenost do 1 km</t>
  </si>
  <si>
    <t>-835805450</t>
  </si>
  <si>
    <t>19</t>
  </si>
  <si>
    <t>997013509</t>
  </si>
  <si>
    <t>Odvoz suti a vybouraných hmot na skládku nebo meziskládku se složením, na vzdálenost Příplatek k ceně za každý další i započatý 1 km přes 1 km</t>
  </si>
  <si>
    <t>1039892990</t>
  </si>
  <si>
    <t>15*13</t>
  </si>
  <si>
    <t>20</t>
  </si>
  <si>
    <t>997013655</t>
  </si>
  <si>
    <t>Poplatek za uložení stavebního odpadu na skládce (skládkovné) zeminy a kamení zatříděného do Katalogu odpadů pod kódem 17 05 04</t>
  </si>
  <si>
    <t>-1813333983</t>
  </si>
  <si>
    <t>998</t>
  </si>
  <si>
    <t>Přesun hmot</t>
  </si>
  <si>
    <t>998332011</t>
  </si>
  <si>
    <t>Přesun hmot pro úpravy vodních toků a kanály, hráze rybníků apod. dopravní vzdálenost do 500 m</t>
  </si>
  <si>
    <t>1854452907</t>
  </si>
  <si>
    <t>22</t>
  </si>
  <si>
    <t>998332093</t>
  </si>
  <si>
    <t>Přesun hmot pro úpravy vodních toků a kanály, hráze rybníků apod. Příplatek k ceně za zvětšený přesun přes vymezenou největší dopravní vzdálenost do 3 000 m</t>
  </si>
  <si>
    <t>-1321715774</t>
  </si>
  <si>
    <t>23</t>
  </si>
  <si>
    <t>998332094</t>
  </si>
  <si>
    <t>Přesun hmot pro úpravy vodních toků a kanály, hráze rybníků apod. Příplatek k ceně za zvětšený přesun přes vymezenou největší dopravní vzdálenost do 5 000 m</t>
  </si>
  <si>
    <t>-1814399020</t>
  </si>
  <si>
    <t>44,802*2</t>
  </si>
  <si>
    <t>VRN</t>
  </si>
  <si>
    <t>Vedlejší rozpočtové náklady</t>
  </si>
  <si>
    <t>VRN3</t>
  </si>
  <si>
    <t>Zařízení staveniště</t>
  </si>
  <si>
    <t>24</t>
  </si>
  <si>
    <t>032002000</t>
  </si>
  <si>
    <t>Vybavení staveniště</t>
  </si>
  <si>
    <t>soubor</t>
  </si>
  <si>
    <t>1024</t>
  </si>
  <si>
    <t>741916455</t>
  </si>
  <si>
    <t>25</t>
  </si>
  <si>
    <t>034002000</t>
  </si>
  <si>
    <t>Zabezpečení staveniště</t>
  </si>
  <si>
    <t>-23722877</t>
  </si>
  <si>
    <t>VRN7</t>
  </si>
  <si>
    <t>Provozní vlivy</t>
  </si>
  <si>
    <t>26</t>
  </si>
  <si>
    <t>072002000</t>
  </si>
  <si>
    <t>Silniční provoz</t>
  </si>
  <si>
    <t>-239371572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</si>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</sst>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007-2022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a zpevnění násypu komunikace II/354 Krouna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20. 4. 2022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Správa a údržba silnic Pardubického kraje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24.75" customHeight="1">
      <c r="A55" s="110" t="s">
        <v>74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'007-2022 - Oprava a zpevn...'!J28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75</v>
      </c>
      <c r="AR55" s="117"/>
      <c r="AS55" s="118">
        <v>0</v>
      </c>
      <c r="AT55" s="119">
        <f>ROUND(SUM(AV55:AW55),2)</f>
        <v>0</v>
      </c>
      <c r="AU55" s="120">
        <f>'007-2022 - Oprava a zpevn...'!P85</f>
        <v>0</v>
      </c>
      <c r="AV55" s="119">
        <f>'007-2022 - Oprava a zpevn...'!J31</f>
        <v>0</v>
      </c>
      <c r="AW55" s="119">
        <f>'007-2022 - Oprava a zpevn...'!J32</f>
        <v>0</v>
      </c>
      <c r="AX55" s="119">
        <f>'007-2022 - Oprava a zpevn...'!J33</f>
        <v>0</v>
      </c>
      <c r="AY55" s="119">
        <f>'007-2022 - Oprava a zpevn...'!J34</f>
        <v>0</v>
      </c>
      <c r="AZ55" s="119">
        <f>'007-2022 - Oprava a zpevn...'!F31</f>
        <v>0</v>
      </c>
      <c r="BA55" s="119">
        <f>'007-2022 - Oprava a zpevn...'!F32</f>
        <v>0</v>
      </c>
      <c r="BB55" s="119">
        <f>'007-2022 - Oprava a zpevn...'!F33</f>
        <v>0</v>
      </c>
      <c r="BC55" s="119">
        <f>'007-2022 - Oprava a zpevn...'!F34</f>
        <v>0</v>
      </c>
      <c r="BD55" s="121">
        <f>'007-2022 - Oprava a zpevn...'!F35</f>
        <v>0</v>
      </c>
      <c r="BE55" s="7"/>
      <c r="BT55" s="122" t="s">
        <v>76</v>
      </c>
      <c r="BU55" s="122" t="s">
        <v>77</v>
      </c>
      <c r="BV55" s="122" t="s">
        <v>72</v>
      </c>
      <c r="BW55" s="122" t="s">
        <v>5</v>
      </c>
      <c r="BX55" s="122" t="s">
        <v>73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6BJE6CtVjfxS+Ebw6GpYYN6S1oloTd/XoiA48XssBZNKKMblLbeHXm8sJTxrWfQDxdccpdwxeYW8SKZ+K8TR9g==" hashValue="6Ue9/zhZTZeyQw1ShSsf1hmXoLe+1MNEOzHC/l9iS4Xg4jljSOfjg0ttgC+sdMAoJYXjt36DiYMBwteU8Yf81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7-2022 - Oprava a zpev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78</v>
      </c>
    </row>
    <row r="4" s="1" customFormat="1" ht="24.96" customHeight="1">
      <c r="B4" s="20"/>
      <c r="D4" s="125" t="s">
        <v>79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20. 4. 2022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19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22</v>
      </c>
      <c r="F19" s="38"/>
      <c r="G19" s="38"/>
      <c r="H19" s="38"/>
      <c r="I19" s="127" t="s">
        <v>29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22</v>
      </c>
      <c r="F22" s="38"/>
      <c r="G22" s="38"/>
      <c r="H22" s="38"/>
      <c r="I22" s="127" t="s">
        <v>29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35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2"/>
      <c r="B25" s="133"/>
      <c r="C25" s="132"/>
      <c r="D25" s="132"/>
      <c r="E25" s="134" t="s">
        <v>36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37</v>
      </c>
      <c r="E28" s="38"/>
      <c r="F28" s="38"/>
      <c r="G28" s="38"/>
      <c r="H28" s="38"/>
      <c r="I28" s="38"/>
      <c r="J28" s="138">
        <f>ROUND(J85,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39</v>
      </c>
      <c r="G30" s="38"/>
      <c r="H30" s="38"/>
      <c r="I30" s="139" t="s">
        <v>38</v>
      </c>
      <c r="J30" s="139" t="s">
        <v>40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41</v>
      </c>
      <c r="E31" s="127" t="s">
        <v>42</v>
      </c>
      <c r="F31" s="141">
        <f>ROUND((SUM(BE85:BE138)),  2)</f>
        <v>0</v>
      </c>
      <c r="G31" s="38"/>
      <c r="H31" s="38"/>
      <c r="I31" s="142">
        <v>0.20999999999999999</v>
      </c>
      <c r="J31" s="141">
        <f>ROUND(((SUM(BE85:BE138))*I31),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43</v>
      </c>
      <c r="F32" s="141">
        <f>ROUND((SUM(BF85:BF138)),  2)</f>
        <v>0</v>
      </c>
      <c r="G32" s="38"/>
      <c r="H32" s="38"/>
      <c r="I32" s="142">
        <v>0.14999999999999999</v>
      </c>
      <c r="J32" s="141">
        <f>ROUND(((SUM(BF85:BF138))*I32),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44</v>
      </c>
      <c r="F33" s="141">
        <f>ROUND((SUM(BG85:BG138)),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45</v>
      </c>
      <c r="F34" s="141">
        <f>ROUND((SUM(BH85:BH138)),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46</v>
      </c>
      <c r="F35" s="141">
        <f>ROUND((SUM(BI85:BI138)),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47</v>
      </c>
      <c r="E37" s="145"/>
      <c r="F37" s="145"/>
      <c r="G37" s="146" t="s">
        <v>48</v>
      </c>
      <c r="H37" s="147" t="s">
        <v>49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80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Oprava a zpevnění násypu komunikace II/354 Krouna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20. 4. 2022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Správa a údržba silnic Pardubického kraje </v>
      </c>
      <c r="G50" s="40"/>
      <c r="H50" s="40"/>
      <c r="I50" s="32" t="s">
        <v>32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81</v>
      </c>
      <c r="D53" s="155"/>
      <c r="E53" s="155"/>
      <c r="F53" s="155"/>
      <c r="G53" s="155"/>
      <c r="H53" s="155"/>
      <c r="I53" s="155"/>
      <c r="J53" s="156" t="s">
        <v>82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69</v>
      </c>
      <c r="D55" s="40"/>
      <c r="E55" s="40"/>
      <c r="F55" s="40"/>
      <c r="G55" s="40"/>
      <c r="H55" s="40"/>
      <c r="I55" s="40"/>
      <c r="J55" s="102">
        <f>J85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83</v>
      </c>
    </row>
    <row r="56" s="9" customFormat="1" ht="24.96" customHeight="1">
      <c r="A56" s="9"/>
      <c r="B56" s="158"/>
      <c r="C56" s="159"/>
      <c r="D56" s="160" t="s">
        <v>84</v>
      </c>
      <c r="E56" s="161"/>
      <c r="F56" s="161"/>
      <c r="G56" s="161"/>
      <c r="H56" s="161"/>
      <c r="I56" s="161"/>
      <c r="J56" s="162">
        <f>J86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85</v>
      </c>
      <c r="E57" s="167"/>
      <c r="F57" s="167"/>
      <c r="G57" s="167"/>
      <c r="H57" s="167"/>
      <c r="I57" s="167"/>
      <c r="J57" s="168">
        <f>J87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86</v>
      </c>
      <c r="E58" s="167"/>
      <c r="F58" s="167"/>
      <c r="G58" s="167"/>
      <c r="H58" s="167"/>
      <c r="I58" s="167"/>
      <c r="J58" s="168">
        <f>J102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87</v>
      </c>
      <c r="E59" s="167"/>
      <c r="F59" s="167"/>
      <c r="G59" s="167"/>
      <c r="H59" s="167"/>
      <c r="I59" s="167"/>
      <c r="J59" s="168">
        <f>J110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88</v>
      </c>
      <c r="E60" s="167"/>
      <c r="F60" s="167"/>
      <c r="G60" s="167"/>
      <c r="H60" s="167"/>
      <c r="I60" s="167"/>
      <c r="J60" s="168">
        <f>J113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89</v>
      </c>
      <c r="E61" s="167"/>
      <c r="F61" s="167"/>
      <c r="G61" s="167"/>
      <c r="H61" s="167"/>
      <c r="I61" s="167"/>
      <c r="J61" s="168">
        <f>J117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90</v>
      </c>
      <c r="E62" s="167"/>
      <c r="F62" s="167"/>
      <c r="G62" s="167"/>
      <c r="H62" s="167"/>
      <c r="I62" s="167"/>
      <c r="J62" s="168">
        <f>J119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91</v>
      </c>
      <c r="E63" s="167"/>
      <c r="F63" s="167"/>
      <c r="G63" s="167"/>
      <c r="H63" s="167"/>
      <c r="I63" s="167"/>
      <c r="J63" s="168">
        <f>J123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92</v>
      </c>
      <c r="E64" s="167"/>
      <c r="F64" s="167"/>
      <c r="G64" s="167"/>
      <c r="H64" s="167"/>
      <c r="I64" s="167"/>
      <c r="J64" s="168">
        <f>J128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8"/>
      <c r="C65" s="159"/>
      <c r="D65" s="160" t="s">
        <v>93</v>
      </c>
      <c r="E65" s="161"/>
      <c r="F65" s="161"/>
      <c r="G65" s="161"/>
      <c r="H65" s="161"/>
      <c r="I65" s="161"/>
      <c r="J65" s="162">
        <f>J133</f>
        <v>0</v>
      </c>
      <c r="K65" s="159"/>
      <c r="L65" s="16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4"/>
      <c r="C66" s="165"/>
      <c r="D66" s="166" t="s">
        <v>94</v>
      </c>
      <c r="E66" s="167"/>
      <c r="F66" s="167"/>
      <c r="G66" s="167"/>
      <c r="H66" s="167"/>
      <c r="I66" s="167"/>
      <c r="J66" s="168">
        <f>J134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95</v>
      </c>
      <c r="E67" s="167"/>
      <c r="F67" s="167"/>
      <c r="G67" s="167"/>
      <c r="H67" s="167"/>
      <c r="I67" s="167"/>
      <c r="J67" s="168">
        <f>J137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96</v>
      </c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E7</f>
        <v>Oprava a zpevnění násypu komunikace II/354 Krouna</v>
      </c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F10</f>
        <v xml:space="preserve"> </v>
      </c>
      <c r="G79" s="40"/>
      <c r="H79" s="40"/>
      <c r="I79" s="32" t="s">
        <v>23</v>
      </c>
      <c r="J79" s="72" t="str">
        <f>IF(J10="","",J10)</f>
        <v>20. 4. 2022</v>
      </c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E13</f>
        <v xml:space="preserve">Správa a údržba silnic Pardubického kraje </v>
      </c>
      <c r="G81" s="40"/>
      <c r="H81" s="40"/>
      <c r="I81" s="32" t="s">
        <v>32</v>
      </c>
      <c r="J81" s="36" t="str">
        <f>E19</f>
        <v xml:space="preserve"> </v>
      </c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IF(E16="","",E16)</f>
        <v>Vyplň údaj</v>
      </c>
      <c r="G82" s="40"/>
      <c r="H82" s="40"/>
      <c r="I82" s="32" t="s">
        <v>34</v>
      </c>
      <c r="J82" s="36" t="str">
        <f>E22</f>
        <v xml:space="preserve"> </v>
      </c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0"/>
      <c r="B84" s="171"/>
      <c r="C84" s="172" t="s">
        <v>97</v>
      </c>
      <c r="D84" s="173" t="s">
        <v>56</v>
      </c>
      <c r="E84" s="173" t="s">
        <v>52</v>
      </c>
      <c r="F84" s="173" t="s">
        <v>53</v>
      </c>
      <c r="G84" s="173" t="s">
        <v>98</v>
      </c>
      <c r="H84" s="173" t="s">
        <v>99</v>
      </c>
      <c r="I84" s="173" t="s">
        <v>100</v>
      </c>
      <c r="J84" s="174" t="s">
        <v>82</v>
      </c>
      <c r="K84" s="175" t="s">
        <v>101</v>
      </c>
      <c r="L84" s="176"/>
      <c r="M84" s="92" t="s">
        <v>19</v>
      </c>
      <c r="N84" s="93" t="s">
        <v>41</v>
      </c>
      <c r="O84" s="93" t="s">
        <v>102</v>
      </c>
      <c r="P84" s="93" t="s">
        <v>103</v>
      </c>
      <c r="Q84" s="93" t="s">
        <v>104</v>
      </c>
      <c r="R84" s="93" t="s">
        <v>105</v>
      </c>
      <c r="S84" s="93" t="s">
        <v>106</v>
      </c>
      <c r="T84" s="94" t="s">
        <v>107</v>
      </c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="2" customFormat="1" ht="22.8" customHeight="1">
      <c r="A85" s="38"/>
      <c r="B85" s="39"/>
      <c r="C85" s="99" t="s">
        <v>108</v>
      </c>
      <c r="D85" s="40"/>
      <c r="E85" s="40"/>
      <c r="F85" s="40"/>
      <c r="G85" s="40"/>
      <c r="H85" s="40"/>
      <c r="I85" s="40"/>
      <c r="J85" s="177">
        <f>BK85</f>
        <v>0</v>
      </c>
      <c r="K85" s="40"/>
      <c r="L85" s="44"/>
      <c r="M85" s="95"/>
      <c r="N85" s="178"/>
      <c r="O85" s="96"/>
      <c r="P85" s="179">
        <f>P86+P133</f>
        <v>0</v>
      </c>
      <c r="Q85" s="96"/>
      <c r="R85" s="179">
        <f>R86+R133</f>
        <v>44.792006760000007</v>
      </c>
      <c r="S85" s="96"/>
      <c r="T85" s="180">
        <f>T86+T133</f>
        <v>15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70</v>
      </c>
      <c r="AU85" s="17" t="s">
        <v>83</v>
      </c>
      <c r="BK85" s="181">
        <f>BK86+BK133</f>
        <v>0</v>
      </c>
    </row>
    <row r="86" s="12" customFormat="1" ht="25.92" customHeight="1">
      <c r="A86" s="12"/>
      <c r="B86" s="182"/>
      <c r="C86" s="183"/>
      <c r="D86" s="184" t="s">
        <v>70</v>
      </c>
      <c r="E86" s="185" t="s">
        <v>109</v>
      </c>
      <c r="F86" s="185" t="s">
        <v>110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P87+P102+P110+P113+P117+P119+P123+P128</f>
        <v>0</v>
      </c>
      <c r="Q86" s="190"/>
      <c r="R86" s="191">
        <f>R87+R102+R110+R113+R117+R119+R123+R128</f>
        <v>44.792006760000007</v>
      </c>
      <c r="S86" s="190"/>
      <c r="T86" s="192">
        <f>T87+T102+T110+T113+T117+T119+T123+T128</f>
        <v>15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3" t="s">
        <v>76</v>
      </c>
      <c r="AT86" s="194" t="s">
        <v>70</v>
      </c>
      <c r="AU86" s="194" t="s">
        <v>71</v>
      </c>
      <c r="AY86" s="193" t="s">
        <v>111</v>
      </c>
      <c r="BK86" s="195">
        <f>BK87+BK102+BK110+BK113+BK117+BK119+BK123+BK128</f>
        <v>0</v>
      </c>
    </row>
    <row r="87" s="12" customFormat="1" ht="22.8" customHeight="1">
      <c r="A87" s="12"/>
      <c r="B87" s="182"/>
      <c r="C87" s="183"/>
      <c r="D87" s="184" t="s">
        <v>70</v>
      </c>
      <c r="E87" s="196" t="s">
        <v>76</v>
      </c>
      <c r="F87" s="196" t="s">
        <v>112</v>
      </c>
      <c r="G87" s="183"/>
      <c r="H87" s="183"/>
      <c r="I87" s="186"/>
      <c r="J87" s="197">
        <f>BK87</f>
        <v>0</v>
      </c>
      <c r="K87" s="183"/>
      <c r="L87" s="188"/>
      <c r="M87" s="189"/>
      <c r="N87" s="190"/>
      <c r="O87" s="190"/>
      <c r="P87" s="191">
        <f>SUM(P88:P101)</f>
        <v>0</v>
      </c>
      <c r="Q87" s="190"/>
      <c r="R87" s="191">
        <f>SUM(R88:R101)</f>
        <v>1.3024700500000002</v>
      </c>
      <c r="S87" s="190"/>
      <c r="T87" s="192">
        <f>SUM(T88:T101)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76</v>
      </c>
      <c r="AT87" s="194" t="s">
        <v>70</v>
      </c>
      <c r="AU87" s="194" t="s">
        <v>76</v>
      </c>
      <c r="AY87" s="193" t="s">
        <v>111</v>
      </c>
      <c r="BK87" s="195">
        <f>SUM(BK88:BK101)</f>
        <v>0</v>
      </c>
    </row>
    <row r="88" s="2" customFormat="1" ht="24.15" customHeight="1">
      <c r="A88" s="38"/>
      <c r="B88" s="39"/>
      <c r="C88" s="198" t="s">
        <v>76</v>
      </c>
      <c r="D88" s="198" t="s">
        <v>113</v>
      </c>
      <c r="E88" s="199" t="s">
        <v>114</v>
      </c>
      <c r="F88" s="200" t="s">
        <v>115</v>
      </c>
      <c r="G88" s="201" t="s">
        <v>116</v>
      </c>
      <c r="H88" s="202">
        <v>2.835</v>
      </c>
      <c r="I88" s="203"/>
      <c r="J88" s="204">
        <f>ROUND(I88*H88,2)</f>
        <v>0</v>
      </c>
      <c r="K88" s="205"/>
      <c r="L88" s="44"/>
      <c r="M88" s="206" t="s">
        <v>19</v>
      </c>
      <c r="N88" s="207" t="s">
        <v>42</v>
      </c>
      <c r="O88" s="84"/>
      <c r="P88" s="208">
        <f>O88*H88</f>
        <v>0</v>
      </c>
      <c r="Q88" s="208">
        <v>3.0000000000000001E-05</v>
      </c>
      <c r="R88" s="208">
        <f>Q88*H88</f>
        <v>8.5050000000000007E-05</v>
      </c>
      <c r="S88" s="208">
        <v>0</v>
      </c>
      <c r="T88" s="20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0" t="s">
        <v>117</v>
      </c>
      <c r="AT88" s="210" t="s">
        <v>113</v>
      </c>
      <c r="AU88" s="210" t="s">
        <v>78</v>
      </c>
      <c r="AY88" s="17" t="s">
        <v>111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76</v>
      </c>
      <c r="BK88" s="211">
        <f>ROUND(I88*H88,2)</f>
        <v>0</v>
      </c>
      <c r="BL88" s="17" t="s">
        <v>117</v>
      </c>
      <c r="BM88" s="210" t="s">
        <v>118</v>
      </c>
    </row>
    <row r="89" s="13" customFormat="1">
      <c r="A89" s="13"/>
      <c r="B89" s="212"/>
      <c r="C89" s="213"/>
      <c r="D89" s="214" t="s">
        <v>119</v>
      </c>
      <c r="E89" s="215" t="s">
        <v>19</v>
      </c>
      <c r="F89" s="216" t="s">
        <v>120</v>
      </c>
      <c r="G89" s="213"/>
      <c r="H89" s="217">
        <v>336</v>
      </c>
      <c r="I89" s="218"/>
      <c r="J89" s="213"/>
      <c r="K89" s="213"/>
      <c r="L89" s="219"/>
      <c r="M89" s="220"/>
      <c r="N89" s="221"/>
      <c r="O89" s="221"/>
      <c r="P89" s="221"/>
      <c r="Q89" s="221"/>
      <c r="R89" s="221"/>
      <c r="S89" s="221"/>
      <c r="T89" s="22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3" t="s">
        <v>119</v>
      </c>
      <c r="AU89" s="223" t="s">
        <v>78</v>
      </c>
      <c r="AV89" s="13" t="s">
        <v>78</v>
      </c>
      <c r="AW89" s="13" t="s">
        <v>33</v>
      </c>
      <c r="AX89" s="13" t="s">
        <v>71</v>
      </c>
      <c r="AY89" s="223" t="s">
        <v>111</v>
      </c>
    </row>
    <row r="90" s="13" customFormat="1">
      <c r="A90" s="13"/>
      <c r="B90" s="212"/>
      <c r="C90" s="213"/>
      <c r="D90" s="214" t="s">
        <v>119</v>
      </c>
      <c r="E90" s="215" t="s">
        <v>19</v>
      </c>
      <c r="F90" s="216" t="s">
        <v>121</v>
      </c>
      <c r="G90" s="213"/>
      <c r="H90" s="217">
        <v>33.75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3" t="s">
        <v>119</v>
      </c>
      <c r="AU90" s="223" t="s">
        <v>78</v>
      </c>
      <c r="AV90" s="13" t="s">
        <v>78</v>
      </c>
      <c r="AW90" s="13" t="s">
        <v>33</v>
      </c>
      <c r="AX90" s="13" t="s">
        <v>71</v>
      </c>
      <c r="AY90" s="223" t="s">
        <v>111</v>
      </c>
    </row>
    <row r="91" s="13" customFormat="1">
      <c r="A91" s="13"/>
      <c r="B91" s="212"/>
      <c r="C91" s="213"/>
      <c r="D91" s="214" t="s">
        <v>119</v>
      </c>
      <c r="E91" s="215" t="s">
        <v>19</v>
      </c>
      <c r="F91" s="216" t="s">
        <v>122</v>
      </c>
      <c r="G91" s="213"/>
      <c r="H91" s="217">
        <v>2.835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3" t="s">
        <v>119</v>
      </c>
      <c r="AU91" s="223" t="s">
        <v>78</v>
      </c>
      <c r="AV91" s="13" t="s">
        <v>78</v>
      </c>
      <c r="AW91" s="13" t="s">
        <v>33</v>
      </c>
      <c r="AX91" s="13" t="s">
        <v>76</v>
      </c>
      <c r="AY91" s="223" t="s">
        <v>111</v>
      </c>
    </row>
    <row r="92" s="2" customFormat="1" ht="24.15" customHeight="1">
      <c r="A92" s="38"/>
      <c r="B92" s="39"/>
      <c r="C92" s="198" t="s">
        <v>78</v>
      </c>
      <c r="D92" s="198" t="s">
        <v>113</v>
      </c>
      <c r="E92" s="199" t="s">
        <v>123</v>
      </c>
      <c r="F92" s="200" t="s">
        <v>124</v>
      </c>
      <c r="G92" s="201" t="s">
        <v>125</v>
      </c>
      <c r="H92" s="202">
        <v>33.75</v>
      </c>
      <c r="I92" s="203"/>
      <c r="J92" s="204">
        <f>ROUND(I92*H92,2)</f>
        <v>0</v>
      </c>
      <c r="K92" s="205"/>
      <c r="L92" s="44"/>
      <c r="M92" s="206" t="s">
        <v>19</v>
      </c>
      <c r="N92" s="207" t="s">
        <v>42</v>
      </c>
      <c r="O92" s="84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0" t="s">
        <v>117</v>
      </c>
      <c r="AT92" s="210" t="s">
        <v>113</v>
      </c>
      <c r="AU92" s="210" t="s">
        <v>78</v>
      </c>
      <c r="AY92" s="17" t="s">
        <v>111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76</v>
      </c>
      <c r="BK92" s="211">
        <f>ROUND(I92*H92,2)</f>
        <v>0</v>
      </c>
      <c r="BL92" s="17" t="s">
        <v>117</v>
      </c>
      <c r="BM92" s="210" t="s">
        <v>126</v>
      </c>
    </row>
    <row r="93" s="13" customFormat="1">
      <c r="A93" s="13"/>
      <c r="B93" s="212"/>
      <c r="C93" s="213"/>
      <c r="D93" s="214" t="s">
        <v>119</v>
      </c>
      <c r="E93" s="215" t="s">
        <v>19</v>
      </c>
      <c r="F93" s="216" t="s">
        <v>121</v>
      </c>
      <c r="G93" s="213"/>
      <c r="H93" s="217">
        <v>33.75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3" t="s">
        <v>119</v>
      </c>
      <c r="AU93" s="223" t="s">
        <v>78</v>
      </c>
      <c r="AV93" s="13" t="s">
        <v>78</v>
      </c>
      <c r="AW93" s="13" t="s">
        <v>33</v>
      </c>
      <c r="AX93" s="13" t="s">
        <v>76</v>
      </c>
      <c r="AY93" s="223" t="s">
        <v>111</v>
      </c>
    </row>
    <row r="94" s="2" customFormat="1" ht="44.25" customHeight="1">
      <c r="A94" s="38"/>
      <c r="B94" s="39"/>
      <c r="C94" s="198" t="s">
        <v>127</v>
      </c>
      <c r="D94" s="198" t="s">
        <v>113</v>
      </c>
      <c r="E94" s="199" t="s">
        <v>128</v>
      </c>
      <c r="F94" s="200" t="s">
        <v>129</v>
      </c>
      <c r="G94" s="201" t="s">
        <v>125</v>
      </c>
      <c r="H94" s="202">
        <v>2.835</v>
      </c>
      <c r="I94" s="203"/>
      <c r="J94" s="204">
        <f>ROUND(I94*H94,2)</f>
        <v>0</v>
      </c>
      <c r="K94" s="205"/>
      <c r="L94" s="44"/>
      <c r="M94" s="206" t="s">
        <v>19</v>
      </c>
      <c r="N94" s="207" t="s">
        <v>42</v>
      </c>
      <c r="O94" s="84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0" t="s">
        <v>117</v>
      </c>
      <c r="AT94" s="210" t="s">
        <v>113</v>
      </c>
      <c r="AU94" s="210" t="s">
        <v>78</v>
      </c>
      <c r="AY94" s="17" t="s">
        <v>111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76</v>
      </c>
      <c r="BK94" s="211">
        <f>ROUND(I94*H94,2)</f>
        <v>0</v>
      </c>
      <c r="BL94" s="17" t="s">
        <v>117</v>
      </c>
      <c r="BM94" s="210" t="s">
        <v>130</v>
      </c>
    </row>
    <row r="95" s="13" customFormat="1">
      <c r="A95" s="13"/>
      <c r="B95" s="212"/>
      <c r="C95" s="213"/>
      <c r="D95" s="214" t="s">
        <v>119</v>
      </c>
      <c r="E95" s="215" t="s">
        <v>19</v>
      </c>
      <c r="F95" s="216" t="s">
        <v>122</v>
      </c>
      <c r="G95" s="213"/>
      <c r="H95" s="217">
        <v>2.835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3" t="s">
        <v>119</v>
      </c>
      <c r="AU95" s="223" t="s">
        <v>78</v>
      </c>
      <c r="AV95" s="13" t="s">
        <v>78</v>
      </c>
      <c r="AW95" s="13" t="s">
        <v>33</v>
      </c>
      <c r="AX95" s="13" t="s">
        <v>76</v>
      </c>
      <c r="AY95" s="223" t="s">
        <v>111</v>
      </c>
    </row>
    <row r="96" s="2" customFormat="1" ht="49.05" customHeight="1">
      <c r="A96" s="38"/>
      <c r="B96" s="39"/>
      <c r="C96" s="198" t="s">
        <v>117</v>
      </c>
      <c r="D96" s="198" t="s">
        <v>113</v>
      </c>
      <c r="E96" s="199" t="s">
        <v>131</v>
      </c>
      <c r="F96" s="200" t="s">
        <v>132</v>
      </c>
      <c r="G96" s="201" t="s">
        <v>133</v>
      </c>
      <c r="H96" s="202">
        <v>24.5</v>
      </c>
      <c r="I96" s="203"/>
      <c r="J96" s="204">
        <f>ROUND(I96*H96,2)</f>
        <v>0</v>
      </c>
      <c r="K96" s="205"/>
      <c r="L96" s="44"/>
      <c r="M96" s="206" t="s">
        <v>19</v>
      </c>
      <c r="N96" s="207" t="s">
        <v>42</v>
      </c>
      <c r="O96" s="84"/>
      <c r="P96" s="208">
        <f>O96*H96</f>
        <v>0</v>
      </c>
      <c r="Q96" s="208">
        <v>0.00133</v>
      </c>
      <c r="R96" s="208">
        <f>Q96*H96</f>
        <v>0.032585000000000003</v>
      </c>
      <c r="S96" s="208">
        <v>0</v>
      </c>
      <c r="T96" s="20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0" t="s">
        <v>117</v>
      </c>
      <c r="AT96" s="210" t="s">
        <v>113</v>
      </c>
      <c r="AU96" s="210" t="s">
        <v>78</v>
      </c>
      <c r="AY96" s="17" t="s">
        <v>111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76</v>
      </c>
      <c r="BK96" s="211">
        <f>ROUND(I96*H96,2)</f>
        <v>0</v>
      </c>
      <c r="BL96" s="17" t="s">
        <v>117</v>
      </c>
      <c r="BM96" s="210" t="s">
        <v>134</v>
      </c>
    </row>
    <row r="97" s="2" customFormat="1" ht="21.75" customHeight="1">
      <c r="A97" s="38"/>
      <c r="B97" s="39"/>
      <c r="C97" s="224" t="s">
        <v>135</v>
      </c>
      <c r="D97" s="224" t="s">
        <v>136</v>
      </c>
      <c r="E97" s="225" t="s">
        <v>137</v>
      </c>
      <c r="F97" s="226" t="s">
        <v>138</v>
      </c>
      <c r="G97" s="227" t="s">
        <v>139</v>
      </c>
      <c r="H97" s="228">
        <v>0.55700000000000005</v>
      </c>
      <c r="I97" s="229"/>
      <c r="J97" s="230">
        <f>ROUND(I97*H97,2)</f>
        <v>0</v>
      </c>
      <c r="K97" s="231"/>
      <c r="L97" s="232"/>
      <c r="M97" s="233" t="s">
        <v>19</v>
      </c>
      <c r="N97" s="234" t="s">
        <v>42</v>
      </c>
      <c r="O97" s="84"/>
      <c r="P97" s="208">
        <f>O97*H97</f>
        <v>0</v>
      </c>
      <c r="Q97" s="208">
        <v>1</v>
      </c>
      <c r="R97" s="208">
        <f>Q97*H97</f>
        <v>0.55700000000000005</v>
      </c>
      <c r="S97" s="208">
        <v>0</v>
      </c>
      <c r="T97" s="20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0" t="s">
        <v>140</v>
      </c>
      <c r="AT97" s="210" t="s">
        <v>136</v>
      </c>
      <c r="AU97" s="210" t="s">
        <v>78</v>
      </c>
      <c r="AY97" s="17" t="s">
        <v>111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76</v>
      </c>
      <c r="BK97" s="211">
        <f>ROUND(I97*H97,2)</f>
        <v>0</v>
      </c>
      <c r="BL97" s="17" t="s">
        <v>117</v>
      </c>
      <c r="BM97" s="210" t="s">
        <v>141</v>
      </c>
    </row>
    <row r="98" s="13" customFormat="1">
      <c r="A98" s="13"/>
      <c r="B98" s="212"/>
      <c r="C98" s="213"/>
      <c r="D98" s="214" t="s">
        <v>119</v>
      </c>
      <c r="E98" s="215" t="s">
        <v>19</v>
      </c>
      <c r="F98" s="216" t="s">
        <v>142</v>
      </c>
      <c r="G98" s="213"/>
      <c r="H98" s="217">
        <v>0.55700000000000005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3" t="s">
        <v>119</v>
      </c>
      <c r="AU98" s="223" t="s">
        <v>78</v>
      </c>
      <c r="AV98" s="13" t="s">
        <v>78</v>
      </c>
      <c r="AW98" s="13" t="s">
        <v>33</v>
      </c>
      <c r="AX98" s="13" t="s">
        <v>76</v>
      </c>
      <c r="AY98" s="223" t="s">
        <v>111</v>
      </c>
    </row>
    <row r="99" s="2" customFormat="1" ht="33" customHeight="1">
      <c r="A99" s="38"/>
      <c r="B99" s="39"/>
      <c r="C99" s="198" t="s">
        <v>143</v>
      </c>
      <c r="D99" s="198" t="s">
        <v>113</v>
      </c>
      <c r="E99" s="199" t="s">
        <v>144</v>
      </c>
      <c r="F99" s="200" t="s">
        <v>145</v>
      </c>
      <c r="G99" s="201" t="s">
        <v>146</v>
      </c>
      <c r="H99" s="202">
        <v>27</v>
      </c>
      <c r="I99" s="203"/>
      <c r="J99" s="204">
        <f>ROUND(I99*H99,2)</f>
        <v>0</v>
      </c>
      <c r="K99" s="205"/>
      <c r="L99" s="44"/>
      <c r="M99" s="206" t="s">
        <v>19</v>
      </c>
      <c r="N99" s="207" t="s">
        <v>42</v>
      </c>
      <c r="O99" s="84"/>
      <c r="P99" s="208">
        <f>O99*H99</f>
        <v>0</v>
      </c>
      <c r="Q99" s="208">
        <v>0.0264</v>
      </c>
      <c r="R99" s="208">
        <f>Q99*H99</f>
        <v>0.71279999999999999</v>
      </c>
      <c r="S99" s="208">
        <v>0</v>
      </c>
      <c r="T99" s="20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0" t="s">
        <v>117</v>
      </c>
      <c r="AT99" s="210" t="s">
        <v>113</v>
      </c>
      <c r="AU99" s="210" t="s">
        <v>78</v>
      </c>
      <c r="AY99" s="17" t="s">
        <v>111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76</v>
      </c>
      <c r="BK99" s="211">
        <f>ROUND(I99*H99,2)</f>
        <v>0</v>
      </c>
      <c r="BL99" s="17" t="s">
        <v>117</v>
      </c>
      <c r="BM99" s="210" t="s">
        <v>147</v>
      </c>
    </row>
    <row r="100" s="13" customFormat="1">
      <c r="A100" s="13"/>
      <c r="B100" s="212"/>
      <c r="C100" s="213"/>
      <c r="D100" s="214" t="s">
        <v>119</v>
      </c>
      <c r="E100" s="215" t="s">
        <v>19</v>
      </c>
      <c r="F100" s="216" t="s">
        <v>148</v>
      </c>
      <c r="G100" s="213"/>
      <c r="H100" s="217">
        <v>27</v>
      </c>
      <c r="I100" s="218"/>
      <c r="J100" s="213"/>
      <c r="K100" s="213"/>
      <c r="L100" s="219"/>
      <c r="M100" s="220"/>
      <c r="N100" s="221"/>
      <c r="O100" s="221"/>
      <c r="P100" s="221"/>
      <c r="Q100" s="221"/>
      <c r="R100" s="221"/>
      <c r="S100" s="221"/>
      <c r="T100" s="22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3" t="s">
        <v>119</v>
      </c>
      <c r="AU100" s="223" t="s">
        <v>78</v>
      </c>
      <c r="AV100" s="13" t="s">
        <v>78</v>
      </c>
      <c r="AW100" s="13" t="s">
        <v>33</v>
      </c>
      <c r="AX100" s="13" t="s">
        <v>76</v>
      </c>
      <c r="AY100" s="223" t="s">
        <v>111</v>
      </c>
    </row>
    <row r="101" s="2" customFormat="1" ht="21.75" customHeight="1">
      <c r="A101" s="38"/>
      <c r="B101" s="39"/>
      <c r="C101" s="198" t="s">
        <v>149</v>
      </c>
      <c r="D101" s="198" t="s">
        <v>113</v>
      </c>
      <c r="E101" s="199" t="s">
        <v>150</v>
      </c>
      <c r="F101" s="200" t="s">
        <v>151</v>
      </c>
      <c r="G101" s="201" t="s">
        <v>133</v>
      </c>
      <c r="H101" s="202">
        <v>24.5</v>
      </c>
      <c r="I101" s="203"/>
      <c r="J101" s="204">
        <f>ROUND(I101*H101,2)</f>
        <v>0</v>
      </c>
      <c r="K101" s="205"/>
      <c r="L101" s="44"/>
      <c r="M101" s="206" t="s">
        <v>19</v>
      </c>
      <c r="N101" s="207" t="s">
        <v>42</v>
      </c>
      <c r="O101" s="84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0" t="s">
        <v>117</v>
      </c>
      <c r="AT101" s="210" t="s">
        <v>113</v>
      </c>
      <c r="AU101" s="210" t="s">
        <v>78</v>
      </c>
      <c r="AY101" s="17" t="s">
        <v>111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76</v>
      </c>
      <c r="BK101" s="211">
        <f>ROUND(I101*H101,2)</f>
        <v>0</v>
      </c>
      <c r="BL101" s="17" t="s">
        <v>117</v>
      </c>
      <c r="BM101" s="210" t="s">
        <v>152</v>
      </c>
    </row>
    <row r="102" s="12" customFormat="1" ht="22.8" customHeight="1">
      <c r="A102" s="12"/>
      <c r="B102" s="182"/>
      <c r="C102" s="183"/>
      <c r="D102" s="184" t="s">
        <v>70</v>
      </c>
      <c r="E102" s="196" t="s">
        <v>78</v>
      </c>
      <c r="F102" s="196" t="s">
        <v>153</v>
      </c>
      <c r="G102" s="183"/>
      <c r="H102" s="183"/>
      <c r="I102" s="186"/>
      <c r="J102" s="197">
        <f>BK102</f>
        <v>0</v>
      </c>
      <c r="K102" s="183"/>
      <c r="L102" s="188"/>
      <c r="M102" s="189"/>
      <c r="N102" s="190"/>
      <c r="O102" s="190"/>
      <c r="P102" s="191">
        <f>SUM(P103:P109)</f>
        <v>0</v>
      </c>
      <c r="Q102" s="190"/>
      <c r="R102" s="191">
        <f>SUM(R103:R109)</f>
        <v>11.747026710000002</v>
      </c>
      <c r="S102" s="190"/>
      <c r="T102" s="192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3" t="s">
        <v>76</v>
      </c>
      <c r="AT102" s="194" t="s">
        <v>70</v>
      </c>
      <c r="AU102" s="194" t="s">
        <v>76</v>
      </c>
      <c r="AY102" s="193" t="s">
        <v>111</v>
      </c>
      <c r="BK102" s="195">
        <f>SUM(BK103:BK109)</f>
        <v>0</v>
      </c>
    </row>
    <row r="103" s="2" customFormat="1" ht="37.8" customHeight="1">
      <c r="A103" s="38"/>
      <c r="B103" s="39"/>
      <c r="C103" s="198" t="s">
        <v>140</v>
      </c>
      <c r="D103" s="198" t="s">
        <v>113</v>
      </c>
      <c r="E103" s="199" t="s">
        <v>154</v>
      </c>
      <c r="F103" s="200" t="s">
        <v>155</v>
      </c>
      <c r="G103" s="201" t="s">
        <v>133</v>
      </c>
      <c r="H103" s="202">
        <v>24.5</v>
      </c>
      <c r="I103" s="203"/>
      <c r="J103" s="204">
        <f>ROUND(I103*H103,2)</f>
        <v>0</v>
      </c>
      <c r="K103" s="205"/>
      <c r="L103" s="44"/>
      <c r="M103" s="206" t="s">
        <v>19</v>
      </c>
      <c r="N103" s="207" t="s">
        <v>42</v>
      </c>
      <c r="O103" s="84"/>
      <c r="P103" s="208">
        <f>O103*H103</f>
        <v>0</v>
      </c>
      <c r="Q103" s="208">
        <v>3.0000000000000001E-05</v>
      </c>
      <c r="R103" s="208">
        <f>Q103*H103</f>
        <v>0.00073499999999999998</v>
      </c>
      <c r="S103" s="208">
        <v>0</v>
      </c>
      <c r="T103" s="20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0" t="s">
        <v>117</v>
      </c>
      <c r="AT103" s="210" t="s">
        <v>113</v>
      </c>
      <c r="AU103" s="210" t="s">
        <v>78</v>
      </c>
      <c r="AY103" s="17" t="s">
        <v>111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76</v>
      </c>
      <c r="BK103" s="211">
        <f>ROUND(I103*H103,2)</f>
        <v>0</v>
      </c>
      <c r="BL103" s="17" t="s">
        <v>117</v>
      </c>
      <c r="BM103" s="210" t="s">
        <v>156</v>
      </c>
    </row>
    <row r="104" s="2" customFormat="1" ht="24.15" customHeight="1">
      <c r="A104" s="38"/>
      <c r="B104" s="39"/>
      <c r="C104" s="198" t="s">
        <v>157</v>
      </c>
      <c r="D104" s="198" t="s">
        <v>113</v>
      </c>
      <c r="E104" s="199" t="s">
        <v>158</v>
      </c>
      <c r="F104" s="200" t="s">
        <v>159</v>
      </c>
      <c r="G104" s="201" t="s">
        <v>125</v>
      </c>
      <c r="H104" s="202">
        <v>4.2389999999999999</v>
      </c>
      <c r="I104" s="203"/>
      <c r="J104" s="204">
        <f>ROUND(I104*H104,2)</f>
        <v>0</v>
      </c>
      <c r="K104" s="205"/>
      <c r="L104" s="44"/>
      <c r="M104" s="206" t="s">
        <v>19</v>
      </c>
      <c r="N104" s="207" t="s">
        <v>42</v>
      </c>
      <c r="O104" s="84"/>
      <c r="P104" s="208">
        <f>O104*H104</f>
        <v>0</v>
      </c>
      <c r="Q104" s="208">
        <v>2.4746100000000002</v>
      </c>
      <c r="R104" s="208">
        <f>Q104*H104</f>
        <v>10.489871790000001</v>
      </c>
      <c r="S104" s="208">
        <v>0</v>
      </c>
      <c r="T104" s="209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0" t="s">
        <v>117</v>
      </c>
      <c r="AT104" s="210" t="s">
        <v>113</v>
      </c>
      <c r="AU104" s="210" t="s">
        <v>78</v>
      </c>
      <c r="AY104" s="17" t="s">
        <v>111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76</v>
      </c>
      <c r="BK104" s="211">
        <f>ROUND(I104*H104,2)</f>
        <v>0</v>
      </c>
      <c r="BL104" s="17" t="s">
        <v>117</v>
      </c>
      <c r="BM104" s="210" t="s">
        <v>160</v>
      </c>
    </row>
    <row r="105" s="13" customFormat="1">
      <c r="A105" s="13"/>
      <c r="B105" s="212"/>
      <c r="C105" s="213"/>
      <c r="D105" s="214" t="s">
        <v>119</v>
      </c>
      <c r="E105" s="215" t="s">
        <v>19</v>
      </c>
      <c r="F105" s="216" t="s">
        <v>161</v>
      </c>
      <c r="G105" s="213"/>
      <c r="H105" s="217">
        <v>4.2389999999999999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3" t="s">
        <v>119</v>
      </c>
      <c r="AU105" s="223" t="s">
        <v>78</v>
      </c>
      <c r="AV105" s="13" t="s">
        <v>78</v>
      </c>
      <c r="AW105" s="13" t="s">
        <v>33</v>
      </c>
      <c r="AX105" s="13" t="s">
        <v>76</v>
      </c>
      <c r="AY105" s="223" t="s">
        <v>111</v>
      </c>
    </row>
    <row r="106" s="2" customFormat="1" ht="16.5" customHeight="1">
      <c r="A106" s="38"/>
      <c r="B106" s="39"/>
      <c r="C106" s="198" t="s">
        <v>162</v>
      </c>
      <c r="D106" s="198" t="s">
        <v>113</v>
      </c>
      <c r="E106" s="199" t="s">
        <v>163</v>
      </c>
      <c r="F106" s="200" t="s">
        <v>164</v>
      </c>
      <c r="G106" s="201" t="s">
        <v>146</v>
      </c>
      <c r="H106" s="202">
        <v>11.279999999999999</v>
      </c>
      <c r="I106" s="203"/>
      <c r="J106" s="204">
        <f>ROUND(I106*H106,2)</f>
        <v>0</v>
      </c>
      <c r="K106" s="205"/>
      <c r="L106" s="44"/>
      <c r="M106" s="206" t="s">
        <v>19</v>
      </c>
      <c r="N106" s="207" t="s">
        <v>42</v>
      </c>
      <c r="O106" s="84"/>
      <c r="P106" s="208">
        <f>O106*H106</f>
        <v>0</v>
      </c>
      <c r="Q106" s="208">
        <v>0.0026900000000000001</v>
      </c>
      <c r="R106" s="208">
        <f>Q106*H106</f>
        <v>0.030343200000000001</v>
      </c>
      <c r="S106" s="208">
        <v>0</v>
      </c>
      <c r="T106" s="20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0" t="s">
        <v>117</v>
      </c>
      <c r="AT106" s="210" t="s">
        <v>113</v>
      </c>
      <c r="AU106" s="210" t="s">
        <v>78</v>
      </c>
      <c r="AY106" s="17" t="s">
        <v>111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76</v>
      </c>
      <c r="BK106" s="211">
        <f>ROUND(I106*H106,2)</f>
        <v>0</v>
      </c>
      <c r="BL106" s="17" t="s">
        <v>117</v>
      </c>
      <c r="BM106" s="210" t="s">
        <v>165</v>
      </c>
    </row>
    <row r="107" s="13" customFormat="1">
      <c r="A107" s="13"/>
      <c r="B107" s="212"/>
      <c r="C107" s="213"/>
      <c r="D107" s="214" t="s">
        <v>119</v>
      </c>
      <c r="E107" s="215" t="s">
        <v>19</v>
      </c>
      <c r="F107" s="216" t="s">
        <v>166</v>
      </c>
      <c r="G107" s="213"/>
      <c r="H107" s="217">
        <v>11.279999999999999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3" t="s">
        <v>119</v>
      </c>
      <c r="AU107" s="223" t="s">
        <v>78</v>
      </c>
      <c r="AV107" s="13" t="s">
        <v>78</v>
      </c>
      <c r="AW107" s="13" t="s">
        <v>33</v>
      </c>
      <c r="AX107" s="13" t="s">
        <v>76</v>
      </c>
      <c r="AY107" s="223" t="s">
        <v>111</v>
      </c>
    </row>
    <row r="108" s="2" customFormat="1" ht="16.5" customHeight="1">
      <c r="A108" s="38"/>
      <c r="B108" s="39"/>
      <c r="C108" s="198" t="s">
        <v>167</v>
      </c>
      <c r="D108" s="198" t="s">
        <v>113</v>
      </c>
      <c r="E108" s="199" t="s">
        <v>168</v>
      </c>
      <c r="F108" s="200" t="s">
        <v>169</v>
      </c>
      <c r="G108" s="201" t="s">
        <v>146</v>
      </c>
      <c r="H108" s="202">
        <v>11.279999999999999</v>
      </c>
      <c r="I108" s="203"/>
      <c r="J108" s="204">
        <f>ROUND(I108*H108,2)</f>
        <v>0</v>
      </c>
      <c r="K108" s="205"/>
      <c r="L108" s="44"/>
      <c r="M108" s="206" t="s">
        <v>19</v>
      </c>
      <c r="N108" s="207" t="s">
        <v>42</v>
      </c>
      <c r="O108" s="84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0" t="s">
        <v>117</v>
      </c>
      <c r="AT108" s="210" t="s">
        <v>113</v>
      </c>
      <c r="AU108" s="210" t="s">
        <v>78</v>
      </c>
      <c r="AY108" s="17" t="s">
        <v>111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76</v>
      </c>
      <c r="BK108" s="211">
        <f>ROUND(I108*H108,2)</f>
        <v>0</v>
      </c>
      <c r="BL108" s="17" t="s">
        <v>117</v>
      </c>
      <c r="BM108" s="210" t="s">
        <v>170</v>
      </c>
    </row>
    <row r="109" s="2" customFormat="1" ht="24.15" customHeight="1">
      <c r="A109" s="38"/>
      <c r="B109" s="39"/>
      <c r="C109" s="198" t="s">
        <v>171</v>
      </c>
      <c r="D109" s="198" t="s">
        <v>113</v>
      </c>
      <c r="E109" s="199" t="s">
        <v>172</v>
      </c>
      <c r="F109" s="200" t="s">
        <v>173</v>
      </c>
      <c r="G109" s="201" t="s">
        <v>139</v>
      </c>
      <c r="H109" s="202">
        <v>1.1559999999999999</v>
      </c>
      <c r="I109" s="203"/>
      <c r="J109" s="204">
        <f>ROUND(I109*H109,2)</f>
        <v>0</v>
      </c>
      <c r="K109" s="205"/>
      <c r="L109" s="44"/>
      <c r="M109" s="206" t="s">
        <v>19</v>
      </c>
      <c r="N109" s="207" t="s">
        <v>42</v>
      </c>
      <c r="O109" s="84"/>
      <c r="P109" s="208">
        <f>O109*H109</f>
        <v>0</v>
      </c>
      <c r="Q109" s="208">
        <v>1.0606199999999999</v>
      </c>
      <c r="R109" s="208">
        <f>Q109*H109</f>
        <v>1.2260767199999998</v>
      </c>
      <c r="S109" s="208">
        <v>0</v>
      </c>
      <c r="T109" s="20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0" t="s">
        <v>117</v>
      </c>
      <c r="AT109" s="210" t="s">
        <v>113</v>
      </c>
      <c r="AU109" s="210" t="s">
        <v>78</v>
      </c>
      <c r="AY109" s="17" t="s">
        <v>111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76</v>
      </c>
      <c r="BK109" s="211">
        <f>ROUND(I109*H109,2)</f>
        <v>0</v>
      </c>
      <c r="BL109" s="17" t="s">
        <v>117</v>
      </c>
      <c r="BM109" s="210" t="s">
        <v>174</v>
      </c>
    </row>
    <row r="110" s="12" customFormat="1" ht="22.8" customHeight="1">
      <c r="A110" s="12"/>
      <c r="B110" s="182"/>
      <c r="C110" s="183"/>
      <c r="D110" s="184" t="s">
        <v>70</v>
      </c>
      <c r="E110" s="196" t="s">
        <v>127</v>
      </c>
      <c r="F110" s="196" t="s">
        <v>175</v>
      </c>
      <c r="G110" s="183"/>
      <c r="H110" s="183"/>
      <c r="I110" s="186"/>
      <c r="J110" s="197">
        <f>BK110</f>
        <v>0</v>
      </c>
      <c r="K110" s="183"/>
      <c r="L110" s="188"/>
      <c r="M110" s="189"/>
      <c r="N110" s="190"/>
      <c r="O110" s="190"/>
      <c r="P110" s="191">
        <f>SUM(P111:P112)</f>
        <v>0</v>
      </c>
      <c r="Q110" s="190"/>
      <c r="R110" s="191">
        <f>SUM(R111:R112)</f>
        <v>26.036370000000002</v>
      </c>
      <c r="S110" s="190"/>
      <c r="T110" s="19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3" t="s">
        <v>76</v>
      </c>
      <c r="AT110" s="194" t="s">
        <v>70</v>
      </c>
      <c r="AU110" s="194" t="s">
        <v>76</v>
      </c>
      <c r="AY110" s="193" t="s">
        <v>111</v>
      </c>
      <c r="BK110" s="195">
        <f>SUM(BK111:BK112)</f>
        <v>0</v>
      </c>
    </row>
    <row r="111" s="2" customFormat="1" ht="90" customHeight="1">
      <c r="A111" s="38"/>
      <c r="B111" s="39"/>
      <c r="C111" s="198" t="s">
        <v>176</v>
      </c>
      <c r="D111" s="198" t="s">
        <v>113</v>
      </c>
      <c r="E111" s="199" t="s">
        <v>177</v>
      </c>
      <c r="F111" s="200" t="s">
        <v>178</v>
      </c>
      <c r="G111" s="201" t="s">
        <v>125</v>
      </c>
      <c r="H111" s="202">
        <v>6.75</v>
      </c>
      <c r="I111" s="203"/>
      <c r="J111" s="204">
        <f>ROUND(I111*H111,2)</f>
        <v>0</v>
      </c>
      <c r="K111" s="205"/>
      <c r="L111" s="44"/>
      <c r="M111" s="206" t="s">
        <v>19</v>
      </c>
      <c r="N111" s="207" t="s">
        <v>42</v>
      </c>
      <c r="O111" s="84"/>
      <c r="P111" s="208">
        <f>O111*H111</f>
        <v>0</v>
      </c>
      <c r="Q111" s="208">
        <v>3.85724</v>
      </c>
      <c r="R111" s="208">
        <f>Q111*H111</f>
        <v>26.036370000000002</v>
      </c>
      <c r="S111" s="208">
        <v>0</v>
      </c>
      <c r="T111" s="209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0" t="s">
        <v>117</v>
      </c>
      <c r="AT111" s="210" t="s">
        <v>113</v>
      </c>
      <c r="AU111" s="210" t="s">
        <v>78</v>
      </c>
      <c r="AY111" s="17" t="s">
        <v>111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76</v>
      </c>
      <c r="BK111" s="211">
        <f>ROUND(I111*H111,2)</f>
        <v>0</v>
      </c>
      <c r="BL111" s="17" t="s">
        <v>117</v>
      </c>
      <c r="BM111" s="210" t="s">
        <v>179</v>
      </c>
    </row>
    <row r="112" s="13" customFormat="1">
      <c r="A112" s="13"/>
      <c r="B112" s="212"/>
      <c r="C112" s="213"/>
      <c r="D112" s="214" t="s">
        <v>119</v>
      </c>
      <c r="E112" s="215" t="s">
        <v>19</v>
      </c>
      <c r="F112" s="216" t="s">
        <v>180</v>
      </c>
      <c r="G112" s="213"/>
      <c r="H112" s="217">
        <v>6.75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3" t="s">
        <v>119</v>
      </c>
      <c r="AU112" s="223" t="s">
        <v>78</v>
      </c>
      <c r="AV112" s="13" t="s">
        <v>78</v>
      </c>
      <c r="AW112" s="13" t="s">
        <v>33</v>
      </c>
      <c r="AX112" s="13" t="s">
        <v>76</v>
      </c>
      <c r="AY112" s="223" t="s">
        <v>111</v>
      </c>
    </row>
    <row r="113" s="12" customFormat="1" ht="22.8" customHeight="1">
      <c r="A113" s="12"/>
      <c r="B113" s="182"/>
      <c r="C113" s="183"/>
      <c r="D113" s="184" t="s">
        <v>70</v>
      </c>
      <c r="E113" s="196" t="s">
        <v>117</v>
      </c>
      <c r="F113" s="196" t="s">
        <v>181</v>
      </c>
      <c r="G113" s="183"/>
      <c r="H113" s="183"/>
      <c r="I113" s="186"/>
      <c r="J113" s="197">
        <f>BK113</f>
        <v>0</v>
      </c>
      <c r="K113" s="183"/>
      <c r="L113" s="188"/>
      <c r="M113" s="189"/>
      <c r="N113" s="190"/>
      <c r="O113" s="190"/>
      <c r="P113" s="191">
        <f>SUM(P114:P116)</f>
        <v>0</v>
      </c>
      <c r="Q113" s="190"/>
      <c r="R113" s="191">
        <f>SUM(R114:R116)</f>
        <v>4.7119999999999997</v>
      </c>
      <c r="S113" s="190"/>
      <c r="T113" s="192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3" t="s">
        <v>76</v>
      </c>
      <c r="AT113" s="194" t="s">
        <v>70</v>
      </c>
      <c r="AU113" s="194" t="s">
        <v>76</v>
      </c>
      <c r="AY113" s="193" t="s">
        <v>111</v>
      </c>
      <c r="BK113" s="195">
        <f>SUM(BK114:BK116)</f>
        <v>0</v>
      </c>
    </row>
    <row r="114" s="2" customFormat="1" ht="16.5" customHeight="1">
      <c r="A114" s="38"/>
      <c r="B114" s="39"/>
      <c r="C114" s="198" t="s">
        <v>182</v>
      </c>
      <c r="D114" s="198" t="s">
        <v>113</v>
      </c>
      <c r="E114" s="199" t="s">
        <v>183</v>
      </c>
      <c r="F114" s="200" t="s">
        <v>184</v>
      </c>
      <c r="G114" s="201" t="s">
        <v>125</v>
      </c>
      <c r="H114" s="202">
        <v>2.2000000000000002</v>
      </c>
      <c r="I114" s="203"/>
      <c r="J114" s="204">
        <f>ROUND(I114*H114,2)</f>
        <v>0</v>
      </c>
      <c r="K114" s="205"/>
      <c r="L114" s="44"/>
      <c r="M114" s="206" t="s">
        <v>19</v>
      </c>
      <c r="N114" s="207" t="s">
        <v>42</v>
      </c>
      <c r="O114" s="84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0" t="s">
        <v>117</v>
      </c>
      <c r="AT114" s="210" t="s">
        <v>113</v>
      </c>
      <c r="AU114" s="210" t="s">
        <v>78</v>
      </c>
      <c r="AY114" s="17" t="s">
        <v>111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76</v>
      </c>
      <c r="BK114" s="211">
        <f>ROUND(I114*H114,2)</f>
        <v>0</v>
      </c>
      <c r="BL114" s="17" t="s">
        <v>117</v>
      </c>
      <c r="BM114" s="210" t="s">
        <v>185</v>
      </c>
    </row>
    <row r="115" s="2" customFormat="1" ht="16.5" customHeight="1">
      <c r="A115" s="38"/>
      <c r="B115" s="39"/>
      <c r="C115" s="224" t="s">
        <v>8</v>
      </c>
      <c r="D115" s="224" t="s">
        <v>136</v>
      </c>
      <c r="E115" s="225" t="s">
        <v>186</v>
      </c>
      <c r="F115" s="226" t="s">
        <v>187</v>
      </c>
      <c r="G115" s="227" t="s">
        <v>139</v>
      </c>
      <c r="H115" s="228">
        <v>4.7119999999999997</v>
      </c>
      <c r="I115" s="229"/>
      <c r="J115" s="230">
        <f>ROUND(I115*H115,2)</f>
        <v>0</v>
      </c>
      <c r="K115" s="231"/>
      <c r="L115" s="232"/>
      <c r="M115" s="233" t="s">
        <v>19</v>
      </c>
      <c r="N115" s="234" t="s">
        <v>42</v>
      </c>
      <c r="O115" s="84"/>
      <c r="P115" s="208">
        <f>O115*H115</f>
        <v>0</v>
      </c>
      <c r="Q115" s="208">
        <v>1</v>
      </c>
      <c r="R115" s="208">
        <f>Q115*H115</f>
        <v>4.7119999999999997</v>
      </c>
      <c r="S115" s="208">
        <v>0</v>
      </c>
      <c r="T115" s="20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0" t="s">
        <v>140</v>
      </c>
      <c r="AT115" s="210" t="s">
        <v>136</v>
      </c>
      <c r="AU115" s="210" t="s">
        <v>78</v>
      </c>
      <c r="AY115" s="17" t="s">
        <v>111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76</v>
      </c>
      <c r="BK115" s="211">
        <f>ROUND(I115*H115,2)</f>
        <v>0</v>
      </c>
      <c r="BL115" s="17" t="s">
        <v>117</v>
      </c>
      <c r="BM115" s="210" t="s">
        <v>188</v>
      </c>
    </row>
    <row r="116" s="13" customFormat="1">
      <c r="A116" s="13"/>
      <c r="B116" s="212"/>
      <c r="C116" s="213"/>
      <c r="D116" s="214" t="s">
        <v>119</v>
      </c>
      <c r="E116" s="215" t="s">
        <v>19</v>
      </c>
      <c r="F116" s="216" t="s">
        <v>189</v>
      </c>
      <c r="G116" s="213"/>
      <c r="H116" s="217">
        <v>4.7119999999999997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3" t="s">
        <v>119</v>
      </c>
      <c r="AU116" s="223" t="s">
        <v>78</v>
      </c>
      <c r="AV116" s="13" t="s">
        <v>78</v>
      </c>
      <c r="AW116" s="13" t="s">
        <v>33</v>
      </c>
      <c r="AX116" s="13" t="s">
        <v>76</v>
      </c>
      <c r="AY116" s="223" t="s">
        <v>111</v>
      </c>
    </row>
    <row r="117" s="12" customFormat="1" ht="22.8" customHeight="1">
      <c r="A117" s="12"/>
      <c r="B117" s="182"/>
      <c r="C117" s="183"/>
      <c r="D117" s="184" t="s">
        <v>70</v>
      </c>
      <c r="E117" s="196" t="s">
        <v>140</v>
      </c>
      <c r="F117" s="196" t="s">
        <v>190</v>
      </c>
      <c r="G117" s="183"/>
      <c r="H117" s="183"/>
      <c r="I117" s="186"/>
      <c r="J117" s="197">
        <f>BK117</f>
        <v>0</v>
      </c>
      <c r="K117" s="183"/>
      <c r="L117" s="188"/>
      <c r="M117" s="189"/>
      <c r="N117" s="190"/>
      <c r="O117" s="190"/>
      <c r="P117" s="191">
        <f>P118</f>
        <v>0</v>
      </c>
      <c r="Q117" s="190"/>
      <c r="R117" s="191">
        <f>R118</f>
        <v>0.99414000000000002</v>
      </c>
      <c r="S117" s="190"/>
      <c r="T117" s="192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3" t="s">
        <v>76</v>
      </c>
      <c r="AT117" s="194" t="s">
        <v>70</v>
      </c>
      <c r="AU117" s="194" t="s">
        <v>76</v>
      </c>
      <c r="AY117" s="193" t="s">
        <v>111</v>
      </c>
      <c r="BK117" s="195">
        <f>BK118</f>
        <v>0</v>
      </c>
    </row>
    <row r="118" s="2" customFormat="1" ht="44.25" customHeight="1">
      <c r="A118" s="38"/>
      <c r="B118" s="39"/>
      <c r="C118" s="198" t="s">
        <v>191</v>
      </c>
      <c r="D118" s="198" t="s">
        <v>113</v>
      </c>
      <c r="E118" s="199" t="s">
        <v>192</v>
      </c>
      <c r="F118" s="200" t="s">
        <v>193</v>
      </c>
      <c r="G118" s="201" t="s">
        <v>133</v>
      </c>
      <c r="H118" s="202">
        <v>14</v>
      </c>
      <c r="I118" s="203"/>
      <c r="J118" s="204">
        <f>ROUND(I118*H118,2)</f>
        <v>0</v>
      </c>
      <c r="K118" s="205"/>
      <c r="L118" s="44"/>
      <c r="M118" s="206" t="s">
        <v>19</v>
      </c>
      <c r="N118" s="207" t="s">
        <v>42</v>
      </c>
      <c r="O118" s="84"/>
      <c r="P118" s="208">
        <f>O118*H118</f>
        <v>0</v>
      </c>
      <c r="Q118" s="208">
        <v>0.071010000000000004</v>
      </c>
      <c r="R118" s="208">
        <f>Q118*H118</f>
        <v>0.99414000000000002</v>
      </c>
      <c r="S118" s="208">
        <v>0</v>
      </c>
      <c r="T118" s="20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0" t="s">
        <v>117</v>
      </c>
      <c r="AT118" s="210" t="s">
        <v>113</v>
      </c>
      <c r="AU118" s="210" t="s">
        <v>78</v>
      </c>
      <c r="AY118" s="17" t="s">
        <v>111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76</v>
      </c>
      <c r="BK118" s="211">
        <f>ROUND(I118*H118,2)</f>
        <v>0</v>
      </c>
      <c r="BL118" s="17" t="s">
        <v>117</v>
      </c>
      <c r="BM118" s="210" t="s">
        <v>194</v>
      </c>
    </row>
    <row r="119" s="12" customFormat="1" ht="22.8" customHeight="1">
      <c r="A119" s="12"/>
      <c r="B119" s="182"/>
      <c r="C119" s="183"/>
      <c r="D119" s="184" t="s">
        <v>70</v>
      </c>
      <c r="E119" s="196" t="s">
        <v>157</v>
      </c>
      <c r="F119" s="196" t="s">
        <v>195</v>
      </c>
      <c r="G119" s="183"/>
      <c r="H119" s="183"/>
      <c r="I119" s="186"/>
      <c r="J119" s="197">
        <f>BK119</f>
        <v>0</v>
      </c>
      <c r="K119" s="183"/>
      <c r="L119" s="188"/>
      <c r="M119" s="189"/>
      <c r="N119" s="190"/>
      <c r="O119" s="190"/>
      <c r="P119" s="191">
        <f>SUM(P120:P122)</f>
        <v>0</v>
      </c>
      <c r="Q119" s="190"/>
      <c r="R119" s="191">
        <f>SUM(R120:R122)</f>
        <v>0</v>
      </c>
      <c r="S119" s="190"/>
      <c r="T119" s="192">
        <f>SUM(T120:T122)</f>
        <v>15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76</v>
      </c>
      <c r="AT119" s="194" t="s">
        <v>70</v>
      </c>
      <c r="AU119" s="194" t="s">
        <v>76</v>
      </c>
      <c r="AY119" s="193" t="s">
        <v>111</v>
      </c>
      <c r="BK119" s="195">
        <f>SUM(BK120:BK122)</f>
        <v>0</v>
      </c>
    </row>
    <row r="120" s="2" customFormat="1" ht="24.15" customHeight="1">
      <c r="A120" s="38"/>
      <c r="B120" s="39"/>
      <c r="C120" s="198" t="s">
        <v>196</v>
      </c>
      <c r="D120" s="198" t="s">
        <v>113</v>
      </c>
      <c r="E120" s="199" t="s">
        <v>197</v>
      </c>
      <c r="F120" s="200" t="s">
        <v>198</v>
      </c>
      <c r="G120" s="201" t="s">
        <v>125</v>
      </c>
      <c r="H120" s="202">
        <v>6</v>
      </c>
      <c r="I120" s="203"/>
      <c r="J120" s="204">
        <f>ROUND(I120*H120,2)</f>
        <v>0</v>
      </c>
      <c r="K120" s="205"/>
      <c r="L120" s="44"/>
      <c r="M120" s="206" t="s">
        <v>19</v>
      </c>
      <c r="N120" s="207" t="s">
        <v>42</v>
      </c>
      <c r="O120" s="84"/>
      <c r="P120" s="208">
        <f>O120*H120</f>
        <v>0</v>
      </c>
      <c r="Q120" s="208">
        <v>0</v>
      </c>
      <c r="R120" s="208">
        <f>Q120*H120</f>
        <v>0</v>
      </c>
      <c r="S120" s="208">
        <v>2.5</v>
      </c>
      <c r="T120" s="209">
        <f>S120*H120</f>
        <v>15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0" t="s">
        <v>117</v>
      </c>
      <c r="AT120" s="210" t="s">
        <v>113</v>
      </c>
      <c r="AU120" s="210" t="s">
        <v>78</v>
      </c>
      <c r="AY120" s="17" t="s">
        <v>111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76</v>
      </c>
      <c r="BK120" s="211">
        <f>ROUND(I120*H120,2)</f>
        <v>0</v>
      </c>
      <c r="BL120" s="17" t="s">
        <v>117</v>
      </c>
      <c r="BM120" s="210" t="s">
        <v>199</v>
      </c>
    </row>
    <row r="121" s="14" customFormat="1">
      <c r="A121" s="14"/>
      <c r="B121" s="235"/>
      <c r="C121" s="236"/>
      <c r="D121" s="214" t="s">
        <v>119</v>
      </c>
      <c r="E121" s="237" t="s">
        <v>19</v>
      </c>
      <c r="F121" s="238" t="s">
        <v>200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119</v>
      </c>
      <c r="AU121" s="244" t="s">
        <v>78</v>
      </c>
      <c r="AV121" s="14" t="s">
        <v>76</v>
      </c>
      <c r="AW121" s="14" t="s">
        <v>33</v>
      </c>
      <c r="AX121" s="14" t="s">
        <v>71</v>
      </c>
      <c r="AY121" s="244" t="s">
        <v>111</v>
      </c>
    </row>
    <row r="122" s="13" customFormat="1">
      <c r="A122" s="13"/>
      <c r="B122" s="212"/>
      <c r="C122" s="213"/>
      <c r="D122" s="214" t="s">
        <v>119</v>
      </c>
      <c r="E122" s="215" t="s">
        <v>19</v>
      </c>
      <c r="F122" s="216" t="s">
        <v>201</v>
      </c>
      <c r="G122" s="213"/>
      <c r="H122" s="217">
        <v>6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3" t="s">
        <v>119</v>
      </c>
      <c r="AU122" s="223" t="s">
        <v>78</v>
      </c>
      <c r="AV122" s="13" t="s">
        <v>78</v>
      </c>
      <c r="AW122" s="13" t="s">
        <v>33</v>
      </c>
      <c r="AX122" s="13" t="s">
        <v>76</v>
      </c>
      <c r="AY122" s="223" t="s">
        <v>111</v>
      </c>
    </row>
    <row r="123" s="12" customFormat="1" ht="22.8" customHeight="1">
      <c r="A123" s="12"/>
      <c r="B123" s="182"/>
      <c r="C123" s="183"/>
      <c r="D123" s="184" t="s">
        <v>70</v>
      </c>
      <c r="E123" s="196" t="s">
        <v>202</v>
      </c>
      <c r="F123" s="196" t="s">
        <v>203</v>
      </c>
      <c r="G123" s="183"/>
      <c r="H123" s="183"/>
      <c r="I123" s="186"/>
      <c r="J123" s="197">
        <f>BK123</f>
        <v>0</v>
      </c>
      <c r="K123" s="183"/>
      <c r="L123" s="188"/>
      <c r="M123" s="189"/>
      <c r="N123" s="190"/>
      <c r="O123" s="190"/>
      <c r="P123" s="191">
        <f>SUM(P124:P127)</f>
        <v>0</v>
      </c>
      <c r="Q123" s="190"/>
      <c r="R123" s="191">
        <f>SUM(R124:R127)</f>
        <v>0</v>
      </c>
      <c r="S123" s="190"/>
      <c r="T123" s="19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3" t="s">
        <v>76</v>
      </c>
      <c r="AT123" s="194" t="s">
        <v>70</v>
      </c>
      <c r="AU123" s="194" t="s">
        <v>76</v>
      </c>
      <c r="AY123" s="193" t="s">
        <v>111</v>
      </c>
      <c r="BK123" s="195">
        <f>SUM(BK124:BK127)</f>
        <v>0</v>
      </c>
    </row>
    <row r="124" s="2" customFormat="1" ht="33" customHeight="1">
      <c r="A124" s="38"/>
      <c r="B124" s="39"/>
      <c r="C124" s="198" t="s">
        <v>204</v>
      </c>
      <c r="D124" s="198" t="s">
        <v>113</v>
      </c>
      <c r="E124" s="199" t="s">
        <v>205</v>
      </c>
      <c r="F124" s="200" t="s">
        <v>206</v>
      </c>
      <c r="G124" s="201" t="s">
        <v>139</v>
      </c>
      <c r="H124" s="202">
        <v>15</v>
      </c>
      <c r="I124" s="203"/>
      <c r="J124" s="204">
        <f>ROUND(I124*H124,2)</f>
        <v>0</v>
      </c>
      <c r="K124" s="205"/>
      <c r="L124" s="44"/>
      <c r="M124" s="206" t="s">
        <v>19</v>
      </c>
      <c r="N124" s="207" t="s">
        <v>42</v>
      </c>
      <c r="O124" s="84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0" t="s">
        <v>117</v>
      </c>
      <c r="AT124" s="210" t="s">
        <v>113</v>
      </c>
      <c r="AU124" s="210" t="s">
        <v>78</v>
      </c>
      <c r="AY124" s="17" t="s">
        <v>111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76</v>
      </c>
      <c r="BK124" s="211">
        <f>ROUND(I124*H124,2)</f>
        <v>0</v>
      </c>
      <c r="BL124" s="17" t="s">
        <v>117</v>
      </c>
      <c r="BM124" s="210" t="s">
        <v>207</v>
      </c>
    </row>
    <row r="125" s="2" customFormat="1" ht="44.25" customHeight="1">
      <c r="A125" s="38"/>
      <c r="B125" s="39"/>
      <c r="C125" s="198" t="s">
        <v>208</v>
      </c>
      <c r="D125" s="198" t="s">
        <v>113</v>
      </c>
      <c r="E125" s="199" t="s">
        <v>209</v>
      </c>
      <c r="F125" s="200" t="s">
        <v>210</v>
      </c>
      <c r="G125" s="201" t="s">
        <v>139</v>
      </c>
      <c r="H125" s="202">
        <v>195</v>
      </c>
      <c r="I125" s="203"/>
      <c r="J125" s="204">
        <f>ROUND(I125*H125,2)</f>
        <v>0</v>
      </c>
      <c r="K125" s="205"/>
      <c r="L125" s="44"/>
      <c r="M125" s="206" t="s">
        <v>19</v>
      </c>
      <c r="N125" s="207" t="s">
        <v>42</v>
      </c>
      <c r="O125" s="84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0" t="s">
        <v>117</v>
      </c>
      <c r="AT125" s="210" t="s">
        <v>113</v>
      </c>
      <c r="AU125" s="210" t="s">
        <v>78</v>
      </c>
      <c r="AY125" s="17" t="s">
        <v>111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76</v>
      </c>
      <c r="BK125" s="211">
        <f>ROUND(I125*H125,2)</f>
        <v>0</v>
      </c>
      <c r="BL125" s="17" t="s">
        <v>117</v>
      </c>
      <c r="BM125" s="210" t="s">
        <v>211</v>
      </c>
    </row>
    <row r="126" s="13" customFormat="1">
      <c r="A126" s="13"/>
      <c r="B126" s="212"/>
      <c r="C126" s="213"/>
      <c r="D126" s="214" t="s">
        <v>119</v>
      </c>
      <c r="E126" s="215" t="s">
        <v>19</v>
      </c>
      <c r="F126" s="216" t="s">
        <v>212</v>
      </c>
      <c r="G126" s="213"/>
      <c r="H126" s="217">
        <v>195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3" t="s">
        <v>119</v>
      </c>
      <c r="AU126" s="223" t="s">
        <v>78</v>
      </c>
      <c r="AV126" s="13" t="s">
        <v>78</v>
      </c>
      <c r="AW126" s="13" t="s">
        <v>33</v>
      </c>
      <c r="AX126" s="13" t="s">
        <v>76</v>
      </c>
      <c r="AY126" s="223" t="s">
        <v>111</v>
      </c>
    </row>
    <row r="127" s="2" customFormat="1" ht="44.25" customHeight="1">
      <c r="A127" s="38"/>
      <c r="B127" s="39"/>
      <c r="C127" s="198" t="s">
        <v>213</v>
      </c>
      <c r="D127" s="198" t="s">
        <v>113</v>
      </c>
      <c r="E127" s="199" t="s">
        <v>214</v>
      </c>
      <c r="F127" s="200" t="s">
        <v>215</v>
      </c>
      <c r="G127" s="201" t="s">
        <v>139</v>
      </c>
      <c r="H127" s="202">
        <v>15</v>
      </c>
      <c r="I127" s="203"/>
      <c r="J127" s="204">
        <f>ROUND(I127*H127,2)</f>
        <v>0</v>
      </c>
      <c r="K127" s="205"/>
      <c r="L127" s="44"/>
      <c r="M127" s="206" t="s">
        <v>19</v>
      </c>
      <c r="N127" s="207" t="s">
        <v>42</v>
      </c>
      <c r="O127" s="84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0" t="s">
        <v>117</v>
      </c>
      <c r="AT127" s="210" t="s">
        <v>113</v>
      </c>
      <c r="AU127" s="210" t="s">
        <v>78</v>
      </c>
      <c r="AY127" s="17" t="s">
        <v>111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76</v>
      </c>
      <c r="BK127" s="211">
        <f>ROUND(I127*H127,2)</f>
        <v>0</v>
      </c>
      <c r="BL127" s="17" t="s">
        <v>117</v>
      </c>
      <c r="BM127" s="210" t="s">
        <v>216</v>
      </c>
    </row>
    <row r="128" s="12" customFormat="1" ht="22.8" customHeight="1">
      <c r="A128" s="12"/>
      <c r="B128" s="182"/>
      <c r="C128" s="183"/>
      <c r="D128" s="184" t="s">
        <v>70</v>
      </c>
      <c r="E128" s="196" t="s">
        <v>217</v>
      </c>
      <c r="F128" s="196" t="s">
        <v>218</v>
      </c>
      <c r="G128" s="183"/>
      <c r="H128" s="183"/>
      <c r="I128" s="186"/>
      <c r="J128" s="197">
        <f>BK128</f>
        <v>0</v>
      </c>
      <c r="K128" s="183"/>
      <c r="L128" s="188"/>
      <c r="M128" s="189"/>
      <c r="N128" s="190"/>
      <c r="O128" s="190"/>
      <c r="P128" s="191">
        <f>SUM(P129:P132)</f>
        <v>0</v>
      </c>
      <c r="Q128" s="190"/>
      <c r="R128" s="191">
        <f>SUM(R129:R132)</f>
        <v>0</v>
      </c>
      <c r="S128" s="190"/>
      <c r="T128" s="19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3" t="s">
        <v>76</v>
      </c>
      <c r="AT128" s="194" t="s">
        <v>70</v>
      </c>
      <c r="AU128" s="194" t="s">
        <v>76</v>
      </c>
      <c r="AY128" s="193" t="s">
        <v>111</v>
      </c>
      <c r="BK128" s="195">
        <f>SUM(BK129:BK132)</f>
        <v>0</v>
      </c>
    </row>
    <row r="129" s="2" customFormat="1" ht="33" customHeight="1">
      <c r="A129" s="38"/>
      <c r="B129" s="39"/>
      <c r="C129" s="198" t="s">
        <v>7</v>
      </c>
      <c r="D129" s="198" t="s">
        <v>113</v>
      </c>
      <c r="E129" s="199" t="s">
        <v>219</v>
      </c>
      <c r="F129" s="200" t="s">
        <v>220</v>
      </c>
      <c r="G129" s="201" t="s">
        <v>139</v>
      </c>
      <c r="H129" s="202">
        <v>44.792000000000002</v>
      </c>
      <c r="I129" s="203"/>
      <c r="J129" s="204">
        <f>ROUND(I129*H129,2)</f>
        <v>0</v>
      </c>
      <c r="K129" s="205"/>
      <c r="L129" s="44"/>
      <c r="M129" s="206" t="s">
        <v>19</v>
      </c>
      <c r="N129" s="207" t="s">
        <v>42</v>
      </c>
      <c r="O129" s="84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0" t="s">
        <v>117</v>
      </c>
      <c r="AT129" s="210" t="s">
        <v>113</v>
      </c>
      <c r="AU129" s="210" t="s">
        <v>78</v>
      </c>
      <c r="AY129" s="17" t="s">
        <v>111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76</v>
      </c>
      <c r="BK129" s="211">
        <f>ROUND(I129*H129,2)</f>
        <v>0</v>
      </c>
      <c r="BL129" s="17" t="s">
        <v>117</v>
      </c>
      <c r="BM129" s="210" t="s">
        <v>221</v>
      </c>
    </row>
    <row r="130" s="2" customFormat="1" ht="44.25" customHeight="1">
      <c r="A130" s="38"/>
      <c r="B130" s="39"/>
      <c r="C130" s="198" t="s">
        <v>222</v>
      </c>
      <c r="D130" s="198" t="s">
        <v>113</v>
      </c>
      <c r="E130" s="199" t="s">
        <v>223</v>
      </c>
      <c r="F130" s="200" t="s">
        <v>224</v>
      </c>
      <c r="G130" s="201" t="s">
        <v>139</v>
      </c>
      <c r="H130" s="202">
        <v>44.792000000000002</v>
      </c>
      <c r="I130" s="203"/>
      <c r="J130" s="204">
        <f>ROUND(I130*H130,2)</f>
        <v>0</v>
      </c>
      <c r="K130" s="205"/>
      <c r="L130" s="44"/>
      <c r="M130" s="206" t="s">
        <v>19</v>
      </c>
      <c r="N130" s="207" t="s">
        <v>42</v>
      </c>
      <c r="O130" s="84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0" t="s">
        <v>117</v>
      </c>
      <c r="AT130" s="210" t="s">
        <v>113</v>
      </c>
      <c r="AU130" s="210" t="s">
        <v>78</v>
      </c>
      <c r="AY130" s="17" t="s">
        <v>111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76</v>
      </c>
      <c r="BK130" s="211">
        <f>ROUND(I130*H130,2)</f>
        <v>0</v>
      </c>
      <c r="BL130" s="17" t="s">
        <v>117</v>
      </c>
      <c r="BM130" s="210" t="s">
        <v>225</v>
      </c>
    </row>
    <row r="131" s="2" customFormat="1" ht="44.25" customHeight="1">
      <c r="A131" s="38"/>
      <c r="B131" s="39"/>
      <c r="C131" s="198" t="s">
        <v>226</v>
      </c>
      <c r="D131" s="198" t="s">
        <v>113</v>
      </c>
      <c r="E131" s="199" t="s">
        <v>227</v>
      </c>
      <c r="F131" s="200" t="s">
        <v>228</v>
      </c>
      <c r="G131" s="201" t="s">
        <v>139</v>
      </c>
      <c r="H131" s="202">
        <v>89.603999999999999</v>
      </c>
      <c r="I131" s="203"/>
      <c r="J131" s="204">
        <f>ROUND(I131*H131,2)</f>
        <v>0</v>
      </c>
      <c r="K131" s="205"/>
      <c r="L131" s="44"/>
      <c r="M131" s="206" t="s">
        <v>19</v>
      </c>
      <c r="N131" s="207" t="s">
        <v>42</v>
      </c>
      <c r="O131" s="84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0" t="s">
        <v>117</v>
      </c>
      <c r="AT131" s="210" t="s">
        <v>113</v>
      </c>
      <c r="AU131" s="210" t="s">
        <v>78</v>
      </c>
      <c r="AY131" s="17" t="s">
        <v>111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76</v>
      </c>
      <c r="BK131" s="211">
        <f>ROUND(I131*H131,2)</f>
        <v>0</v>
      </c>
      <c r="BL131" s="17" t="s">
        <v>117</v>
      </c>
      <c r="BM131" s="210" t="s">
        <v>229</v>
      </c>
    </row>
    <row r="132" s="13" customFormat="1">
      <c r="A132" s="13"/>
      <c r="B132" s="212"/>
      <c r="C132" s="213"/>
      <c r="D132" s="214" t="s">
        <v>119</v>
      </c>
      <c r="E132" s="215" t="s">
        <v>19</v>
      </c>
      <c r="F132" s="216" t="s">
        <v>230</v>
      </c>
      <c r="G132" s="213"/>
      <c r="H132" s="217">
        <v>89.603999999999999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3" t="s">
        <v>119</v>
      </c>
      <c r="AU132" s="223" t="s">
        <v>78</v>
      </c>
      <c r="AV132" s="13" t="s">
        <v>78</v>
      </c>
      <c r="AW132" s="13" t="s">
        <v>33</v>
      </c>
      <c r="AX132" s="13" t="s">
        <v>76</v>
      </c>
      <c r="AY132" s="223" t="s">
        <v>111</v>
      </c>
    </row>
    <row r="133" s="12" customFormat="1" ht="25.92" customHeight="1">
      <c r="A133" s="12"/>
      <c r="B133" s="182"/>
      <c r="C133" s="183"/>
      <c r="D133" s="184" t="s">
        <v>70</v>
      </c>
      <c r="E133" s="185" t="s">
        <v>231</v>
      </c>
      <c r="F133" s="185" t="s">
        <v>232</v>
      </c>
      <c r="G133" s="183"/>
      <c r="H133" s="183"/>
      <c r="I133" s="186"/>
      <c r="J133" s="187">
        <f>BK133</f>
        <v>0</v>
      </c>
      <c r="K133" s="183"/>
      <c r="L133" s="188"/>
      <c r="M133" s="189"/>
      <c r="N133" s="190"/>
      <c r="O133" s="190"/>
      <c r="P133" s="191">
        <f>P134+P137</f>
        <v>0</v>
      </c>
      <c r="Q133" s="190"/>
      <c r="R133" s="191">
        <f>R134+R137</f>
        <v>0</v>
      </c>
      <c r="S133" s="190"/>
      <c r="T133" s="192">
        <f>T134+T137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3" t="s">
        <v>135</v>
      </c>
      <c r="AT133" s="194" t="s">
        <v>70</v>
      </c>
      <c r="AU133" s="194" t="s">
        <v>71</v>
      </c>
      <c r="AY133" s="193" t="s">
        <v>111</v>
      </c>
      <c r="BK133" s="195">
        <f>BK134+BK137</f>
        <v>0</v>
      </c>
    </row>
    <row r="134" s="12" customFormat="1" ht="22.8" customHeight="1">
      <c r="A134" s="12"/>
      <c r="B134" s="182"/>
      <c r="C134" s="183"/>
      <c r="D134" s="184" t="s">
        <v>70</v>
      </c>
      <c r="E134" s="196" t="s">
        <v>233</v>
      </c>
      <c r="F134" s="196" t="s">
        <v>234</v>
      </c>
      <c r="G134" s="183"/>
      <c r="H134" s="183"/>
      <c r="I134" s="186"/>
      <c r="J134" s="197">
        <f>BK134</f>
        <v>0</v>
      </c>
      <c r="K134" s="183"/>
      <c r="L134" s="188"/>
      <c r="M134" s="189"/>
      <c r="N134" s="190"/>
      <c r="O134" s="190"/>
      <c r="P134" s="191">
        <f>SUM(P135:P136)</f>
        <v>0</v>
      </c>
      <c r="Q134" s="190"/>
      <c r="R134" s="191">
        <f>SUM(R135:R136)</f>
        <v>0</v>
      </c>
      <c r="S134" s="190"/>
      <c r="T134" s="19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3" t="s">
        <v>135</v>
      </c>
      <c r="AT134" s="194" t="s">
        <v>70</v>
      </c>
      <c r="AU134" s="194" t="s">
        <v>76</v>
      </c>
      <c r="AY134" s="193" t="s">
        <v>111</v>
      </c>
      <c r="BK134" s="195">
        <f>SUM(BK135:BK136)</f>
        <v>0</v>
      </c>
    </row>
    <row r="135" s="2" customFormat="1" ht="16.5" customHeight="1">
      <c r="A135" s="38"/>
      <c r="B135" s="39"/>
      <c r="C135" s="198" t="s">
        <v>235</v>
      </c>
      <c r="D135" s="198" t="s">
        <v>113</v>
      </c>
      <c r="E135" s="199" t="s">
        <v>236</v>
      </c>
      <c r="F135" s="200" t="s">
        <v>237</v>
      </c>
      <c r="G135" s="201" t="s">
        <v>238</v>
      </c>
      <c r="H135" s="202">
        <v>1</v>
      </c>
      <c r="I135" s="203"/>
      <c r="J135" s="204">
        <f>ROUND(I135*H135,2)</f>
        <v>0</v>
      </c>
      <c r="K135" s="205"/>
      <c r="L135" s="44"/>
      <c r="M135" s="206" t="s">
        <v>19</v>
      </c>
      <c r="N135" s="207" t="s">
        <v>42</v>
      </c>
      <c r="O135" s="84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0" t="s">
        <v>239</v>
      </c>
      <c r="AT135" s="210" t="s">
        <v>113</v>
      </c>
      <c r="AU135" s="210" t="s">
        <v>78</v>
      </c>
      <c r="AY135" s="17" t="s">
        <v>111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76</v>
      </c>
      <c r="BK135" s="211">
        <f>ROUND(I135*H135,2)</f>
        <v>0</v>
      </c>
      <c r="BL135" s="17" t="s">
        <v>239</v>
      </c>
      <c r="BM135" s="210" t="s">
        <v>240</v>
      </c>
    </row>
    <row r="136" s="2" customFormat="1" ht="16.5" customHeight="1">
      <c r="A136" s="38"/>
      <c r="B136" s="39"/>
      <c r="C136" s="198" t="s">
        <v>241</v>
      </c>
      <c r="D136" s="198" t="s">
        <v>113</v>
      </c>
      <c r="E136" s="199" t="s">
        <v>242</v>
      </c>
      <c r="F136" s="200" t="s">
        <v>243</v>
      </c>
      <c r="G136" s="201" t="s">
        <v>238</v>
      </c>
      <c r="H136" s="202">
        <v>1</v>
      </c>
      <c r="I136" s="203"/>
      <c r="J136" s="204">
        <f>ROUND(I136*H136,2)</f>
        <v>0</v>
      </c>
      <c r="K136" s="205"/>
      <c r="L136" s="44"/>
      <c r="M136" s="206" t="s">
        <v>19</v>
      </c>
      <c r="N136" s="207" t="s">
        <v>42</v>
      </c>
      <c r="O136" s="84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0" t="s">
        <v>239</v>
      </c>
      <c r="AT136" s="210" t="s">
        <v>113</v>
      </c>
      <c r="AU136" s="210" t="s">
        <v>78</v>
      </c>
      <c r="AY136" s="17" t="s">
        <v>111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76</v>
      </c>
      <c r="BK136" s="211">
        <f>ROUND(I136*H136,2)</f>
        <v>0</v>
      </c>
      <c r="BL136" s="17" t="s">
        <v>239</v>
      </c>
      <c r="BM136" s="210" t="s">
        <v>244</v>
      </c>
    </row>
    <row r="137" s="12" customFormat="1" ht="22.8" customHeight="1">
      <c r="A137" s="12"/>
      <c r="B137" s="182"/>
      <c r="C137" s="183"/>
      <c r="D137" s="184" t="s">
        <v>70</v>
      </c>
      <c r="E137" s="196" t="s">
        <v>245</v>
      </c>
      <c r="F137" s="196" t="s">
        <v>246</v>
      </c>
      <c r="G137" s="183"/>
      <c r="H137" s="183"/>
      <c r="I137" s="186"/>
      <c r="J137" s="197">
        <f>BK137</f>
        <v>0</v>
      </c>
      <c r="K137" s="183"/>
      <c r="L137" s="188"/>
      <c r="M137" s="189"/>
      <c r="N137" s="190"/>
      <c r="O137" s="190"/>
      <c r="P137" s="191">
        <f>P138</f>
        <v>0</v>
      </c>
      <c r="Q137" s="190"/>
      <c r="R137" s="191">
        <f>R138</f>
        <v>0</v>
      </c>
      <c r="S137" s="190"/>
      <c r="T137" s="19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3" t="s">
        <v>135</v>
      </c>
      <c r="AT137" s="194" t="s">
        <v>70</v>
      </c>
      <c r="AU137" s="194" t="s">
        <v>76</v>
      </c>
      <c r="AY137" s="193" t="s">
        <v>111</v>
      </c>
      <c r="BK137" s="195">
        <f>BK138</f>
        <v>0</v>
      </c>
    </row>
    <row r="138" s="2" customFormat="1" ht="16.5" customHeight="1">
      <c r="A138" s="38"/>
      <c r="B138" s="39"/>
      <c r="C138" s="198" t="s">
        <v>247</v>
      </c>
      <c r="D138" s="198" t="s">
        <v>113</v>
      </c>
      <c r="E138" s="199" t="s">
        <v>248</v>
      </c>
      <c r="F138" s="200" t="s">
        <v>249</v>
      </c>
      <c r="G138" s="201" t="s">
        <v>238</v>
      </c>
      <c r="H138" s="202">
        <v>1</v>
      </c>
      <c r="I138" s="203"/>
      <c r="J138" s="204">
        <f>ROUND(I138*H138,2)</f>
        <v>0</v>
      </c>
      <c r="K138" s="205"/>
      <c r="L138" s="44"/>
      <c r="M138" s="245" t="s">
        <v>19</v>
      </c>
      <c r="N138" s="246" t="s">
        <v>42</v>
      </c>
      <c r="O138" s="247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0" t="s">
        <v>239</v>
      </c>
      <c r="AT138" s="210" t="s">
        <v>113</v>
      </c>
      <c r="AU138" s="210" t="s">
        <v>78</v>
      </c>
      <c r="AY138" s="17" t="s">
        <v>111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76</v>
      </c>
      <c r="BK138" s="211">
        <f>ROUND(I138*H138,2)</f>
        <v>0</v>
      </c>
      <c r="BL138" s="17" t="s">
        <v>239</v>
      </c>
      <c r="BM138" s="210" t="s">
        <v>250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6ix3DPSI/bikhKf58J2pzkRZL3D03xCS23e1mUHUskiLOTsmouaizVEp9h2QH/3zG0uS/7srDrxCTj3B4POPSA==" hashValue="8tqdKgFXE3EOb7s7oBcvnqsOGx7JVvB6pj/w4LgcGb7ey0npE0gN91v84OLhxnCRD2ntdsEEP0/Uwj+I3/qglQ==" algorithmName="SHA-512" password="CC35"/>
  <autoFilter ref="C84:K138"/>
  <mergeCells count="6">
    <mergeCell ref="E7:H7"/>
    <mergeCell ref="E16:H16"/>
    <mergeCell ref="E25:H25"/>
    <mergeCell ref="E46:H46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5" customFormat="1" ht="45" customHeight="1">
      <c r="B3" s="254"/>
      <c r="C3" s="255" t="s">
        <v>251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252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253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254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255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256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257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258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259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260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261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75</v>
      </c>
      <c r="F18" s="261" t="s">
        <v>262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263</v>
      </c>
      <c r="F19" s="261" t="s">
        <v>264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265</v>
      </c>
      <c r="F20" s="261" t="s">
        <v>266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267</v>
      </c>
      <c r="F21" s="261" t="s">
        <v>268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269</v>
      </c>
      <c r="F22" s="261" t="s">
        <v>270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271</v>
      </c>
      <c r="F23" s="261" t="s">
        <v>272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273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274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275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276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277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278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279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280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281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97</v>
      </c>
      <c r="F36" s="261"/>
      <c r="G36" s="261" t="s">
        <v>282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283</v>
      </c>
      <c r="F37" s="261"/>
      <c r="G37" s="261" t="s">
        <v>284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52</v>
      </c>
      <c r="F38" s="261"/>
      <c r="G38" s="261" t="s">
        <v>285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53</v>
      </c>
      <c r="F39" s="261"/>
      <c r="G39" s="261" t="s">
        <v>286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98</v>
      </c>
      <c r="F40" s="261"/>
      <c r="G40" s="261" t="s">
        <v>287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99</v>
      </c>
      <c r="F41" s="261"/>
      <c r="G41" s="261" t="s">
        <v>288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289</v>
      </c>
      <c r="F42" s="261"/>
      <c r="G42" s="261" t="s">
        <v>290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291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292</v>
      </c>
      <c r="F44" s="261"/>
      <c r="G44" s="261" t="s">
        <v>293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101</v>
      </c>
      <c r="F45" s="261"/>
      <c r="G45" s="261" t="s">
        <v>294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295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296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297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298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299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300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301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302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303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304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305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306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307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308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309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310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311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312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313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314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315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316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317</v>
      </c>
      <c r="D76" s="279"/>
      <c r="E76" s="279"/>
      <c r="F76" s="279" t="s">
        <v>318</v>
      </c>
      <c r="G76" s="280"/>
      <c r="H76" s="279" t="s">
        <v>53</v>
      </c>
      <c r="I76" s="279" t="s">
        <v>56</v>
      </c>
      <c r="J76" s="279" t="s">
        <v>319</v>
      </c>
      <c r="K76" s="278"/>
    </row>
    <row r="77" s="1" customFormat="1" ht="17.25" customHeight="1">
      <c r="B77" s="276"/>
      <c r="C77" s="281" t="s">
        <v>320</v>
      </c>
      <c r="D77" s="281"/>
      <c r="E77" s="281"/>
      <c r="F77" s="282" t="s">
        <v>321</v>
      </c>
      <c r="G77" s="283"/>
      <c r="H77" s="281"/>
      <c r="I77" s="281"/>
      <c r="J77" s="281" t="s">
        <v>322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52</v>
      </c>
      <c r="D79" s="286"/>
      <c r="E79" s="286"/>
      <c r="F79" s="287" t="s">
        <v>323</v>
      </c>
      <c r="G79" s="288"/>
      <c r="H79" s="264" t="s">
        <v>324</v>
      </c>
      <c r="I79" s="264" t="s">
        <v>325</v>
      </c>
      <c r="J79" s="264">
        <v>20</v>
      </c>
      <c r="K79" s="278"/>
    </row>
    <row r="80" s="1" customFormat="1" ht="15" customHeight="1">
      <c r="B80" s="276"/>
      <c r="C80" s="264" t="s">
        <v>326</v>
      </c>
      <c r="D80" s="264"/>
      <c r="E80" s="264"/>
      <c r="F80" s="287" t="s">
        <v>323</v>
      </c>
      <c r="G80" s="288"/>
      <c r="H80" s="264" t="s">
        <v>327</v>
      </c>
      <c r="I80" s="264" t="s">
        <v>325</v>
      </c>
      <c r="J80" s="264">
        <v>120</v>
      </c>
      <c r="K80" s="278"/>
    </row>
    <row r="81" s="1" customFormat="1" ht="15" customHeight="1">
      <c r="B81" s="289"/>
      <c r="C81" s="264" t="s">
        <v>328</v>
      </c>
      <c r="D81" s="264"/>
      <c r="E81" s="264"/>
      <c r="F81" s="287" t="s">
        <v>329</v>
      </c>
      <c r="G81" s="288"/>
      <c r="H81" s="264" t="s">
        <v>330</v>
      </c>
      <c r="I81" s="264" t="s">
        <v>325</v>
      </c>
      <c r="J81" s="264">
        <v>50</v>
      </c>
      <c r="K81" s="278"/>
    </row>
    <row r="82" s="1" customFormat="1" ht="15" customHeight="1">
      <c r="B82" s="289"/>
      <c r="C82" s="264" t="s">
        <v>331</v>
      </c>
      <c r="D82" s="264"/>
      <c r="E82" s="264"/>
      <c r="F82" s="287" t="s">
        <v>323</v>
      </c>
      <c r="G82" s="288"/>
      <c r="H82" s="264" t="s">
        <v>332</v>
      </c>
      <c r="I82" s="264" t="s">
        <v>333</v>
      </c>
      <c r="J82" s="264"/>
      <c r="K82" s="278"/>
    </row>
    <row r="83" s="1" customFormat="1" ht="15" customHeight="1">
      <c r="B83" s="289"/>
      <c r="C83" s="290" t="s">
        <v>334</v>
      </c>
      <c r="D83" s="290"/>
      <c r="E83" s="290"/>
      <c r="F83" s="291" t="s">
        <v>329</v>
      </c>
      <c r="G83" s="290"/>
      <c r="H83" s="290" t="s">
        <v>335</v>
      </c>
      <c r="I83" s="290" t="s">
        <v>325</v>
      </c>
      <c r="J83" s="290">
        <v>15</v>
      </c>
      <c r="K83" s="278"/>
    </row>
    <row r="84" s="1" customFormat="1" ht="15" customHeight="1">
      <c r="B84" s="289"/>
      <c r="C84" s="290" t="s">
        <v>336</v>
      </c>
      <c r="D84" s="290"/>
      <c r="E84" s="290"/>
      <c r="F84" s="291" t="s">
        <v>329</v>
      </c>
      <c r="G84" s="290"/>
      <c r="H84" s="290" t="s">
        <v>337</v>
      </c>
      <c r="I84" s="290" t="s">
        <v>325</v>
      </c>
      <c r="J84" s="290">
        <v>15</v>
      </c>
      <c r="K84" s="278"/>
    </row>
    <row r="85" s="1" customFormat="1" ht="15" customHeight="1">
      <c r="B85" s="289"/>
      <c r="C85" s="290" t="s">
        <v>338</v>
      </c>
      <c r="D85" s="290"/>
      <c r="E85" s="290"/>
      <c r="F85" s="291" t="s">
        <v>329</v>
      </c>
      <c r="G85" s="290"/>
      <c r="H85" s="290" t="s">
        <v>339</v>
      </c>
      <c r="I85" s="290" t="s">
        <v>325</v>
      </c>
      <c r="J85" s="290">
        <v>20</v>
      </c>
      <c r="K85" s="278"/>
    </row>
    <row r="86" s="1" customFormat="1" ht="15" customHeight="1">
      <c r="B86" s="289"/>
      <c r="C86" s="290" t="s">
        <v>340</v>
      </c>
      <c r="D86" s="290"/>
      <c r="E86" s="290"/>
      <c r="F86" s="291" t="s">
        <v>329</v>
      </c>
      <c r="G86" s="290"/>
      <c r="H86" s="290" t="s">
        <v>341</v>
      </c>
      <c r="I86" s="290" t="s">
        <v>325</v>
      </c>
      <c r="J86" s="290">
        <v>20</v>
      </c>
      <c r="K86" s="278"/>
    </row>
    <row r="87" s="1" customFormat="1" ht="15" customHeight="1">
      <c r="B87" s="289"/>
      <c r="C87" s="264" t="s">
        <v>342</v>
      </c>
      <c r="D87" s="264"/>
      <c r="E87" s="264"/>
      <c r="F87" s="287" t="s">
        <v>329</v>
      </c>
      <c r="G87" s="288"/>
      <c r="H87" s="264" t="s">
        <v>343</v>
      </c>
      <c r="I87" s="264" t="s">
        <v>325</v>
      </c>
      <c r="J87" s="264">
        <v>50</v>
      </c>
      <c r="K87" s="278"/>
    </row>
    <row r="88" s="1" customFormat="1" ht="15" customHeight="1">
      <c r="B88" s="289"/>
      <c r="C88" s="264" t="s">
        <v>344</v>
      </c>
      <c r="D88" s="264"/>
      <c r="E88" s="264"/>
      <c r="F88" s="287" t="s">
        <v>329</v>
      </c>
      <c r="G88" s="288"/>
      <c r="H88" s="264" t="s">
        <v>345</v>
      </c>
      <c r="I88" s="264" t="s">
        <v>325</v>
      </c>
      <c r="J88" s="264">
        <v>20</v>
      </c>
      <c r="K88" s="278"/>
    </row>
    <row r="89" s="1" customFormat="1" ht="15" customHeight="1">
      <c r="B89" s="289"/>
      <c r="C89" s="264" t="s">
        <v>346</v>
      </c>
      <c r="D89" s="264"/>
      <c r="E89" s="264"/>
      <c r="F89" s="287" t="s">
        <v>329</v>
      </c>
      <c r="G89" s="288"/>
      <c r="H89" s="264" t="s">
        <v>347</v>
      </c>
      <c r="I89" s="264" t="s">
        <v>325</v>
      </c>
      <c r="J89" s="264">
        <v>20</v>
      </c>
      <c r="K89" s="278"/>
    </row>
    <row r="90" s="1" customFormat="1" ht="15" customHeight="1">
      <c r="B90" s="289"/>
      <c r="C90" s="264" t="s">
        <v>348</v>
      </c>
      <c r="D90" s="264"/>
      <c r="E90" s="264"/>
      <c r="F90" s="287" t="s">
        <v>329</v>
      </c>
      <c r="G90" s="288"/>
      <c r="H90" s="264" t="s">
        <v>349</v>
      </c>
      <c r="I90" s="264" t="s">
        <v>325</v>
      </c>
      <c r="J90" s="264">
        <v>50</v>
      </c>
      <c r="K90" s="278"/>
    </row>
    <row r="91" s="1" customFormat="1" ht="15" customHeight="1">
      <c r="B91" s="289"/>
      <c r="C91" s="264" t="s">
        <v>350</v>
      </c>
      <c r="D91" s="264"/>
      <c r="E91" s="264"/>
      <c r="F91" s="287" t="s">
        <v>329</v>
      </c>
      <c r="G91" s="288"/>
      <c r="H91" s="264" t="s">
        <v>350</v>
      </c>
      <c r="I91" s="264" t="s">
        <v>325</v>
      </c>
      <c r="J91" s="264">
        <v>50</v>
      </c>
      <c r="K91" s="278"/>
    </row>
    <row r="92" s="1" customFormat="1" ht="15" customHeight="1">
      <c r="B92" s="289"/>
      <c r="C92" s="264" t="s">
        <v>351</v>
      </c>
      <c r="D92" s="264"/>
      <c r="E92" s="264"/>
      <c r="F92" s="287" t="s">
        <v>329</v>
      </c>
      <c r="G92" s="288"/>
      <c r="H92" s="264" t="s">
        <v>352</v>
      </c>
      <c r="I92" s="264" t="s">
        <v>325</v>
      </c>
      <c r="J92" s="264">
        <v>255</v>
      </c>
      <c r="K92" s="278"/>
    </row>
    <row r="93" s="1" customFormat="1" ht="15" customHeight="1">
      <c r="B93" s="289"/>
      <c r="C93" s="264" t="s">
        <v>353</v>
      </c>
      <c r="D93" s="264"/>
      <c r="E93" s="264"/>
      <c r="F93" s="287" t="s">
        <v>323</v>
      </c>
      <c r="G93" s="288"/>
      <c r="H93" s="264" t="s">
        <v>354</v>
      </c>
      <c r="I93" s="264" t="s">
        <v>355</v>
      </c>
      <c r="J93" s="264"/>
      <c r="K93" s="278"/>
    </row>
    <row r="94" s="1" customFormat="1" ht="15" customHeight="1">
      <c r="B94" s="289"/>
      <c r="C94" s="264" t="s">
        <v>356</v>
      </c>
      <c r="D94" s="264"/>
      <c r="E94" s="264"/>
      <c r="F94" s="287" t="s">
        <v>323</v>
      </c>
      <c r="G94" s="288"/>
      <c r="H94" s="264" t="s">
        <v>357</v>
      </c>
      <c r="I94" s="264" t="s">
        <v>358</v>
      </c>
      <c r="J94" s="264"/>
      <c r="K94" s="278"/>
    </row>
    <row r="95" s="1" customFormat="1" ht="15" customHeight="1">
      <c r="B95" s="289"/>
      <c r="C95" s="264" t="s">
        <v>359</v>
      </c>
      <c r="D95" s="264"/>
      <c r="E95" s="264"/>
      <c r="F95" s="287" t="s">
        <v>323</v>
      </c>
      <c r="G95" s="288"/>
      <c r="H95" s="264" t="s">
        <v>359</v>
      </c>
      <c r="I95" s="264" t="s">
        <v>358</v>
      </c>
      <c r="J95" s="264"/>
      <c r="K95" s="278"/>
    </row>
    <row r="96" s="1" customFormat="1" ht="15" customHeight="1">
      <c r="B96" s="289"/>
      <c r="C96" s="264" t="s">
        <v>37</v>
      </c>
      <c r="D96" s="264"/>
      <c r="E96" s="264"/>
      <c r="F96" s="287" t="s">
        <v>323</v>
      </c>
      <c r="G96" s="288"/>
      <c r="H96" s="264" t="s">
        <v>360</v>
      </c>
      <c r="I96" s="264" t="s">
        <v>358</v>
      </c>
      <c r="J96" s="264"/>
      <c r="K96" s="278"/>
    </row>
    <row r="97" s="1" customFormat="1" ht="15" customHeight="1">
      <c r="B97" s="289"/>
      <c r="C97" s="264" t="s">
        <v>47</v>
      </c>
      <c r="D97" s="264"/>
      <c r="E97" s="264"/>
      <c r="F97" s="287" t="s">
        <v>323</v>
      </c>
      <c r="G97" s="288"/>
      <c r="H97" s="264" t="s">
        <v>361</v>
      </c>
      <c r="I97" s="264" t="s">
        <v>358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362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317</v>
      </c>
      <c r="D103" s="279"/>
      <c r="E103" s="279"/>
      <c r="F103" s="279" t="s">
        <v>318</v>
      </c>
      <c r="G103" s="280"/>
      <c r="H103" s="279" t="s">
        <v>53</v>
      </c>
      <c r="I103" s="279" t="s">
        <v>56</v>
      </c>
      <c r="J103" s="279" t="s">
        <v>319</v>
      </c>
      <c r="K103" s="278"/>
    </row>
    <row r="104" s="1" customFormat="1" ht="17.25" customHeight="1">
      <c r="B104" s="276"/>
      <c r="C104" s="281" t="s">
        <v>320</v>
      </c>
      <c r="D104" s="281"/>
      <c r="E104" s="281"/>
      <c r="F104" s="282" t="s">
        <v>321</v>
      </c>
      <c r="G104" s="283"/>
      <c r="H104" s="281"/>
      <c r="I104" s="281"/>
      <c r="J104" s="281" t="s">
        <v>322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52</v>
      </c>
      <c r="D106" s="286"/>
      <c r="E106" s="286"/>
      <c r="F106" s="287" t="s">
        <v>323</v>
      </c>
      <c r="G106" s="264"/>
      <c r="H106" s="264" t="s">
        <v>363</v>
      </c>
      <c r="I106" s="264" t="s">
        <v>325</v>
      </c>
      <c r="J106" s="264">
        <v>20</v>
      </c>
      <c r="K106" s="278"/>
    </row>
    <row r="107" s="1" customFormat="1" ht="15" customHeight="1">
      <c r="B107" s="276"/>
      <c r="C107" s="264" t="s">
        <v>326</v>
      </c>
      <c r="D107" s="264"/>
      <c r="E107" s="264"/>
      <c r="F107" s="287" t="s">
        <v>323</v>
      </c>
      <c r="G107" s="264"/>
      <c r="H107" s="264" t="s">
        <v>363</v>
      </c>
      <c r="I107" s="264" t="s">
        <v>325</v>
      </c>
      <c r="J107" s="264">
        <v>120</v>
      </c>
      <c r="K107" s="278"/>
    </row>
    <row r="108" s="1" customFormat="1" ht="15" customHeight="1">
      <c r="B108" s="289"/>
      <c r="C108" s="264" t="s">
        <v>328</v>
      </c>
      <c r="D108" s="264"/>
      <c r="E108" s="264"/>
      <c r="F108" s="287" t="s">
        <v>329</v>
      </c>
      <c r="G108" s="264"/>
      <c r="H108" s="264" t="s">
        <v>363</v>
      </c>
      <c r="I108" s="264" t="s">
        <v>325</v>
      </c>
      <c r="J108" s="264">
        <v>50</v>
      </c>
      <c r="K108" s="278"/>
    </row>
    <row r="109" s="1" customFormat="1" ht="15" customHeight="1">
      <c r="B109" s="289"/>
      <c r="C109" s="264" t="s">
        <v>331</v>
      </c>
      <c r="D109" s="264"/>
      <c r="E109" s="264"/>
      <c r="F109" s="287" t="s">
        <v>323</v>
      </c>
      <c r="G109" s="264"/>
      <c r="H109" s="264" t="s">
        <v>363</v>
      </c>
      <c r="I109" s="264" t="s">
        <v>333</v>
      </c>
      <c r="J109" s="264"/>
      <c r="K109" s="278"/>
    </row>
    <row r="110" s="1" customFormat="1" ht="15" customHeight="1">
      <c r="B110" s="289"/>
      <c r="C110" s="264" t="s">
        <v>342</v>
      </c>
      <c r="D110" s="264"/>
      <c r="E110" s="264"/>
      <c r="F110" s="287" t="s">
        <v>329</v>
      </c>
      <c r="G110" s="264"/>
      <c r="H110" s="264" t="s">
        <v>363</v>
      </c>
      <c r="I110" s="264" t="s">
        <v>325</v>
      </c>
      <c r="J110" s="264">
        <v>50</v>
      </c>
      <c r="K110" s="278"/>
    </row>
    <row r="111" s="1" customFormat="1" ht="15" customHeight="1">
      <c r="B111" s="289"/>
      <c r="C111" s="264" t="s">
        <v>350</v>
      </c>
      <c r="D111" s="264"/>
      <c r="E111" s="264"/>
      <c r="F111" s="287" t="s">
        <v>329</v>
      </c>
      <c r="G111" s="264"/>
      <c r="H111" s="264" t="s">
        <v>363</v>
      </c>
      <c r="I111" s="264" t="s">
        <v>325</v>
      </c>
      <c r="J111" s="264">
        <v>50</v>
      </c>
      <c r="K111" s="278"/>
    </row>
    <row r="112" s="1" customFormat="1" ht="15" customHeight="1">
      <c r="B112" s="289"/>
      <c r="C112" s="264" t="s">
        <v>348</v>
      </c>
      <c r="D112" s="264"/>
      <c r="E112" s="264"/>
      <c r="F112" s="287" t="s">
        <v>329</v>
      </c>
      <c r="G112" s="264"/>
      <c r="H112" s="264" t="s">
        <v>363</v>
      </c>
      <c r="I112" s="264" t="s">
        <v>325</v>
      </c>
      <c r="J112" s="264">
        <v>50</v>
      </c>
      <c r="K112" s="278"/>
    </row>
    <row r="113" s="1" customFormat="1" ht="15" customHeight="1">
      <c r="B113" s="289"/>
      <c r="C113" s="264" t="s">
        <v>52</v>
      </c>
      <c r="D113" s="264"/>
      <c r="E113" s="264"/>
      <c r="F113" s="287" t="s">
        <v>323</v>
      </c>
      <c r="G113" s="264"/>
      <c r="H113" s="264" t="s">
        <v>364</v>
      </c>
      <c r="I113" s="264" t="s">
        <v>325</v>
      </c>
      <c r="J113" s="264">
        <v>20</v>
      </c>
      <c r="K113" s="278"/>
    </row>
    <row r="114" s="1" customFormat="1" ht="15" customHeight="1">
      <c r="B114" s="289"/>
      <c r="C114" s="264" t="s">
        <v>365</v>
      </c>
      <c r="D114" s="264"/>
      <c r="E114" s="264"/>
      <c r="F114" s="287" t="s">
        <v>323</v>
      </c>
      <c r="G114" s="264"/>
      <c r="H114" s="264" t="s">
        <v>366</v>
      </c>
      <c r="I114" s="264" t="s">
        <v>325</v>
      </c>
      <c r="J114" s="264">
        <v>120</v>
      </c>
      <c r="K114" s="278"/>
    </row>
    <row r="115" s="1" customFormat="1" ht="15" customHeight="1">
      <c r="B115" s="289"/>
      <c r="C115" s="264" t="s">
        <v>37</v>
      </c>
      <c r="D115" s="264"/>
      <c r="E115" s="264"/>
      <c r="F115" s="287" t="s">
        <v>323</v>
      </c>
      <c r="G115" s="264"/>
      <c r="H115" s="264" t="s">
        <v>367</v>
      </c>
      <c r="I115" s="264" t="s">
        <v>358</v>
      </c>
      <c r="J115" s="264"/>
      <c r="K115" s="278"/>
    </row>
    <row r="116" s="1" customFormat="1" ht="15" customHeight="1">
      <c r="B116" s="289"/>
      <c r="C116" s="264" t="s">
        <v>47</v>
      </c>
      <c r="D116" s="264"/>
      <c r="E116" s="264"/>
      <c r="F116" s="287" t="s">
        <v>323</v>
      </c>
      <c r="G116" s="264"/>
      <c r="H116" s="264" t="s">
        <v>368</v>
      </c>
      <c r="I116" s="264" t="s">
        <v>358</v>
      </c>
      <c r="J116" s="264"/>
      <c r="K116" s="278"/>
    </row>
    <row r="117" s="1" customFormat="1" ht="15" customHeight="1">
      <c r="B117" s="289"/>
      <c r="C117" s="264" t="s">
        <v>56</v>
      </c>
      <c r="D117" s="264"/>
      <c r="E117" s="264"/>
      <c r="F117" s="287" t="s">
        <v>323</v>
      </c>
      <c r="G117" s="264"/>
      <c r="H117" s="264" t="s">
        <v>369</v>
      </c>
      <c r="I117" s="264" t="s">
        <v>370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371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317</v>
      </c>
      <c r="D123" s="279"/>
      <c r="E123" s="279"/>
      <c r="F123" s="279" t="s">
        <v>318</v>
      </c>
      <c r="G123" s="280"/>
      <c r="H123" s="279" t="s">
        <v>53</v>
      </c>
      <c r="I123" s="279" t="s">
        <v>56</v>
      </c>
      <c r="J123" s="279" t="s">
        <v>319</v>
      </c>
      <c r="K123" s="308"/>
    </row>
    <row r="124" s="1" customFormat="1" ht="17.25" customHeight="1">
      <c r="B124" s="307"/>
      <c r="C124" s="281" t="s">
        <v>320</v>
      </c>
      <c r="D124" s="281"/>
      <c r="E124" s="281"/>
      <c r="F124" s="282" t="s">
        <v>321</v>
      </c>
      <c r="G124" s="283"/>
      <c r="H124" s="281"/>
      <c r="I124" s="281"/>
      <c r="J124" s="281" t="s">
        <v>322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326</v>
      </c>
      <c r="D126" s="286"/>
      <c r="E126" s="286"/>
      <c r="F126" s="287" t="s">
        <v>323</v>
      </c>
      <c r="G126" s="264"/>
      <c r="H126" s="264" t="s">
        <v>363</v>
      </c>
      <c r="I126" s="264" t="s">
        <v>325</v>
      </c>
      <c r="J126" s="264">
        <v>120</v>
      </c>
      <c r="K126" s="312"/>
    </row>
    <row r="127" s="1" customFormat="1" ht="15" customHeight="1">
      <c r="B127" s="309"/>
      <c r="C127" s="264" t="s">
        <v>372</v>
      </c>
      <c r="D127" s="264"/>
      <c r="E127" s="264"/>
      <c r="F127" s="287" t="s">
        <v>323</v>
      </c>
      <c r="G127" s="264"/>
      <c r="H127" s="264" t="s">
        <v>373</v>
      </c>
      <c r="I127" s="264" t="s">
        <v>325</v>
      </c>
      <c r="J127" s="264" t="s">
        <v>374</v>
      </c>
      <c r="K127" s="312"/>
    </row>
    <row r="128" s="1" customFormat="1" ht="15" customHeight="1">
      <c r="B128" s="309"/>
      <c r="C128" s="264" t="s">
        <v>271</v>
      </c>
      <c r="D128" s="264"/>
      <c r="E128" s="264"/>
      <c r="F128" s="287" t="s">
        <v>323</v>
      </c>
      <c r="G128" s="264"/>
      <c r="H128" s="264" t="s">
        <v>375</v>
      </c>
      <c r="I128" s="264" t="s">
        <v>325</v>
      </c>
      <c r="J128" s="264" t="s">
        <v>374</v>
      </c>
      <c r="K128" s="312"/>
    </row>
    <row r="129" s="1" customFormat="1" ht="15" customHeight="1">
      <c r="B129" s="309"/>
      <c r="C129" s="264" t="s">
        <v>334</v>
      </c>
      <c r="D129" s="264"/>
      <c r="E129" s="264"/>
      <c r="F129" s="287" t="s">
        <v>329</v>
      </c>
      <c r="G129" s="264"/>
      <c r="H129" s="264" t="s">
        <v>335</v>
      </c>
      <c r="I129" s="264" t="s">
        <v>325</v>
      </c>
      <c r="J129" s="264">
        <v>15</v>
      </c>
      <c r="K129" s="312"/>
    </row>
    <row r="130" s="1" customFormat="1" ht="15" customHeight="1">
      <c r="B130" s="309"/>
      <c r="C130" s="290" t="s">
        <v>336</v>
      </c>
      <c r="D130" s="290"/>
      <c r="E130" s="290"/>
      <c r="F130" s="291" t="s">
        <v>329</v>
      </c>
      <c r="G130" s="290"/>
      <c r="H130" s="290" t="s">
        <v>337</v>
      </c>
      <c r="I130" s="290" t="s">
        <v>325</v>
      </c>
      <c r="J130" s="290">
        <v>15</v>
      </c>
      <c r="K130" s="312"/>
    </row>
    <row r="131" s="1" customFormat="1" ht="15" customHeight="1">
      <c r="B131" s="309"/>
      <c r="C131" s="290" t="s">
        <v>338</v>
      </c>
      <c r="D131" s="290"/>
      <c r="E131" s="290"/>
      <c r="F131" s="291" t="s">
        <v>329</v>
      </c>
      <c r="G131" s="290"/>
      <c r="H131" s="290" t="s">
        <v>339</v>
      </c>
      <c r="I131" s="290" t="s">
        <v>325</v>
      </c>
      <c r="J131" s="290">
        <v>20</v>
      </c>
      <c r="K131" s="312"/>
    </row>
    <row r="132" s="1" customFormat="1" ht="15" customHeight="1">
      <c r="B132" s="309"/>
      <c r="C132" s="290" t="s">
        <v>340</v>
      </c>
      <c r="D132" s="290"/>
      <c r="E132" s="290"/>
      <c r="F132" s="291" t="s">
        <v>329</v>
      </c>
      <c r="G132" s="290"/>
      <c r="H132" s="290" t="s">
        <v>341</v>
      </c>
      <c r="I132" s="290" t="s">
        <v>325</v>
      </c>
      <c r="J132" s="290">
        <v>20</v>
      </c>
      <c r="K132" s="312"/>
    </row>
    <row r="133" s="1" customFormat="1" ht="15" customHeight="1">
      <c r="B133" s="309"/>
      <c r="C133" s="264" t="s">
        <v>328</v>
      </c>
      <c r="D133" s="264"/>
      <c r="E133" s="264"/>
      <c r="F133" s="287" t="s">
        <v>329</v>
      </c>
      <c r="G133" s="264"/>
      <c r="H133" s="264" t="s">
        <v>363</v>
      </c>
      <c r="I133" s="264" t="s">
        <v>325</v>
      </c>
      <c r="J133" s="264">
        <v>50</v>
      </c>
      <c r="K133" s="312"/>
    </row>
    <row r="134" s="1" customFormat="1" ht="15" customHeight="1">
      <c r="B134" s="309"/>
      <c r="C134" s="264" t="s">
        <v>342</v>
      </c>
      <c r="D134" s="264"/>
      <c r="E134" s="264"/>
      <c r="F134" s="287" t="s">
        <v>329</v>
      </c>
      <c r="G134" s="264"/>
      <c r="H134" s="264" t="s">
        <v>363</v>
      </c>
      <c r="I134" s="264" t="s">
        <v>325</v>
      </c>
      <c r="J134" s="264">
        <v>50</v>
      </c>
      <c r="K134" s="312"/>
    </row>
    <row r="135" s="1" customFormat="1" ht="15" customHeight="1">
      <c r="B135" s="309"/>
      <c r="C135" s="264" t="s">
        <v>348</v>
      </c>
      <c r="D135" s="264"/>
      <c r="E135" s="264"/>
      <c r="F135" s="287" t="s">
        <v>329</v>
      </c>
      <c r="G135" s="264"/>
      <c r="H135" s="264" t="s">
        <v>363</v>
      </c>
      <c r="I135" s="264" t="s">
        <v>325</v>
      </c>
      <c r="J135" s="264">
        <v>50</v>
      </c>
      <c r="K135" s="312"/>
    </row>
    <row r="136" s="1" customFormat="1" ht="15" customHeight="1">
      <c r="B136" s="309"/>
      <c r="C136" s="264" t="s">
        <v>350</v>
      </c>
      <c r="D136" s="264"/>
      <c r="E136" s="264"/>
      <c r="F136" s="287" t="s">
        <v>329</v>
      </c>
      <c r="G136" s="264"/>
      <c r="H136" s="264" t="s">
        <v>363</v>
      </c>
      <c r="I136" s="264" t="s">
        <v>325</v>
      </c>
      <c r="J136" s="264">
        <v>50</v>
      </c>
      <c r="K136" s="312"/>
    </row>
    <row r="137" s="1" customFormat="1" ht="15" customHeight="1">
      <c r="B137" s="309"/>
      <c r="C137" s="264" t="s">
        <v>351</v>
      </c>
      <c r="D137" s="264"/>
      <c r="E137" s="264"/>
      <c r="F137" s="287" t="s">
        <v>329</v>
      </c>
      <c r="G137" s="264"/>
      <c r="H137" s="264" t="s">
        <v>376</v>
      </c>
      <c r="I137" s="264" t="s">
        <v>325</v>
      </c>
      <c r="J137" s="264">
        <v>255</v>
      </c>
      <c r="K137" s="312"/>
    </row>
    <row r="138" s="1" customFormat="1" ht="15" customHeight="1">
      <c r="B138" s="309"/>
      <c r="C138" s="264" t="s">
        <v>353</v>
      </c>
      <c r="D138" s="264"/>
      <c r="E138" s="264"/>
      <c r="F138" s="287" t="s">
        <v>323</v>
      </c>
      <c r="G138" s="264"/>
      <c r="H138" s="264" t="s">
        <v>377</v>
      </c>
      <c r="I138" s="264" t="s">
        <v>355</v>
      </c>
      <c r="J138" s="264"/>
      <c r="K138" s="312"/>
    </row>
    <row r="139" s="1" customFormat="1" ht="15" customHeight="1">
      <c r="B139" s="309"/>
      <c r="C139" s="264" t="s">
        <v>356</v>
      </c>
      <c r="D139" s="264"/>
      <c r="E139" s="264"/>
      <c r="F139" s="287" t="s">
        <v>323</v>
      </c>
      <c r="G139" s="264"/>
      <c r="H139" s="264" t="s">
        <v>378</v>
      </c>
      <c r="I139" s="264" t="s">
        <v>358</v>
      </c>
      <c r="J139" s="264"/>
      <c r="K139" s="312"/>
    </row>
    <row r="140" s="1" customFormat="1" ht="15" customHeight="1">
      <c r="B140" s="309"/>
      <c r="C140" s="264" t="s">
        <v>359</v>
      </c>
      <c r="D140" s="264"/>
      <c r="E140" s="264"/>
      <c r="F140" s="287" t="s">
        <v>323</v>
      </c>
      <c r="G140" s="264"/>
      <c r="H140" s="264" t="s">
        <v>359</v>
      </c>
      <c r="I140" s="264" t="s">
        <v>358</v>
      </c>
      <c r="J140" s="264"/>
      <c r="K140" s="312"/>
    </row>
    <row r="141" s="1" customFormat="1" ht="15" customHeight="1">
      <c r="B141" s="309"/>
      <c r="C141" s="264" t="s">
        <v>37</v>
      </c>
      <c r="D141" s="264"/>
      <c r="E141" s="264"/>
      <c r="F141" s="287" t="s">
        <v>323</v>
      </c>
      <c r="G141" s="264"/>
      <c r="H141" s="264" t="s">
        <v>379</v>
      </c>
      <c r="I141" s="264" t="s">
        <v>358</v>
      </c>
      <c r="J141" s="264"/>
      <c r="K141" s="312"/>
    </row>
    <row r="142" s="1" customFormat="1" ht="15" customHeight="1">
      <c r="B142" s="309"/>
      <c r="C142" s="264" t="s">
        <v>380</v>
      </c>
      <c r="D142" s="264"/>
      <c r="E142" s="264"/>
      <c r="F142" s="287" t="s">
        <v>323</v>
      </c>
      <c r="G142" s="264"/>
      <c r="H142" s="264" t="s">
        <v>381</v>
      </c>
      <c r="I142" s="264" t="s">
        <v>358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382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317</v>
      </c>
      <c r="D148" s="279"/>
      <c r="E148" s="279"/>
      <c r="F148" s="279" t="s">
        <v>318</v>
      </c>
      <c r="G148" s="280"/>
      <c r="H148" s="279" t="s">
        <v>53</v>
      </c>
      <c r="I148" s="279" t="s">
        <v>56</v>
      </c>
      <c r="J148" s="279" t="s">
        <v>319</v>
      </c>
      <c r="K148" s="278"/>
    </row>
    <row r="149" s="1" customFormat="1" ht="17.25" customHeight="1">
      <c r="B149" s="276"/>
      <c r="C149" s="281" t="s">
        <v>320</v>
      </c>
      <c r="D149" s="281"/>
      <c r="E149" s="281"/>
      <c r="F149" s="282" t="s">
        <v>321</v>
      </c>
      <c r="G149" s="283"/>
      <c r="H149" s="281"/>
      <c r="I149" s="281"/>
      <c r="J149" s="281" t="s">
        <v>322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326</v>
      </c>
      <c r="D151" s="264"/>
      <c r="E151" s="264"/>
      <c r="F151" s="317" t="s">
        <v>323</v>
      </c>
      <c r="G151" s="264"/>
      <c r="H151" s="316" t="s">
        <v>363</v>
      </c>
      <c r="I151" s="316" t="s">
        <v>325</v>
      </c>
      <c r="J151" s="316">
        <v>120</v>
      </c>
      <c r="K151" s="312"/>
    </row>
    <row r="152" s="1" customFormat="1" ht="15" customHeight="1">
      <c r="B152" s="289"/>
      <c r="C152" s="316" t="s">
        <v>372</v>
      </c>
      <c r="D152" s="264"/>
      <c r="E152" s="264"/>
      <c r="F152" s="317" t="s">
        <v>323</v>
      </c>
      <c r="G152" s="264"/>
      <c r="H152" s="316" t="s">
        <v>383</v>
      </c>
      <c r="I152" s="316" t="s">
        <v>325</v>
      </c>
      <c r="J152" s="316" t="s">
        <v>374</v>
      </c>
      <c r="K152" s="312"/>
    </row>
    <row r="153" s="1" customFormat="1" ht="15" customHeight="1">
      <c r="B153" s="289"/>
      <c r="C153" s="316" t="s">
        <v>271</v>
      </c>
      <c r="D153" s="264"/>
      <c r="E153" s="264"/>
      <c r="F153" s="317" t="s">
        <v>323</v>
      </c>
      <c r="G153" s="264"/>
      <c r="H153" s="316" t="s">
        <v>384</v>
      </c>
      <c r="I153" s="316" t="s">
        <v>325</v>
      </c>
      <c r="J153" s="316" t="s">
        <v>374</v>
      </c>
      <c r="K153" s="312"/>
    </row>
    <row r="154" s="1" customFormat="1" ht="15" customHeight="1">
      <c r="B154" s="289"/>
      <c r="C154" s="316" t="s">
        <v>328</v>
      </c>
      <c r="D154" s="264"/>
      <c r="E154" s="264"/>
      <c r="F154" s="317" t="s">
        <v>329</v>
      </c>
      <c r="G154" s="264"/>
      <c r="H154" s="316" t="s">
        <v>363</v>
      </c>
      <c r="I154" s="316" t="s">
        <v>325</v>
      </c>
      <c r="J154" s="316">
        <v>50</v>
      </c>
      <c r="K154" s="312"/>
    </row>
    <row r="155" s="1" customFormat="1" ht="15" customHeight="1">
      <c r="B155" s="289"/>
      <c r="C155" s="316" t="s">
        <v>331</v>
      </c>
      <c r="D155" s="264"/>
      <c r="E155" s="264"/>
      <c r="F155" s="317" t="s">
        <v>323</v>
      </c>
      <c r="G155" s="264"/>
      <c r="H155" s="316" t="s">
        <v>363</v>
      </c>
      <c r="I155" s="316" t="s">
        <v>333</v>
      </c>
      <c r="J155" s="316"/>
      <c r="K155" s="312"/>
    </row>
    <row r="156" s="1" customFormat="1" ht="15" customHeight="1">
      <c r="B156" s="289"/>
      <c r="C156" s="316" t="s">
        <v>342</v>
      </c>
      <c r="D156" s="264"/>
      <c r="E156" s="264"/>
      <c r="F156" s="317" t="s">
        <v>329</v>
      </c>
      <c r="G156" s="264"/>
      <c r="H156" s="316" t="s">
        <v>363</v>
      </c>
      <c r="I156" s="316" t="s">
        <v>325</v>
      </c>
      <c r="J156" s="316">
        <v>50</v>
      </c>
      <c r="K156" s="312"/>
    </row>
    <row r="157" s="1" customFormat="1" ht="15" customHeight="1">
      <c r="B157" s="289"/>
      <c r="C157" s="316" t="s">
        <v>350</v>
      </c>
      <c r="D157" s="264"/>
      <c r="E157" s="264"/>
      <c r="F157" s="317" t="s">
        <v>329</v>
      </c>
      <c r="G157" s="264"/>
      <c r="H157" s="316" t="s">
        <v>363</v>
      </c>
      <c r="I157" s="316" t="s">
        <v>325</v>
      </c>
      <c r="J157" s="316">
        <v>50</v>
      </c>
      <c r="K157" s="312"/>
    </row>
    <row r="158" s="1" customFormat="1" ht="15" customHeight="1">
      <c r="B158" s="289"/>
      <c r="C158" s="316" t="s">
        <v>348</v>
      </c>
      <c r="D158" s="264"/>
      <c r="E158" s="264"/>
      <c r="F158" s="317" t="s">
        <v>329</v>
      </c>
      <c r="G158" s="264"/>
      <c r="H158" s="316" t="s">
        <v>363</v>
      </c>
      <c r="I158" s="316" t="s">
        <v>325</v>
      </c>
      <c r="J158" s="316">
        <v>50</v>
      </c>
      <c r="K158" s="312"/>
    </row>
    <row r="159" s="1" customFormat="1" ht="15" customHeight="1">
      <c r="B159" s="289"/>
      <c r="C159" s="316" t="s">
        <v>81</v>
      </c>
      <c r="D159" s="264"/>
      <c r="E159" s="264"/>
      <c r="F159" s="317" t="s">
        <v>323</v>
      </c>
      <c r="G159" s="264"/>
      <c r="H159" s="316" t="s">
        <v>385</v>
      </c>
      <c r="I159" s="316" t="s">
        <v>325</v>
      </c>
      <c r="J159" s="316" t="s">
        <v>386</v>
      </c>
      <c r="K159" s="312"/>
    </row>
    <row r="160" s="1" customFormat="1" ht="15" customHeight="1">
      <c r="B160" s="289"/>
      <c r="C160" s="316" t="s">
        <v>387</v>
      </c>
      <c r="D160" s="264"/>
      <c r="E160" s="264"/>
      <c r="F160" s="317" t="s">
        <v>323</v>
      </c>
      <c r="G160" s="264"/>
      <c r="H160" s="316" t="s">
        <v>388</v>
      </c>
      <c r="I160" s="316" t="s">
        <v>358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389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317</v>
      </c>
      <c r="D166" s="279"/>
      <c r="E166" s="279"/>
      <c r="F166" s="279" t="s">
        <v>318</v>
      </c>
      <c r="G166" s="321"/>
      <c r="H166" s="322" t="s">
        <v>53</v>
      </c>
      <c r="I166" s="322" t="s">
        <v>56</v>
      </c>
      <c r="J166" s="279" t="s">
        <v>319</v>
      </c>
      <c r="K166" s="256"/>
    </row>
    <row r="167" s="1" customFormat="1" ht="17.25" customHeight="1">
      <c r="B167" s="257"/>
      <c r="C167" s="281" t="s">
        <v>320</v>
      </c>
      <c r="D167" s="281"/>
      <c r="E167" s="281"/>
      <c r="F167" s="282" t="s">
        <v>321</v>
      </c>
      <c r="G167" s="323"/>
      <c r="H167" s="324"/>
      <c r="I167" s="324"/>
      <c r="J167" s="281" t="s">
        <v>322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326</v>
      </c>
      <c r="D169" s="264"/>
      <c r="E169" s="264"/>
      <c r="F169" s="287" t="s">
        <v>323</v>
      </c>
      <c r="G169" s="264"/>
      <c r="H169" s="264" t="s">
        <v>363</v>
      </c>
      <c r="I169" s="264" t="s">
        <v>325</v>
      </c>
      <c r="J169" s="264">
        <v>120</v>
      </c>
      <c r="K169" s="312"/>
    </row>
    <row r="170" s="1" customFormat="1" ht="15" customHeight="1">
      <c r="B170" s="289"/>
      <c r="C170" s="264" t="s">
        <v>372</v>
      </c>
      <c r="D170" s="264"/>
      <c r="E170" s="264"/>
      <c r="F170" s="287" t="s">
        <v>323</v>
      </c>
      <c r="G170" s="264"/>
      <c r="H170" s="264" t="s">
        <v>373</v>
      </c>
      <c r="I170" s="264" t="s">
        <v>325</v>
      </c>
      <c r="J170" s="264" t="s">
        <v>374</v>
      </c>
      <c r="K170" s="312"/>
    </row>
    <row r="171" s="1" customFormat="1" ht="15" customHeight="1">
      <c r="B171" s="289"/>
      <c r="C171" s="264" t="s">
        <v>271</v>
      </c>
      <c r="D171" s="264"/>
      <c r="E171" s="264"/>
      <c r="F171" s="287" t="s">
        <v>323</v>
      </c>
      <c r="G171" s="264"/>
      <c r="H171" s="264" t="s">
        <v>390</v>
      </c>
      <c r="I171" s="264" t="s">
        <v>325</v>
      </c>
      <c r="J171" s="264" t="s">
        <v>374</v>
      </c>
      <c r="K171" s="312"/>
    </row>
    <row r="172" s="1" customFormat="1" ht="15" customHeight="1">
      <c r="B172" s="289"/>
      <c r="C172" s="264" t="s">
        <v>328</v>
      </c>
      <c r="D172" s="264"/>
      <c r="E172" s="264"/>
      <c r="F172" s="287" t="s">
        <v>329</v>
      </c>
      <c r="G172" s="264"/>
      <c r="H172" s="264" t="s">
        <v>390</v>
      </c>
      <c r="I172" s="264" t="s">
        <v>325</v>
      </c>
      <c r="J172" s="264">
        <v>50</v>
      </c>
      <c r="K172" s="312"/>
    </row>
    <row r="173" s="1" customFormat="1" ht="15" customHeight="1">
      <c r="B173" s="289"/>
      <c r="C173" s="264" t="s">
        <v>331</v>
      </c>
      <c r="D173" s="264"/>
      <c r="E173" s="264"/>
      <c r="F173" s="287" t="s">
        <v>323</v>
      </c>
      <c r="G173" s="264"/>
      <c r="H173" s="264" t="s">
        <v>390</v>
      </c>
      <c r="I173" s="264" t="s">
        <v>333</v>
      </c>
      <c r="J173" s="264"/>
      <c r="K173" s="312"/>
    </row>
    <row r="174" s="1" customFormat="1" ht="15" customHeight="1">
      <c r="B174" s="289"/>
      <c r="C174" s="264" t="s">
        <v>342</v>
      </c>
      <c r="D174" s="264"/>
      <c r="E174" s="264"/>
      <c r="F174" s="287" t="s">
        <v>329</v>
      </c>
      <c r="G174" s="264"/>
      <c r="H174" s="264" t="s">
        <v>390</v>
      </c>
      <c r="I174" s="264" t="s">
        <v>325</v>
      </c>
      <c r="J174" s="264">
        <v>50</v>
      </c>
      <c r="K174" s="312"/>
    </row>
    <row r="175" s="1" customFormat="1" ht="15" customHeight="1">
      <c r="B175" s="289"/>
      <c r="C175" s="264" t="s">
        <v>350</v>
      </c>
      <c r="D175" s="264"/>
      <c r="E175" s="264"/>
      <c r="F175" s="287" t="s">
        <v>329</v>
      </c>
      <c r="G175" s="264"/>
      <c r="H175" s="264" t="s">
        <v>390</v>
      </c>
      <c r="I175" s="264" t="s">
        <v>325</v>
      </c>
      <c r="J175" s="264">
        <v>50</v>
      </c>
      <c r="K175" s="312"/>
    </row>
    <row r="176" s="1" customFormat="1" ht="15" customHeight="1">
      <c r="B176" s="289"/>
      <c r="C176" s="264" t="s">
        <v>348</v>
      </c>
      <c r="D176" s="264"/>
      <c r="E176" s="264"/>
      <c r="F176" s="287" t="s">
        <v>329</v>
      </c>
      <c r="G176" s="264"/>
      <c r="H176" s="264" t="s">
        <v>390</v>
      </c>
      <c r="I176" s="264" t="s">
        <v>325</v>
      </c>
      <c r="J176" s="264">
        <v>50</v>
      </c>
      <c r="K176" s="312"/>
    </row>
    <row r="177" s="1" customFormat="1" ht="15" customHeight="1">
      <c r="B177" s="289"/>
      <c r="C177" s="264" t="s">
        <v>97</v>
      </c>
      <c r="D177" s="264"/>
      <c r="E177" s="264"/>
      <c r="F177" s="287" t="s">
        <v>323</v>
      </c>
      <c r="G177" s="264"/>
      <c r="H177" s="264" t="s">
        <v>391</v>
      </c>
      <c r="I177" s="264" t="s">
        <v>392</v>
      </c>
      <c r="J177" s="264"/>
      <c r="K177" s="312"/>
    </row>
    <row r="178" s="1" customFormat="1" ht="15" customHeight="1">
      <c r="B178" s="289"/>
      <c r="C178" s="264" t="s">
        <v>56</v>
      </c>
      <c r="D178" s="264"/>
      <c r="E178" s="264"/>
      <c r="F178" s="287" t="s">
        <v>323</v>
      </c>
      <c r="G178" s="264"/>
      <c r="H178" s="264" t="s">
        <v>393</v>
      </c>
      <c r="I178" s="264" t="s">
        <v>394</v>
      </c>
      <c r="J178" s="264">
        <v>1</v>
      </c>
      <c r="K178" s="312"/>
    </row>
    <row r="179" s="1" customFormat="1" ht="15" customHeight="1">
      <c r="B179" s="289"/>
      <c r="C179" s="264" t="s">
        <v>52</v>
      </c>
      <c r="D179" s="264"/>
      <c r="E179" s="264"/>
      <c r="F179" s="287" t="s">
        <v>323</v>
      </c>
      <c r="G179" s="264"/>
      <c r="H179" s="264" t="s">
        <v>395</v>
      </c>
      <c r="I179" s="264" t="s">
        <v>325</v>
      </c>
      <c r="J179" s="264">
        <v>20</v>
      </c>
      <c r="K179" s="312"/>
    </row>
    <row r="180" s="1" customFormat="1" ht="15" customHeight="1">
      <c r="B180" s="289"/>
      <c r="C180" s="264" t="s">
        <v>53</v>
      </c>
      <c r="D180" s="264"/>
      <c r="E180" s="264"/>
      <c r="F180" s="287" t="s">
        <v>323</v>
      </c>
      <c r="G180" s="264"/>
      <c r="H180" s="264" t="s">
        <v>396</v>
      </c>
      <c r="I180" s="264" t="s">
        <v>325</v>
      </c>
      <c r="J180" s="264">
        <v>255</v>
      </c>
      <c r="K180" s="312"/>
    </row>
    <row r="181" s="1" customFormat="1" ht="15" customHeight="1">
      <c r="B181" s="289"/>
      <c r="C181" s="264" t="s">
        <v>98</v>
      </c>
      <c r="D181" s="264"/>
      <c r="E181" s="264"/>
      <c r="F181" s="287" t="s">
        <v>323</v>
      </c>
      <c r="G181" s="264"/>
      <c r="H181" s="264" t="s">
        <v>287</v>
      </c>
      <c r="I181" s="264" t="s">
        <v>325</v>
      </c>
      <c r="J181" s="264">
        <v>10</v>
      </c>
      <c r="K181" s="312"/>
    </row>
    <row r="182" s="1" customFormat="1" ht="15" customHeight="1">
      <c r="B182" s="289"/>
      <c r="C182" s="264" t="s">
        <v>99</v>
      </c>
      <c r="D182" s="264"/>
      <c r="E182" s="264"/>
      <c r="F182" s="287" t="s">
        <v>323</v>
      </c>
      <c r="G182" s="264"/>
      <c r="H182" s="264" t="s">
        <v>397</v>
      </c>
      <c r="I182" s="264" t="s">
        <v>358</v>
      </c>
      <c r="J182" s="264"/>
      <c r="K182" s="312"/>
    </row>
    <row r="183" s="1" customFormat="1" ht="15" customHeight="1">
      <c r="B183" s="289"/>
      <c r="C183" s="264" t="s">
        <v>398</v>
      </c>
      <c r="D183" s="264"/>
      <c r="E183" s="264"/>
      <c r="F183" s="287" t="s">
        <v>323</v>
      </c>
      <c r="G183" s="264"/>
      <c r="H183" s="264" t="s">
        <v>399</v>
      </c>
      <c r="I183" s="264" t="s">
        <v>358</v>
      </c>
      <c r="J183" s="264"/>
      <c r="K183" s="312"/>
    </row>
    <row r="184" s="1" customFormat="1" ht="15" customHeight="1">
      <c r="B184" s="289"/>
      <c r="C184" s="264" t="s">
        <v>387</v>
      </c>
      <c r="D184" s="264"/>
      <c r="E184" s="264"/>
      <c r="F184" s="287" t="s">
        <v>323</v>
      </c>
      <c r="G184" s="264"/>
      <c r="H184" s="264" t="s">
        <v>400</v>
      </c>
      <c r="I184" s="264" t="s">
        <v>358</v>
      </c>
      <c r="J184" s="264"/>
      <c r="K184" s="312"/>
    </row>
    <row r="185" s="1" customFormat="1" ht="15" customHeight="1">
      <c r="B185" s="289"/>
      <c r="C185" s="264" t="s">
        <v>101</v>
      </c>
      <c r="D185" s="264"/>
      <c r="E185" s="264"/>
      <c r="F185" s="287" t="s">
        <v>329</v>
      </c>
      <c r="G185" s="264"/>
      <c r="H185" s="264" t="s">
        <v>401</v>
      </c>
      <c r="I185" s="264" t="s">
        <v>325</v>
      </c>
      <c r="J185" s="264">
        <v>50</v>
      </c>
      <c r="K185" s="312"/>
    </row>
    <row r="186" s="1" customFormat="1" ht="15" customHeight="1">
      <c r="B186" s="289"/>
      <c r="C186" s="264" t="s">
        <v>402</v>
      </c>
      <c r="D186" s="264"/>
      <c r="E186" s="264"/>
      <c r="F186" s="287" t="s">
        <v>329</v>
      </c>
      <c r="G186" s="264"/>
      <c r="H186" s="264" t="s">
        <v>403</v>
      </c>
      <c r="I186" s="264" t="s">
        <v>404</v>
      </c>
      <c r="J186" s="264"/>
      <c r="K186" s="312"/>
    </row>
    <row r="187" s="1" customFormat="1" ht="15" customHeight="1">
      <c r="B187" s="289"/>
      <c r="C187" s="264" t="s">
        <v>405</v>
      </c>
      <c r="D187" s="264"/>
      <c r="E187" s="264"/>
      <c r="F187" s="287" t="s">
        <v>329</v>
      </c>
      <c r="G187" s="264"/>
      <c r="H187" s="264" t="s">
        <v>406</v>
      </c>
      <c r="I187" s="264" t="s">
        <v>404</v>
      </c>
      <c r="J187" s="264"/>
      <c r="K187" s="312"/>
    </row>
    <row r="188" s="1" customFormat="1" ht="15" customHeight="1">
      <c r="B188" s="289"/>
      <c r="C188" s="264" t="s">
        <v>407</v>
      </c>
      <c r="D188" s="264"/>
      <c r="E188" s="264"/>
      <c r="F188" s="287" t="s">
        <v>329</v>
      </c>
      <c r="G188" s="264"/>
      <c r="H188" s="264" t="s">
        <v>408</v>
      </c>
      <c r="I188" s="264" t="s">
        <v>404</v>
      </c>
      <c r="J188" s="264"/>
      <c r="K188" s="312"/>
    </row>
    <row r="189" s="1" customFormat="1" ht="15" customHeight="1">
      <c r="B189" s="289"/>
      <c r="C189" s="325" t="s">
        <v>409</v>
      </c>
      <c r="D189" s="264"/>
      <c r="E189" s="264"/>
      <c r="F189" s="287" t="s">
        <v>329</v>
      </c>
      <c r="G189" s="264"/>
      <c r="H189" s="264" t="s">
        <v>410</v>
      </c>
      <c r="I189" s="264" t="s">
        <v>411</v>
      </c>
      <c r="J189" s="326" t="s">
        <v>412</v>
      </c>
      <c r="K189" s="312"/>
    </row>
    <row r="190" s="1" customFormat="1" ht="15" customHeight="1">
      <c r="B190" s="289"/>
      <c r="C190" s="325" t="s">
        <v>41</v>
      </c>
      <c r="D190" s="264"/>
      <c r="E190" s="264"/>
      <c r="F190" s="287" t="s">
        <v>323</v>
      </c>
      <c r="G190" s="264"/>
      <c r="H190" s="261" t="s">
        <v>413</v>
      </c>
      <c r="I190" s="264" t="s">
        <v>414</v>
      </c>
      <c r="J190" s="264"/>
      <c r="K190" s="312"/>
    </row>
    <row r="191" s="1" customFormat="1" ht="15" customHeight="1">
      <c r="B191" s="289"/>
      <c r="C191" s="325" t="s">
        <v>415</v>
      </c>
      <c r="D191" s="264"/>
      <c r="E191" s="264"/>
      <c r="F191" s="287" t="s">
        <v>323</v>
      </c>
      <c r="G191" s="264"/>
      <c r="H191" s="264" t="s">
        <v>416</v>
      </c>
      <c r="I191" s="264" t="s">
        <v>358</v>
      </c>
      <c r="J191" s="264"/>
      <c r="K191" s="312"/>
    </row>
    <row r="192" s="1" customFormat="1" ht="15" customHeight="1">
      <c r="B192" s="289"/>
      <c r="C192" s="325" t="s">
        <v>417</v>
      </c>
      <c r="D192" s="264"/>
      <c r="E192" s="264"/>
      <c r="F192" s="287" t="s">
        <v>323</v>
      </c>
      <c r="G192" s="264"/>
      <c r="H192" s="264" t="s">
        <v>418</v>
      </c>
      <c r="I192" s="264" t="s">
        <v>358</v>
      </c>
      <c r="J192" s="264"/>
      <c r="K192" s="312"/>
    </row>
    <row r="193" s="1" customFormat="1" ht="15" customHeight="1">
      <c r="B193" s="289"/>
      <c r="C193" s="325" t="s">
        <v>419</v>
      </c>
      <c r="D193" s="264"/>
      <c r="E193" s="264"/>
      <c r="F193" s="287" t="s">
        <v>329</v>
      </c>
      <c r="G193" s="264"/>
      <c r="H193" s="264" t="s">
        <v>420</v>
      </c>
      <c r="I193" s="264" t="s">
        <v>358</v>
      </c>
      <c r="J193" s="264"/>
      <c r="K193" s="312"/>
    </row>
    <row r="194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421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8" t="s">
        <v>422</v>
      </c>
      <c r="D200" s="328"/>
      <c r="E200" s="328"/>
      <c r="F200" s="328" t="s">
        <v>423</v>
      </c>
      <c r="G200" s="329"/>
      <c r="H200" s="328" t="s">
        <v>424</v>
      </c>
      <c r="I200" s="328"/>
      <c r="J200" s="328"/>
      <c r="K200" s="256"/>
    </row>
    <row r="20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="1" customFormat="1" ht="15" customHeight="1">
      <c r="B202" s="289"/>
      <c r="C202" s="264" t="s">
        <v>414</v>
      </c>
      <c r="D202" s="264"/>
      <c r="E202" s="264"/>
      <c r="F202" s="287" t="s">
        <v>42</v>
      </c>
      <c r="G202" s="264"/>
      <c r="H202" s="264" t="s">
        <v>425</v>
      </c>
      <c r="I202" s="264"/>
      <c r="J202" s="264"/>
      <c r="K202" s="312"/>
    </row>
    <row r="203" s="1" customFormat="1" ht="15" customHeight="1">
      <c r="B203" s="289"/>
      <c r="C203" s="264"/>
      <c r="D203" s="264"/>
      <c r="E203" s="264"/>
      <c r="F203" s="287" t="s">
        <v>43</v>
      </c>
      <c r="G203" s="264"/>
      <c r="H203" s="264" t="s">
        <v>426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46</v>
      </c>
      <c r="G204" s="264"/>
      <c r="H204" s="264" t="s">
        <v>427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44</v>
      </c>
      <c r="G205" s="264"/>
      <c r="H205" s="264" t="s">
        <v>428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45</v>
      </c>
      <c r="G206" s="264"/>
      <c r="H206" s="264" t="s">
        <v>429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/>
      <c r="G207" s="264"/>
      <c r="H207" s="264"/>
      <c r="I207" s="264"/>
      <c r="J207" s="264"/>
      <c r="K207" s="312"/>
    </row>
    <row r="208" s="1" customFormat="1" ht="15" customHeight="1">
      <c r="B208" s="289"/>
      <c r="C208" s="264" t="s">
        <v>370</v>
      </c>
      <c r="D208" s="264"/>
      <c r="E208" s="264"/>
      <c r="F208" s="287" t="s">
        <v>75</v>
      </c>
      <c r="G208" s="264"/>
      <c r="H208" s="264" t="s">
        <v>430</v>
      </c>
      <c r="I208" s="264"/>
      <c r="J208" s="264"/>
      <c r="K208" s="312"/>
    </row>
    <row r="209" s="1" customFormat="1" ht="15" customHeight="1">
      <c r="B209" s="289"/>
      <c r="C209" s="264"/>
      <c r="D209" s="264"/>
      <c r="E209" s="264"/>
      <c r="F209" s="287" t="s">
        <v>265</v>
      </c>
      <c r="G209" s="264"/>
      <c r="H209" s="264" t="s">
        <v>266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263</v>
      </c>
      <c r="G210" s="264"/>
      <c r="H210" s="264" t="s">
        <v>431</v>
      </c>
      <c r="I210" s="264"/>
      <c r="J210" s="264"/>
      <c r="K210" s="312"/>
    </row>
    <row r="211" s="1" customFormat="1" ht="15" customHeight="1">
      <c r="B211" s="330"/>
      <c r="C211" s="264"/>
      <c r="D211" s="264"/>
      <c r="E211" s="264"/>
      <c r="F211" s="287" t="s">
        <v>267</v>
      </c>
      <c r="G211" s="325"/>
      <c r="H211" s="316" t="s">
        <v>268</v>
      </c>
      <c r="I211" s="316"/>
      <c r="J211" s="316"/>
      <c r="K211" s="331"/>
    </row>
    <row r="212" s="1" customFormat="1" ht="15" customHeight="1">
      <c r="B212" s="330"/>
      <c r="C212" s="264"/>
      <c r="D212" s="264"/>
      <c r="E212" s="264"/>
      <c r="F212" s="287" t="s">
        <v>269</v>
      </c>
      <c r="G212" s="325"/>
      <c r="H212" s="316" t="s">
        <v>432</v>
      </c>
      <c r="I212" s="316"/>
      <c r="J212" s="316"/>
      <c r="K212" s="331"/>
    </row>
    <row r="213" s="1" customFormat="1" ht="15" customHeight="1">
      <c r="B213" s="330"/>
      <c r="C213" s="264"/>
      <c r="D213" s="264"/>
      <c r="E213" s="264"/>
      <c r="F213" s="287"/>
      <c r="G213" s="325"/>
      <c r="H213" s="316"/>
      <c r="I213" s="316"/>
      <c r="J213" s="316"/>
      <c r="K213" s="331"/>
    </row>
    <row r="214" s="1" customFormat="1" ht="15" customHeight="1">
      <c r="B214" s="330"/>
      <c r="C214" s="264" t="s">
        <v>394</v>
      </c>
      <c r="D214" s="264"/>
      <c r="E214" s="264"/>
      <c r="F214" s="287">
        <v>1</v>
      </c>
      <c r="G214" s="325"/>
      <c r="H214" s="316" t="s">
        <v>433</v>
      </c>
      <c r="I214" s="316"/>
      <c r="J214" s="316"/>
      <c r="K214" s="331"/>
    </row>
    <row r="215" s="1" customFormat="1" ht="15" customHeight="1">
      <c r="B215" s="330"/>
      <c r="C215" s="264"/>
      <c r="D215" s="264"/>
      <c r="E215" s="264"/>
      <c r="F215" s="287">
        <v>2</v>
      </c>
      <c r="G215" s="325"/>
      <c r="H215" s="316" t="s">
        <v>434</v>
      </c>
      <c r="I215" s="316"/>
      <c r="J215" s="316"/>
      <c r="K215" s="331"/>
    </row>
    <row r="216" s="1" customFormat="1" ht="15" customHeight="1">
      <c r="B216" s="330"/>
      <c r="C216" s="264"/>
      <c r="D216" s="264"/>
      <c r="E216" s="264"/>
      <c r="F216" s="287">
        <v>3</v>
      </c>
      <c r="G216" s="325"/>
      <c r="H216" s="316" t="s">
        <v>435</v>
      </c>
      <c r="I216" s="316"/>
      <c r="J216" s="316"/>
      <c r="K216" s="331"/>
    </row>
    <row r="217" s="1" customFormat="1" ht="15" customHeight="1">
      <c r="B217" s="330"/>
      <c r="C217" s="264"/>
      <c r="D217" s="264"/>
      <c r="E217" s="264"/>
      <c r="F217" s="287">
        <v>4</v>
      </c>
      <c r="G217" s="325"/>
      <c r="H217" s="316" t="s">
        <v>436</v>
      </c>
      <c r="I217" s="316"/>
      <c r="J217" s="316"/>
      <c r="K217" s="331"/>
    </row>
    <row r="218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HP-SYNEK\Jiří Synek</dc:creator>
  <cp:lastModifiedBy>HP-SYNEK\Jiří Synek</cp:lastModifiedBy>
  <dcterms:created xsi:type="dcterms:W3CDTF">2022-05-04T11:49:04Z</dcterms:created>
  <dcterms:modified xsi:type="dcterms:W3CDTF">2022-05-04T11:49:06Z</dcterms:modified>
</cp:coreProperties>
</file>