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25-2022 - Dešťová kanali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'025-2022 - Dešťová kanali...'!$C$87:$K$266</definedName>
    <definedName name="_xlnm.Print_Area" localSheetId="1">'025-2022 - Dešťová kanali...'!$C$4:$J$39,'025-2022 - Dešťová kanali...'!$C$45:$J$69,'025-2022 - Dešťová kanali...'!$C$75:$K$266</definedName>
    <definedName name="_xlnm.Print_Titles" localSheetId="1">'025-2022 - Dešťová kanali...'!$87:$87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66"/>
  <c r="BH266"/>
  <c r="BG266"/>
  <c r="BF266"/>
  <c r="T266"/>
  <c r="T265"/>
  <c r="R266"/>
  <c r="R265"/>
  <c r="P266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0"/>
  <c r="BH250"/>
  <c r="BG250"/>
  <c r="BF250"/>
  <c r="T250"/>
  <c r="R250"/>
  <c r="P250"/>
  <c r="BI242"/>
  <c r="BH242"/>
  <c r="BG242"/>
  <c r="BF242"/>
  <c r="T242"/>
  <c r="R242"/>
  <c r="P242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1" r="L50"/>
  <c r="AM50"/>
  <c r="AM49"/>
  <c r="L49"/>
  <c r="AM47"/>
  <c r="L47"/>
  <c r="L45"/>
  <c r="L44"/>
  <c i="2" r="BK262"/>
  <c r="BK198"/>
  <c r="BK146"/>
  <c r="J220"/>
  <c r="J198"/>
  <c r="J95"/>
  <c r="BK228"/>
  <c r="BK125"/>
  <c r="J224"/>
  <c r="J203"/>
  <c r="BK108"/>
  <c r="BK224"/>
  <c r="BK211"/>
  <c r="J169"/>
  <c r="J101"/>
  <c r="J182"/>
  <c r="J266"/>
  <c r="J211"/>
  <c r="J162"/>
  <c r="BK242"/>
  <c r="J217"/>
  <c r="J171"/>
  <c r="J93"/>
  <c r="J191"/>
  <c r="J103"/>
  <c r="J194"/>
  <c r="J149"/>
  <c r="BK93"/>
  <c r="BK207"/>
  <c r="J158"/>
  <c r="BK250"/>
  <c r="J177"/>
  <c i="1" r="AS54"/>
  <c i="2" r="J259"/>
  <c r="J172"/>
  <c r="J121"/>
  <c r="BK233"/>
  <c r="BK208"/>
  <c r="BK168"/>
  <c r="BK107"/>
  <c r="J208"/>
  <c r="J108"/>
  <c r="BK266"/>
  <c r="BK216"/>
  <c r="BK170"/>
  <c r="J236"/>
  <c r="J189"/>
  <c r="J112"/>
  <c r="J207"/>
  <c r="J107"/>
  <c r="BK256"/>
  <c r="BK171"/>
  <c r="BK99"/>
  <c r="BK223"/>
  <c r="J195"/>
  <c r="BK152"/>
  <c r="J242"/>
  <c r="BK162"/>
  <c r="J262"/>
  <c r="J200"/>
  <c r="J125"/>
  <c r="J218"/>
  <c r="J185"/>
  <c r="BK116"/>
  <c r="J222"/>
  <c r="J152"/>
  <c r="BK217"/>
  <c r="BK191"/>
  <c r="BK103"/>
  <c r="BK226"/>
  <c r="BK194"/>
  <c r="BK149"/>
  <c r="BK91"/>
  <c r="BK187"/>
  <c r="BK101"/>
  <c r="BK195"/>
  <c r="BK156"/>
  <c r="BK95"/>
  <c r="BK219"/>
  <c r="BK177"/>
  <c r="J156"/>
  <c r="BK236"/>
  <c r="BK158"/>
  <c r="J91"/>
  <c r="BK218"/>
  <c r="BK189"/>
  <c r="BK112"/>
  <c r="J230"/>
  <c r="BK213"/>
  <c r="J166"/>
  <c r="BK104"/>
  <c r="J213"/>
  <c r="BK110"/>
  <c r="BK220"/>
  <c r="BK182"/>
  <c r="J110"/>
  <c r="J226"/>
  <c r="BK196"/>
  <c r="J146"/>
  <c r="J233"/>
  <c r="J116"/>
  <c r="BK222"/>
  <c r="J205"/>
  <c r="BK166"/>
  <c r="J250"/>
  <c r="J216"/>
  <c r="BK172"/>
  <c r="J138"/>
  <c r="BK234"/>
  <c r="BK169"/>
  <c r="BK259"/>
  <c r="J219"/>
  <c r="BK185"/>
  <c r="J129"/>
  <c r="BK229"/>
  <c r="BK200"/>
  <c r="BK142"/>
  <c r="J229"/>
  <c r="BK121"/>
  <c r="J223"/>
  <c r="J196"/>
  <c r="BK138"/>
  <c r="J228"/>
  <c r="BK205"/>
  <c r="J187"/>
  <c r="BK129"/>
  <c r="BK230"/>
  <c r="J142"/>
  <c r="J256"/>
  <c r="BK215"/>
  <c r="J168"/>
  <c r="J234"/>
  <c r="J215"/>
  <c r="J170"/>
  <c r="J99"/>
  <c r="BK203"/>
  <c r="J104"/>
  <c l="1" r="T90"/>
  <c r="BK157"/>
  <c r="J157"/>
  <c r="J63"/>
  <c r="R157"/>
  <c r="R176"/>
  <c r="BK193"/>
  <c r="J193"/>
  <c r="J65"/>
  <c r="P90"/>
  <c r="P176"/>
  <c r="BK90"/>
  <c r="J90"/>
  <c r="J61"/>
  <c r="R90"/>
  <c r="P157"/>
  <c r="T157"/>
  <c r="BK176"/>
  <c r="J176"/>
  <c r="J64"/>
  <c r="T176"/>
  <c r="P193"/>
  <c r="R193"/>
  <c r="T193"/>
  <c r="BK225"/>
  <c r="J225"/>
  <c r="J66"/>
  <c r="P225"/>
  <c r="R225"/>
  <c r="T225"/>
  <c r="BK235"/>
  <c r="J235"/>
  <c r="J67"/>
  <c r="P235"/>
  <c r="R235"/>
  <c r="T235"/>
  <c r="BK155"/>
  <c r="J155"/>
  <c r="J62"/>
  <c r="BK265"/>
  <c r="J265"/>
  <c r="J68"/>
  <c r="J52"/>
  <c r="BE99"/>
  <c r="BE152"/>
  <c r="BE156"/>
  <c r="BE185"/>
  <c r="BE220"/>
  <c r="BE228"/>
  <c r="BE236"/>
  <c r="BE242"/>
  <c r="BE250"/>
  <c r="F85"/>
  <c r="BE91"/>
  <c r="BE93"/>
  <c r="BE103"/>
  <c r="BE104"/>
  <c r="BE108"/>
  <c r="BE110"/>
  <c r="BE112"/>
  <c r="BE121"/>
  <c r="BE129"/>
  <c r="BE142"/>
  <c r="BE149"/>
  <c r="BE158"/>
  <c r="BE166"/>
  <c r="BE168"/>
  <c r="BE171"/>
  <c r="BE191"/>
  <c r="BE195"/>
  <c r="BE196"/>
  <c r="BE205"/>
  <c r="BE207"/>
  <c r="BE208"/>
  <c r="BE211"/>
  <c r="BE213"/>
  <c r="BE226"/>
  <c r="BE229"/>
  <c r="BE230"/>
  <c r="BE233"/>
  <c r="BE234"/>
  <c r="E48"/>
  <c r="BE95"/>
  <c r="BE101"/>
  <c r="BE107"/>
  <c r="BE116"/>
  <c r="BE125"/>
  <c r="BE138"/>
  <c r="BE146"/>
  <c r="BE162"/>
  <c r="BE169"/>
  <c r="BE170"/>
  <c r="BE172"/>
  <c r="BE177"/>
  <c r="BE182"/>
  <c r="BE187"/>
  <c r="BE189"/>
  <c r="BE194"/>
  <c r="BE198"/>
  <c r="BE200"/>
  <c r="BE203"/>
  <c r="BE215"/>
  <c r="BE216"/>
  <c r="BE217"/>
  <c r="BE218"/>
  <c r="BE219"/>
  <c r="BE222"/>
  <c r="BE223"/>
  <c r="BE224"/>
  <c r="BE256"/>
  <c r="BE259"/>
  <c r="BE262"/>
  <c r="BE266"/>
  <c r="F36"/>
  <c i="1" r="BC55"/>
  <c r="BC54"/>
  <c r="AY54"/>
  <c i="2" r="F34"/>
  <c i="1" r="BA55"/>
  <c r="BA54"/>
  <c r="AW54"/>
  <c r="AK30"/>
  <c i="2" r="F37"/>
  <c i="1" r="BD55"/>
  <c r="BD54"/>
  <c r="W33"/>
  <c i="2" r="F35"/>
  <c i="1" r="BB55"/>
  <c r="BB54"/>
  <c r="AX54"/>
  <c i="2" r="J34"/>
  <c i="1" r="AW55"/>
  <c i="2" l="1" r="T89"/>
  <c r="T88"/>
  <c r="R89"/>
  <c r="R88"/>
  <c r="P89"/>
  <c r="P88"/>
  <c i="1" r="AU55"/>
  <c i="2" r="BK89"/>
  <c r="BK88"/>
  <c r="J88"/>
  <c r="J59"/>
  <c i="1" r="W31"/>
  <c r="W32"/>
  <c i="2" r="F33"/>
  <c i="1" r="AZ55"/>
  <c r="AZ54"/>
  <c r="W29"/>
  <c r="W30"/>
  <c i="2" r="J33"/>
  <c i="1" r="AV55"/>
  <c r="AT55"/>
  <c r="AU54"/>
  <c i="2" l="1" r="J89"/>
  <c r="J60"/>
  <c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<sst xmlns="http://schemas.openxmlformats.org/spreadsheetml/2006/main">
  <si>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</si>
  <si>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</si>
  <si>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</si>
  <si>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</si>
  <si>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</si>
  <si>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{517cb809-cb37-4f08-9234-0324e1c20217}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</si>
  <si>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</si>
  <si>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</si>
  <si>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</si>
  <si>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</si>
  <si>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</si>
  <si>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</si>
  <si>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</si>
  <si>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</si>
  <si>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025/2022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</si>
  <si>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</si>
  <si>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</si>
  <si>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Dešťová Kanalizace Kladno</t>
  </si>
  <si>
    <t>KSO:</t>
  </si>
  <si>
    <t/>
  </si>
  <si>
    <t>CC-CZ:</t>
  </si>
  <si>
    <t>Místo:</t>
  </si>
  <si>
    <t>Kladno</t>
  </si>
  <si>
    <t>Datum:</t>
  </si>
  <si>
    <t>2. 5. 2022</t>
  </si>
  <si>
    <t>Zadavatel:</t>
  </si>
  <si>
    <t>IČ:</t>
  </si>
  <si>
    <t>Obec Kladno</t>
  </si>
  <si>
    <t>DIČ: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</si>
  <si>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</si>
  <si>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</si>
  <si>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</si>
  <si>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</si>
  <si>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</si>
  <si>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</si>
  <si>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</si>
  <si>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</si>
  <si>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</si>
  <si>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</si>
  <si>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</si>
  <si>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</si>
  <si>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</si>
  <si>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</si>
  <si>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</si>
  <si>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</si>
  <si>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</si>
  <si>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</si>
  <si>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</si>
  <si>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</si>
  <si>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</si>
  <si>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</si>
  <si>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</si>
  <si>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</si>
  <si>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</si>
  <si>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</si>
  <si>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</si>
  <si>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</si>
  <si>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</si>
  <si>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</si>
  <si>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</si>
  <si>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</si>
  <si>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</si>
  <si>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</si>
  <si>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</si>
  <si>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</si>
  <si>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</si>
  <si>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</si>
  <si>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</si>
  <si>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</si>
  <si>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</si>
  <si>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</si>
  <si>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</si>
  <si>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</si>
  <si>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</si>
  <si>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</si>
  <si>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</si>
  <si>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</si>
  <si>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</si>
  <si>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Dešťová kanalizace</t>
  </si>
  <si>
    <t>STA</t>
  </si>
  <si>
    <t>1</t>
  </si>
  <si>
    <t>{a88b8af1-85d5-402b-aca5-c657034c520b}</t>
  </si>
  <si>
    <t>2</t>
  </si>
  <si>
    <t>KRYCÍ LIST SOUPISU PRACÍ</t>
  </si>
  <si>
    <t>Objekt:</t>
  </si>
  <si>
    <t>025/2022 -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</si>
  <si>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</si>
  <si>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</si>
  <si>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</si>
  <si>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</si>
  <si>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</si>
  <si>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</si>
  <si>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</si>
  <si>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</si>
  <si>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</si>
  <si>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</si>
  <si>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</si>
  <si>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</si>
  <si>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</si>
  <si>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</si>
  <si>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</si>
  <si>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</si>
  <si>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</si>
  <si>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</si>
  <si>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</si>
  <si>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</si>
  <si>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</si>
  <si>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</si>
  <si>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</si>
  <si>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</si>
  <si>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</si>
  <si>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</si>
  <si>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</si>
  <si>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</si>
  <si>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</si>
  <si>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</si>
  <si>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</si>
  <si>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</si>
  <si>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</si>
  <si>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</si>
  <si>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4</t>
  </si>
  <si>
    <t>547639163</t>
  </si>
  <si>
    <t>VV</t>
  </si>
  <si>
    <t>6*1</t>
  </si>
  <si>
    <t>113106071</t>
  </si>
  <si>
    <t>Rozebrání dlažeb při překopech vozovek ze zámkové dlažby s ložem z kameniva ručně</t>
  </si>
  <si>
    <t>550787282</t>
  </si>
  <si>
    <t>3</t>
  </si>
  <si>
    <t>113107323</t>
  </si>
  <si>
    <t>Odstranění podkladu z kameniva drceného tl přes 200 do 300 mm strojně pl do 50 m2</t>
  </si>
  <si>
    <t>1788288159</t>
  </si>
  <si>
    <t>"komunikace"(5*3)*5</t>
  </si>
  <si>
    <t>"komunikace dlažba" 6*1</t>
  </si>
  <si>
    <t>Součet</t>
  </si>
  <si>
    <t>113107331</t>
  </si>
  <si>
    <t>Odstranění podkladu z betonu prostého tl přes 100 do 150 mm strojně pl do 50 m2</t>
  </si>
  <si>
    <t>1033849041</t>
  </si>
  <si>
    <t>"asfalt" 5*3*5</t>
  </si>
  <si>
    <t>5</t>
  </si>
  <si>
    <t>113107342</t>
  </si>
  <si>
    <t>Odstranění podkladu živičného tl přes 50 do 100 mm strojně pl do 50 m2</t>
  </si>
  <si>
    <t>-1547225597</t>
  </si>
  <si>
    <t>6</t>
  </si>
  <si>
    <t>115001101</t>
  </si>
  <si>
    <t>Převedení vody potrubím DN do 100</t>
  </si>
  <si>
    <t>m</t>
  </si>
  <si>
    <t>-1377606529</t>
  </si>
  <si>
    <t>7</t>
  </si>
  <si>
    <t>115101201</t>
  </si>
  <si>
    <t>Čerpání vody na dopravní výšku do 10 m průměrný přítok do 500 l/min</t>
  </si>
  <si>
    <t>hod</t>
  </si>
  <si>
    <t>1224499068</t>
  </si>
  <si>
    <t>30*2*8</t>
  </si>
  <si>
    <t>8</t>
  </si>
  <si>
    <t>115101301</t>
  </si>
  <si>
    <t>Pohotovost čerpací soupravy pro dopravní výšku do 10 m přítok do 500 l/min</t>
  </si>
  <si>
    <t>den</t>
  </si>
  <si>
    <t>-1613637803</t>
  </si>
  <si>
    <t>9</t>
  </si>
  <si>
    <t>119001421</t>
  </si>
  <si>
    <t>Dočasné zajištění kabelů a kabelových tratí ze 3 volně ložených kabelů</t>
  </si>
  <si>
    <t>420189076</t>
  </si>
  <si>
    <t>"sdělovací" 350</t>
  </si>
  <si>
    <t>10</t>
  </si>
  <si>
    <t>130001101</t>
  </si>
  <si>
    <t>Příplatek za ztížení vykopávky v blízkosti podzemního vedení</t>
  </si>
  <si>
    <t>m3</t>
  </si>
  <si>
    <t>1295542593</t>
  </si>
  <si>
    <t>720*0,5*0,5</t>
  </si>
  <si>
    <t>11</t>
  </si>
  <si>
    <t>132354204</t>
  </si>
  <si>
    <t>Hloubení zapažených rýh š do 2000 mm v hornině třídy těžitelnosti II skupiny 4 objem do 500 m3</t>
  </si>
  <si>
    <t>809462831</t>
  </si>
  <si>
    <t>"DN 400" 747*1*1,3-(747*0,2)</t>
  </si>
  <si>
    <t>"DN 150" 28*0,8*1,3</t>
  </si>
  <si>
    <t>12</t>
  </si>
  <si>
    <t>133351101</t>
  </si>
  <si>
    <t>Hloubení nezapažených šachet strojně v hornině třídy těžitelnosti II skupiny 4 do 20 m3</t>
  </si>
  <si>
    <t>CS ÚRS 2022 01</t>
  </si>
  <si>
    <t>553914537</t>
  </si>
  <si>
    <t>Online PSC</t>
  </si>
  <si>
    <t>https://podminky.urs.cz/item/CS_URS_2022_01/133351101</t>
  </si>
  <si>
    <t>"betonové šachty"12*5</t>
  </si>
  <si>
    <t>"plastové šachty"15*2,7</t>
  </si>
  <si>
    <t>13</t>
  </si>
  <si>
    <t>151811131</t>
  </si>
  <si>
    <t>Osazení pažicího boxu hl výkopu do 4 m š do 1,2 m</t>
  </si>
  <si>
    <t>-1670786177</t>
  </si>
  <si>
    <t>"DN 400 20%" 747*0,2</t>
  </si>
  <si>
    <t>"DN 150 20%" 28*0,2</t>
  </si>
  <si>
    <t>14</t>
  </si>
  <si>
    <t>151811231</t>
  </si>
  <si>
    <t>Odstranění pažicího boxu hl výkopu do 4 m š do 1,2 m</t>
  </si>
  <si>
    <t>-1972235543</t>
  </si>
  <si>
    <t>174101101</t>
  </si>
  <si>
    <t>Zásyp jam, šachet rýh nebo kolem objektů sypaninou se zhutněním</t>
  </si>
  <si>
    <t>-2108686078</t>
  </si>
  <si>
    <t>"betonové"12*3,65</t>
  </si>
  <si>
    <t>"plastové šachty"15*2,35</t>
  </si>
  <si>
    <t>Mezisoučet</t>
  </si>
  <si>
    <t>"zásyp potrubí zeminou z výkopu"</t>
  </si>
  <si>
    <t>"DN 400" 747*1*0,5</t>
  </si>
  <si>
    <t>"DN 150"42*0,8*0,5</t>
  </si>
  <si>
    <t>16</t>
  </si>
  <si>
    <t>M</t>
  </si>
  <si>
    <t>58337344</t>
  </si>
  <si>
    <t>štěrkopísek frakce 0/32</t>
  </si>
  <si>
    <t>t</t>
  </si>
  <si>
    <t>-455530676</t>
  </si>
  <si>
    <t>"DN 400 20%" 747*0,2*1,8</t>
  </si>
  <si>
    <t>"DN 150 20%" 28*0,2*1,8</t>
  </si>
  <si>
    <t>17</t>
  </si>
  <si>
    <t>175151101</t>
  </si>
  <si>
    <t>Obsypání potrubí strojně sypaninou bez prohození, uloženou do 3 m</t>
  </si>
  <si>
    <t>-1514585134</t>
  </si>
  <si>
    <t>"DN 400" 747*1*0,6</t>
  </si>
  <si>
    <t>18</t>
  </si>
  <si>
    <t>58337303</t>
  </si>
  <si>
    <t>štěrkopísek frakce 0/12</t>
  </si>
  <si>
    <t>-777534392</t>
  </si>
  <si>
    <t>465*1,8</t>
  </si>
  <si>
    <t>19</t>
  </si>
  <si>
    <t>181411131</t>
  </si>
  <si>
    <t>Založení trávníku na půdě předem připravené plochy do 1000 m2 výsevem včetně utažení parkového v rovině nebo na svahu do 1:5</t>
  </si>
  <si>
    <t>-986801032</t>
  </si>
  <si>
    <t>https://podminky.urs.cz/item/CS_URS_2022_01/181411131</t>
  </si>
  <si>
    <t>"osetí"700</t>
  </si>
  <si>
    <t>20</t>
  </si>
  <si>
    <t>00572410</t>
  </si>
  <si>
    <t>osivo směs travní parková</t>
  </si>
  <si>
    <t>kg</t>
  </si>
  <si>
    <t>662521574</t>
  </si>
  <si>
    <t>700*0,05</t>
  </si>
  <si>
    <t>35*0,02 'Přepočtené koeficientem množství</t>
  </si>
  <si>
    <t>Svislé a kompletní konstrukce</t>
  </si>
  <si>
    <t>359901211</t>
  </si>
  <si>
    <t>Monitoring stoky jakékoli výšky na nové kanalizaci</t>
  </si>
  <si>
    <t>1553002750</t>
  </si>
  <si>
    <t>Vodorovné konstrukce</t>
  </si>
  <si>
    <t>22</t>
  </si>
  <si>
    <t>451541111</t>
  </si>
  <si>
    <t>Lože pod šachtu otevřený výkop ze štěrkodrtě</t>
  </si>
  <si>
    <t>-1870892480</t>
  </si>
  <si>
    <t>"šachta plast"1*1*0,15*15</t>
  </si>
  <si>
    <t>"šachta beton" 1,5*1,5*0,15*12</t>
  </si>
  <si>
    <t>23</t>
  </si>
  <si>
    <t>451573111</t>
  </si>
  <si>
    <t>Lože pod potrubí otevřený výkop ze štěrkopísku</t>
  </si>
  <si>
    <t>-1786922890</t>
  </si>
  <si>
    <t>"DN 400" 747*1,2*0,1</t>
  </si>
  <si>
    <t>"DN 150" 28*1,2*0,1</t>
  </si>
  <si>
    <t>24</t>
  </si>
  <si>
    <t>452112111</t>
  </si>
  <si>
    <t>Osazení betonových prstenců nebo rámů v do 100 mm</t>
  </si>
  <si>
    <t>kus</t>
  </si>
  <si>
    <t>-1995201976</t>
  </si>
  <si>
    <t>"viz. materiál"1+3+9+7</t>
  </si>
  <si>
    <t>25</t>
  </si>
  <si>
    <t>59224145</t>
  </si>
  <si>
    <t>prstenec šachtový vyrovnávací betonový rovný 625x100x40mm</t>
  </si>
  <si>
    <t>-1855366980</t>
  </si>
  <si>
    <t>26</t>
  </si>
  <si>
    <t>59224146</t>
  </si>
  <si>
    <t>prstenec šachtový vyrovnávací betonový rovný 625x100x60mm</t>
  </si>
  <si>
    <t>-1858048977</t>
  </si>
  <si>
    <t>27</t>
  </si>
  <si>
    <t>59224147</t>
  </si>
  <si>
    <t>prstenec šachtový vyrovnávací betonový rovný 625x100x80mm</t>
  </si>
  <si>
    <t>700683016</t>
  </si>
  <si>
    <t>28</t>
  </si>
  <si>
    <t>59224148</t>
  </si>
  <si>
    <t>prstenec šachtový vyrovnávací betonový rovný 625x100x100mm</t>
  </si>
  <si>
    <t>1181973855</t>
  </si>
  <si>
    <t>29</t>
  </si>
  <si>
    <t>452311131</t>
  </si>
  <si>
    <t>Podkladní desky z betonu prostého tř. C 12/15 otevřený výkop</t>
  </si>
  <si>
    <t>1108406845</t>
  </si>
  <si>
    <t>"šachta plast"1*1*0,1*15</t>
  </si>
  <si>
    <t>"šachta beton" 1,5*1,5*0,1*12</t>
  </si>
  <si>
    <t>Komunikace pozemní</t>
  </si>
  <si>
    <t>30</t>
  </si>
  <si>
    <t>564271011</t>
  </si>
  <si>
    <t>Podklad nebo podsyp ze štěrkopísku ŠP plochy do 100 m2 tl 250 mm</t>
  </si>
  <si>
    <t>1764952156</t>
  </si>
  <si>
    <t>"komunikace"5*3*5</t>
  </si>
  <si>
    <t>"dlažba komunikace" 6*1</t>
  </si>
  <si>
    <t>"sjezdy"23*2</t>
  </si>
  <si>
    <t>31</t>
  </si>
  <si>
    <t>565165101</t>
  </si>
  <si>
    <t>Asfaltový beton vrstva podkladní ACP 16 (obalované kamenivo střednězrnné - OKS) s rozprostřením a zhutněním v pruhu šířky do 1,5 m, po zhutnění tl. 80 mm</t>
  </si>
  <si>
    <t>-1474590857</t>
  </si>
  <si>
    <t>https://podminky.urs.cz/item/CS_URS_2022_01/565165101</t>
  </si>
  <si>
    <t>"komunikace" 5*5*3</t>
  </si>
  <si>
    <t>32</t>
  </si>
  <si>
    <t>567124113</t>
  </si>
  <si>
    <t>Podklad ze směsi stmelené cementem SC C 12/15 (PB III) tl 150 mm</t>
  </si>
  <si>
    <t>-273114516</t>
  </si>
  <si>
    <t>33</t>
  </si>
  <si>
    <t>577144131</t>
  </si>
  <si>
    <t>Asfaltový beton vrstva obrusná ACO 11 (ABS) tř. I tl 50 mm š do 3 m z modifikovaného asfaltu</t>
  </si>
  <si>
    <t>-478219198</t>
  </si>
  <si>
    <t>34</t>
  </si>
  <si>
    <t>596212312</t>
  </si>
  <si>
    <t>Kladení zámkové dlažby pozemních komunikací ručně tl do 100 mm skupiny A pl do 300 m2</t>
  </si>
  <si>
    <t>1196865752</t>
  </si>
  <si>
    <t>35</t>
  </si>
  <si>
    <t>59245220</t>
  </si>
  <si>
    <t>dlažba zámková tvaru I 196x161x100mm přírodní</t>
  </si>
  <si>
    <t>2116006542</t>
  </si>
  <si>
    <t>Trubní vedení</t>
  </si>
  <si>
    <t>36</t>
  </si>
  <si>
    <t>173302052022</t>
  </si>
  <si>
    <t>Dodávka a montáž šroubovací sedlové odbočky 400/160 včětně ovdrtání a osazení</t>
  </si>
  <si>
    <t>1710358560</t>
  </si>
  <si>
    <t>37</t>
  </si>
  <si>
    <t>55541</t>
  </si>
  <si>
    <t>Napojení nové šachty na potrubí - potrubí DN 800 , spojky D+M</t>
  </si>
  <si>
    <t>soub</t>
  </si>
  <si>
    <t>-1641095939</t>
  </si>
  <si>
    <t>38</t>
  </si>
  <si>
    <t>810391811</t>
  </si>
  <si>
    <t>Bourání stávajícího potrubí z betonu v otevřeném výkopu DN přes 200 do 400</t>
  </si>
  <si>
    <t>1358981632</t>
  </si>
  <si>
    <t>https://podminky.urs.cz/item/CS_URS_2022_01/810391811</t>
  </si>
  <si>
    <t>39</t>
  </si>
  <si>
    <t>871315241</t>
  </si>
  <si>
    <t>Kanalizační potrubí z tvrdého PVC v otevřeném výkopu ve sklonu do 20 %, hladkého plnostěnného vícevrstvého, tuhost třídy SN 12 DN 150</t>
  </si>
  <si>
    <t>1806943098</t>
  </si>
  <si>
    <t>https://podminky.urs.cz/item/CS_URS_2022_01/871315241</t>
  </si>
  <si>
    <t>40</t>
  </si>
  <si>
    <t>871395241</t>
  </si>
  <si>
    <t>Kanalizační potrubí z tvrdého PVC v otevřeném výkopu ve sklonu do 20 %, hladkého plnostěnného vícevrstvého, tuhost třídy SN 12 DN 400</t>
  </si>
  <si>
    <t>1617449751</t>
  </si>
  <si>
    <t>https://podminky.urs.cz/item/CS_URS_2022_01/871395241</t>
  </si>
  <si>
    <t>747-47</t>
  </si>
  <si>
    <t>41</t>
  </si>
  <si>
    <t>871395251</t>
  </si>
  <si>
    <t>Kanalizační potrubí z tvrdého PVC v otevřeném výkopu ve sklonu do 20 %, hladkého plnostěnného vícevrstvého, tuhost třídy SN 16 DN 400</t>
  </si>
  <si>
    <t>572354443</t>
  </si>
  <si>
    <t>https://podminky.urs.cz/item/CS_URS_2022_01/871395251</t>
  </si>
  <si>
    <t>42</t>
  </si>
  <si>
    <t>877310330</t>
  </si>
  <si>
    <t>Montáž tvarovek na kanalizačním plastovém potrubí z polypropylenu PP hladkého plnostěnného spojek nebo redukcí DN 150</t>
  </si>
  <si>
    <t>666778367</t>
  </si>
  <si>
    <t>https://podminky.urs.cz/item/CS_URS_2022_01/877310330</t>
  </si>
  <si>
    <t>43</t>
  </si>
  <si>
    <t>174902052022</t>
  </si>
  <si>
    <t>Tvarovky pro napojení přípojek</t>
  </si>
  <si>
    <t>1911039891</t>
  </si>
  <si>
    <t>44</t>
  </si>
  <si>
    <t>890311811</t>
  </si>
  <si>
    <t>Bourání šachet a jímek ručně velikosti obestavěného prostoru do 1,5 m3 ze železobetonu</t>
  </si>
  <si>
    <t>-1091172301</t>
  </si>
  <si>
    <t>https://podminky.urs.cz/item/CS_URS_2022_01/890311811</t>
  </si>
  <si>
    <t>"bourání šachet"32*0,7</t>
  </si>
  <si>
    <t>45</t>
  </si>
  <si>
    <t>892392121</t>
  </si>
  <si>
    <t>Tlakové zkoušky vzduchem těsnícími vaky ucpávkovými DN 400</t>
  </si>
  <si>
    <t>úsek</t>
  </si>
  <si>
    <t>289121913</t>
  </si>
  <si>
    <t>https://podminky.urs.cz/item/CS_URS_2022_01/892392121</t>
  </si>
  <si>
    <t>46</t>
  </si>
  <si>
    <t>894411131</t>
  </si>
  <si>
    <t>Zřízení šachet kanalizačních z betonových dílců výšky vstupu do 1,50 m s obložením dna betonem tř. C 25/30, na potrubí DN přes 300 do 400</t>
  </si>
  <si>
    <t>1731020798</t>
  </si>
  <si>
    <t>https://podminky.urs.cz/item/CS_URS_2022_01/894411131</t>
  </si>
  <si>
    <t>47</t>
  </si>
  <si>
    <t>59224050</t>
  </si>
  <si>
    <t>skruž pro kanalizační šachty se zabudovanými stupadly 100x25x12cm</t>
  </si>
  <si>
    <t>1597814510</t>
  </si>
  <si>
    <t>48</t>
  </si>
  <si>
    <t>59224051</t>
  </si>
  <si>
    <t>skruž pro kanalizační šachty se zabudovanými stupadly 100x50x12cm</t>
  </si>
  <si>
    <t>2053440301</t>
  </si>
  <si>
    <t>49</t>
  </si>
  <si>
    <t>5922434</t>
  </si>
  <si>
    <t>těsnění elastomerové pro spojení šachetních dílů DN 1000</t>
  </si>
  <si>
    <t>155111052</t>
  </si>
  <si>
    <t>50</t>
  </si>
  <si>
    <t>59224029R</t>
  </si>
  <si>
    <t>dno betonové šachtové monolitické DN400 výška 435mm</t>
  </si>
  <si>
    <t>-808938804</t>
  </si>
  <si>
    <t>51</t>
  </si>
  <si>
    <t>59224075R</t>
  </si>
  <si>
    <t>deska betonová zákrytová k ukončení šachet 1000/625x270mm</t>
  </si>
  <si>
    <t>-1709116424</t>
  </si>
  <si>
    <t>52</t>
  </si>
  <si>
    <t>894812329</t>
  </si>
  <si>
    <t>Revizní a čistící šachta z polypropylenu PP pro hladké trouby DN 600 šachtové dno (DN šachty / DN trubního vedení) DN 600/400 průtočné</t>
  </si>
  <si>
    <t>163927773</t>
  </si>
  <si>
    <t>https://podminky.urs.cz/item/CS_URS_2022_01/894812329</t>
  </si>
  <si>
    <t>53</t>
  </si>
  <si>
    <t>899104112</t>
  </si>
  <si>
    <t>Osazení poklopů litinových nebo ocelových včetně rámů pro třídu zatížení D400, E600</t>
  </si>
  <si>
    <t>1737047968</t>
  </si>
  <si>
    <t>54</t>
  </si>
  <si>
    <t>286619355</t>
  </si>
  <si>
    <t xml:space="preserve">poklop šachtový litinový DN 600 pro třídu zatížení D400 s odvětráním  samonivelační rám</t>
  </si>
  <si>
    <t>1225232906</t>
  </si>
  <si>
    <t>55</t>
  </si>
  <si>
    <t>286619356</t>
  </si>
  <si>
    <t>poklop šachtový vč. litinového rámu bez odvětrání B 125</t>
  </si>
  <si>
    <t>ks</t>
  </si>
  <si>
    <t>626221739</t>
  </si>
  <si>
    <t>Ostatní konstrukce a práce, bourání</t>
  </si>
  <si>
    <t>56</t>
  </si>
  <si>
    <t>919112111</t>
  </si>
  <si>
    <t>Řezání dilatačních spár š 4 mm hl do 60 mm příčných nebo podélných v živičném krytu</t>
  </si>
  <si>
    <t>929092390</t>
  </si>
  <si>
    <t>5*5</t>
  </si>
  <si>
    <t>57</t>
  </si>
  <si>
    <t>919122132</t>
  </si>
  <si>
    <t>Těsnění spár zálivkou za tepla pro komůrky š 20 mm hl 40 mm s těsnicím profilem</t>
  </si>
  <si>
    <t>-1508477131</t>
  </si>
  <si>
    <t>58</t>
  </si>
  <si>
    <t>919731122</t>
  </si>
  <si>
    <t>Zarovnání styčné plochy podkladu nebo krytu živičného tl přes 50 do 100 mm</t>
  </si>
  <si>
    <t>-600747206</t>
  </si>
  <si>
    <t>59</t>
  </si>
  <si>
    <t>935932425</t>
  </si>
  <si>
    <t>Odvodňovací plastový žlab pro třídu zatížení D 400 vnitřní šířky 300 mm s krycím roštem můstkovým z litiny</t>
  </si>
  <si>
    <t>-1707350613</t>
  </si>
  <si>
    <t>https://podminky.urs.cz/item/CS_URS_2022_01/935932425</t>
  </si>
  <si>
    <t>"žlab"4+4</t>
  </si>
  <si>
    <t>60</t>
  </si>
  <si>
    <t>979054441</t>
  </si>
  <si>
    <t>Očištění vybouraných z desek nebo dlaždic s původním spárováním z kameniva těženého</t>
  </si>
  <si>
    <t>-1256732790</t>
  </si>
  <si>
    <t>61</t>
  </si>
  <si>
    <t>979054451</t>
  </si>
  <si>
    <t>Očištění vybouraných zámkových dlaždic s původním spárováním z kameniva těženého</t>
  </si>
  <si>
    <t>-1114912321</t>
  </si>
  <si>
    <t>997</t>
  </si>
  <si>
    <t>Přesun sutě</t>
  </si>
  <si>
    <t>62</t>
  </si>
  <si>
    <t>997221571</t>
  </si>
  <si>
    <t>Vodorovná doprava vybouraných hmot do 1 km</t>
  </si>
  <si>
    <t>1713848997</t>
  </si>
  <si>
    <t>"kamenivo"35,64</t>
  </si>
  <si>
    <t>"zemina"((850,82-373,5)*1,8)+((100,500-16,8)*1,8)</t>
  </si>
  <si>
    <t>"beton"24,375+239,04+43,008</t>
  </si>
  <si>
    <t>"živice"16,5</t>
  </si>
  <si>
    <t>63</t>
  </si>
  <si>
    <t>997221579</t>
  </si>
  <si>
    <t>Příplatek ZKD 1 km u vodorovné dopravy vybouraných hmot</t>
  </si>
  <si>
    <t>1037933986</t>
  </si>
  <si>
    <t>"na skládku do 20km"</t>
  </si>
  <si>
    <t>1368,399*19</t>
  </si>
  <si>
    <t>64</t>
  </si>
  <si>
    <t>997221612</t>
  </si>
  <si>
    <t>Nakládání vybouraných hmot na dopravní prostředky pro vodorovnou dopravu</t>
  </si>
  <si>
    <t>-1563977878</t>
  </si>
  <si>
    <t>65</t>
  </si>
  <si>
    <t>997221861</t>
  </si>
  <si>
    <t>Poplatek za uložení stavebního odpadu na recyklační skládce (skládkovné) z prostého betonu zatříděného do Katalogu odpadů pod kódem 17 01 01</t>
  </si>
  <si>
    <t>-1861617093</t>
  </si>
  <si>
    <t>https://podminky.urs.cz/item/CS_URS_2022_01/997221861</t>
  </si>
  <si>
    <t>66</t>
  </si>
  <si>
    <t>997221873</t>
  </si>
  <si>
    <t>Poplatek za uložení stavebního odpadu na recyklační skládce (skládkovné) zeminy a kamení zatříděného do Katalogu odpadů pod kódem 17 05 04</t>
  </si>
  <si>
    <t>594225917</t>
  </si>
  <si>
    <t>https://podminky.urs.cz/item/CS_URS_2022_01/997221873</t>
  </si>
  <si>
    <t>"zemina"((906,845-298,5)*1,8)+((100,500-16,8)*1,8)</t>
  </si>
  <si>
    <t>67</t>
  </si>
  <si>
    <t>997221875</t>
  </si>
  <si>
    <t>Poplatek za uložení stavebního odpadu na recyklační skládce (skládkovné) asfaltového bez obsahu dehtu zatříděného do Katalogu odpadů pod kódem 17 03 02</t>
  </si>
  <si>
    <t>-378676277</t>
  </si>
  <si>
    <t>https://podminky.urs.cz/item/CS_URS_2022_01/997221875</t>
  </si>
  <si>
    <t>998</t>
  </si>
  <si>
    <t>Přesun hmot</t>
  </si>
  <si>
    <t>68</t>
  </si>
  <si>
    <t>998276101</t>
  </si>
  <si>
    <t>Přesun hmot pro trubní vedení z trub z plastických hmot otevřený výkop</t>
  </si>
  <si>
    <t>25622187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</si>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</sst>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351101" TargetMode="External" /><Relationship Id="rId2" Type="http://schemas.openxmlformats.org/officeDocument/2006/relationships/hyperlink" Target="https://podminky.urs.cz/item/CS_URS_2022_01/181411131" TargetMode="External" /><Relationship Id="rId3" Type="http://schemas.openxmlformats.org/officeDocument/2006/relationships/hyperlink" Target="https://podminky.urs.cz/item/CS_URS_2022_01/565165101" TargetMode="External" /><Relationship Id="rId4" Type="http://schemas.openxmlformats.org/officeDocument/2006/relationships/hyperlink" Target="https://podminky.urs.cz/item/CS_URS_2022_01/810391811" TargetMode="External" /><Relationship Id="rId5" Type="http://schemas.openxmlformats.org/officeDocument/2006/relationships/hyperlink" Target="https://podminky.urs.cz/item/CS_URS_2022_01/871315241" TargetMode="External" /><Relationship Id="rId6" Type="http://schemas.openxmlformats.org/officeDocument/2006/relationships/hyperlink" Target="https://podminky.urs.cz/item/CS_URS_2022_01/871395241" TargetMode="External" /><Relationship Id="rId7" Type="http://schemas.openxmlformats.org/officeDocument/2006/relationships/hyperlink" Target="https://podminky.urs.cz/item/CS_URS_2022_01/871395251" TargetMode="External" /><Relationship Id="rId8" Type="http://schemas.openxmlformats.org/officeDocument/2006/relationships/hyperlink" Target="https://podminky.urs.cz/item/CS_URS_2022_01/877310330" TargetMode="External" /><Relationship Id="rId9" Type="http://schemas.openxmlformats.org/officeDocument/2006/relationships/hyperlink" Target="https://podminky.urs.cz/item/CS_URS_2022_01/890311811" TargetMode="External" /><Relationship Id="rId10" Type="http://schemas.openxmlformats.org/officeDocument/2006/relationships/hyperlink" Target="https://podminky.urs.cz/item/CS_URS_2022_01/892392121" TargetMode="External" /><Relationship Id="rId11" Type="http://schemas.openxmlformats.org/officeDocument/2006/relationships/hyperlink" Target="https://podminky.urs.cz/item/CS_URS_2022_01/894411131" TargetMode="External" /><Relationship Id="rId12" Type="http://schemas.openxmlformats.org/officeDocument/2006/relationships/hyperlink" Target="https://podminky.urs.cz/item/CS_URS_2022_01/894812329" TargetMode="External" /><Relationship Id="rId13" Type="http://schemas.openxmlformats.org/officeDocument/2006/relationships/hyperlink" Target="https://podminky.urs.cz/item/CS_URS_2022_01/935932425" TargetMode="External" /><Relationship Id="rId14" Type="http://schemas.openxmlformats.org/officeDocument/2006/relationships/hyperlink" Target="https://podminky.urs.cz/item/CS_URS_2022_01/997221861" TargetMode="External" /><Relationship Id="rId15" Type="http://schemas.openxmlformats.org/officeDocument/2006/relationships/hyperlink" Target="https://podminky.urs.cz/item/CS_URS_2022_01/997221873" TargetMode="External" /><Relationship Id="rId16" Type="http://schemas.openxmlformats.org/officeDocument/2006/relationships/hyperlink" Target="https://podminky.urs.cz/item/CS_URS_2022_01/997221875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025/2022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Dešťová Kanalizace Kladno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Kladno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2. 5. 2022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Kladno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'025-2022 - Dešťová kanali...'!J30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'025-2022 - Dešťová kanali...'!P88</f>
        <v>0</v>
      </c>
      <c r="AV55" s="122">
        <f>'025-2022 - Dešťová kanali...'!J33</f>
        <v>0</v>
      </c>
      <c r="AW55" s="122">
        <f>'025-2022 - Dešťová kanali...'!J34</f>
        <v>0</v>
      </c>
      <c r="AX55" s="122">
        <f>'025-2022 - Dešťová kanali...'!J35</f>
        <v>0</v>
      </c>
      <c r="AY55" s="122">
        <f>'025-2022 - Dešťová kanali...'!J36</f>
        <v>0</v>
      </c>
      <c r="AZ55" s="122">
        <f>'025-2022 - Dešťová kanali...'!F33</f>
        <v>0</v>
      </c>
      <c r="BA55" s="122">
        <f>'025-2022 - Dešťová kanali...'!F34</f>
        <v>0</v>
      </c>
      <c r="BB55" s="122">
        <f>'025-2022 - Dešťová kanali...'!F35</f>
        <v>0</v>
      </c>
      <c r="BC55" s="122">
        <f>'025-2022 - Dešťová kanali...'!F36</f>
        <v>0</v>
      </c>
      <c r="BD55" s="124">
        <f>'025-2022 - Dešťová kanali...'!F37</f>
        <v>0</v>
      </c>
      <c r="BE55" s="7"/>
      <c r="BT55" s="125" t="s">
        <v>80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MRRUEIWzq4j22MADEKYnO+Bjzdwfr9AdF1pp90tncmODRNsBkgTKqspwFx0HH++s524yeDJglm2kQGQS8p5SbQ==" hashValue="A1vbAbhndplWlELAxJr7Uei1A362YzKLKAcIl+YpcF1fymsYv6CLPJ7r8cx4LkuUtRKNGH5xmhL2DoFnj+x90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25-2022 - Dešťová kanal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Dešťová Kanalizace Kladno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2. 5. 2022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32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33</v>
      </c>
      <c r="F21" s="40"/>
      <c r="G21" s="40"/>
      <c r="H21" s="40"/>
      <c r="I21" s="130" t="s">
        <v>28</v>
      </c>
      <c r="J21" s="134" t="s">
        <v>34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36</v>
      </c>
      <c r="E23" s="40"/>
      <c r="F23" s="40"/>
      <c r="G23" s="40"/>
      <c r="H23" s="40"/>
      <c r="I23" s="130" t="s">
        <v>26</v>
      </c>
      <c r="J23" s="134" t="s">
        <v>32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33</v>
      </c>
      <c r="F24" s="40"/>
      <c r="G24" s="40"/>
      <c r="H24" s="40"/>
      <c r="I24" s="130" t="s">
        <v>28</v>
      </c>
      <c r="J24" s="134" t="s">
        <v>34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37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39</v>
      </c>
      <c r="E30" s="40"/>
      <c r="F30" s="40"/>
      <c r="G30" s="40"/>
      <c r="H30" s="40"/>
      <c r="I30" s="40"/>
      <c r="J30" s="142">
        <f>ROUND(J88,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41</v>
      </c>
      <c r="G32" s="40"/>
      <c r="H32" s="40"/>
      <c r="I32" s="143" t="s">
        <v>40</v>
      </c>
      <c r="J32" s="143" t="s">
        <v>42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43</v>
      </c>
      <c r="E33" s="130" t="s">
        <v>44</v>
      </c>
      <c r="F33" s="145">
        <f>ROUND((SUM(BE88:BE266)),  2)</f>
        <v>0</v>
      </c>
      <c r="G33" s="40"/>
      <c r="H33" s="40"/>
      <c r="I33" s="146">
        <v>0.20999999999999999</v>
      </c>
      <c r="J33" s="145">
        <f>ROUND(((SUM(BE88:BE266))*I33),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45</v>
      </c>
      <c r="F34" s="145">
        <f>ROUND((SUM(BF88:BF266)),  2)</f>
        <v>0</v>
      </c>
      <c r="G34" s="40"/>
      <c r="H34" s="40"/>
      <c r="I34" s="146">
        <v>0.14999999999999999</v>
      </c>
      <c r="J34" s="145">
        <f>ROUND(((SUM(BF88:BF266))*I34),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46</v>
      </c>
      <c r="F35" s="145">
        <f>ROUND((SUM(BG88:BG266)),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47</v>
      </c>
      <c r="F36" s="145">
        <f>ROUND((SUM(BH88:BH266)),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48</v>
      </c>
      <c r="F37" s="145">
        <f>ROUND((SUM(BI88:BI266)),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Dešťová Kanalizace Kladno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025/2022 - Dešťová kanalizace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Kladno</v>
      </c>
      <c r="G52" s="42"/>
      <c r="H52" s="42"/>
      <c r="I52" s="34" t="s">
        <v>23</v>
      </c>
      <c r="J52" s="74" t="str">
        <f>IF(J12="","",J12)</f>
        <v>2. 5. 2022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Kladno</v>
      </c>
      <c r="G54" s="42"/>
      <c r="H54" s="42"/>
      <c r="I54" s="34" t="s">
        <v>31</v>
      </c>
      <c r="J54" s="38" t="str">
        <f>E21</f>
        <v>DI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J89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J90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J155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J157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J176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J193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96</v>
      </c>
      <c r="E66" s="172"/>
      <c r="F66" s="172"/>
      <c r="G66" s="172"/>
      <c r="H66" s="172"/>
      <c r="I66" s="172"/>
      <c r="J66" s="173">
        <f>J225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97</v>
      </c>
      <c r="E67" s="172"/>
      <c r="F67" s="172"/>
      <c r="G67" s="172"/>
      <c r="H67" s="172"/>
      <c r="I67" s="172"/>
      <c r="J67" s="173">
        <f>J235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J265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2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99</v>
      </c>
      <c r="D75" s="42"/>
      <c r="E75" s="42"/>
      <c r="F75" s="42"/>
      <c r="G75" s="42"/>
      <c r="H75" s="42"/>
      <c r="I75" s="42"/>
      <c r="J75" s="42"/>
      <c r="K75" s="4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58" t="str">
        <f>E7</f>
        <v>Dešťová Kanalizace Kladno</v>
      </c>
      <c r="F78" s="34"/>
      <c r="G78" s="34"/>
      <c r="H78" s="34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84</v>
      </c>
      <c r="D79" s="42"/>
      <c r="E79" s="42"/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025/2022 - Dešťová kanalizace</v>
      </c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Kladno</v>
      </c>
      <c r="G82" s="42"/>
      <c r="H82" s="42"/>
      <c r="I82" s="34" t="s">
        <v>23</v>
      </c>
      <c r="J82" s="74" t="str">
        <f>IF(J12="","",J12)</f>
        <v>2. 5. 2022</v>
      </c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Obec Kladno</v>
      </c>
      <c r="G84" s="42"/>
      <c r="H84" s="42"/>
      <c r="I84" s="34" t="s">
        <v>31</v>
      </c>
      <c r="J84" s="38" t="str">
        <f>E21</f>
        <v>DI PROJEKT s.r.o.</v>
      </c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DI PROJEKT s.r.o.</v>
      </c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5"/>
      <c r="B87" s="176"/>
      <c r="C87" s="177" t="s">
        <v>100</v>
      </c>
      <c r="D87" s="178" t="s">
        <v>58</v>
      </c>
      <c r="E87" s="178" t="s">
        <v>54</v>
      </c>
      <c r="F87" s="178" t="s">
        <v>55</v>
      </c>
      <c r="G87" s="178" t="s">
        <v>101</v>
      </c>
      <c r="H87" s="178" t="s">
        <v>102</v>
      </c>
      <c r="I87" s="178" t="s">
        <v>103</v>
      </c>
      <c r="J87" s="178" t="s">
        <v>88</v>
      </c>
      <c r="K87" s="179" t="s">
        <v>104</v>
      </c>
      <c r="L87" s="180"/>
      <c r="M87" s="94" t="s">
        <v>19</v>
      </c>
      <c r="N87" s="95" t="s">
        <v>43</v>
      </c>
      <c r="O87" s="95" t="s">
        <v>105</v>
      </c>
      <c r="P87" s="95" t="s">
        <v>106</v>
      </c>
      <c r="Q87" s="95" t="s">
        <v>107</v>
      </c>
      <c r="R87" s="95" t="s">
        <v>108</v>
      </c>
      <c r="S87" s="95" t="s">
        <v>109</v>
      </c>
      <c r="T87" s="96" t="s">
        <v>110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40"/>
      <c r="B88" s="41"/>
      <c r="C88" s="101" t="s">
        <v>111</v>
      </c>
      <c r="D88" s="42"/>
      <c r="E88" s="42"/>
      <c r="F88" s="42"/>
      <c r="G88" s="42"/>
      <c r="H88" s="42"/>
      <c r="I88" s="42"/>
      <c r="J88" s="181">
        <f>BK88</f>
        <v>0</v>
      </c>
      <c r="K88" s="42"/>
      <c r="L88" s="46"/>
      <c r="M88" s="97"/>
      <c r="N88" s="182"/>
      <c r="O88" s="98"/>
      <c r="P88" s="183">
        <f>P89</f>
        <v>0</v>
      </c>
      <c r="Q88" s="98"/>
      <c r="R88" s="183">
        <f>R89</f>
        <v>690.81480186999988</v>
      </c>
      <c r="S88" s="98"/>
      <c r="T88" s="184">
        <f>T89</f>
        <v>361.863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89</v>
      </c>
      <c r="BK88" s="185">
        <f>BK89</f>
        <v>0</v>
      </c>
    </row>
    <row r="89" s="12" customFormat="1" ht="25.92" customHeight="1">
      <c r="A89" s="12"/>
      <c r="B89" s="186"/>
      <c r="C89" s="187"/>
      <c r="D89" s="188" t="s">
        <v>72</v>
      </c>
      <c r="E89" s="189" t="s">
        <v>112</v>
      </c>
      <c r="F89" s="189" t="s">
        <v>113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P90+P155+P157+P176+P193+P225+P235+P265</f>
        <v>0</v>
      </c>
      <c r="Q89" s="194"/>
      <c r="R89" s="195">
        <f>R90+R155+R157+R176+R193+R225+R235+R265</f>
        <v>690.81480186999988</v>
      </c>
      <c r="S89" s="194"/>
      <c r="T89" s="196">
        <f>T90+T155+T157+T176+T193+T225+T235+T265</f>
        <v>361.863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80</v>
      </c>
      <c r="AT89" s="198" t="s">
        <v>72</v>
      </c>
      <c r="AU89" s="198" t="s">
        <v>73</v>
      </c>
      <c r="AY89" s="197" t="s">
        <v>114</v>
      </c>
      <c r="BK89" s="199">
        <f>BK90+BK155+BK157+BK176+BK193+BK225+BK235+BK265</f>
        <v>0</v>
      </c>
    </row>
    <row r="90" s="12" customFormat="1" ht="22.8" customHeight="1">
      <c r="A90" s="12"/>
      <c r="B90" s="186"/>
      <c r="C90" s="187"/>
      <c r="D90" s="188" t="s">
        <v>72</v>
      </c>
      <c r="E90" s="200" t="s">
        <v>80</v>
      </c>
      <c r="F90" s="200" t="s">
        <v>115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SUM(P91:P154)</f>
        <v>0</v>
      </c>
      <c r="Q90" s="194"/>
      <c r="R90" s="195">
        <f>SUM(R91:R154)</f>
        <v>292.38262761999999</v>
      </c>
      <c r="S90" s="194"/>
      <c r="T90" s="196">
        <f>SUM(T91:T154)</f>
        <v>79.814999999999998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72</v>
      </c>
      <c r="AU90" s="198" t="s">
        <v>80</v>
      </c>
      <c r="AY90" s="197" t="s">
        <v>114</v>
      </c>
      <c r="BK90" s="199">
        <f>SUM(BK91:BK154)</f>
        <v>0</v>
      </c>
    </row>
    <row r="91" s="2" customFormat="1" ht="16.5" customHeight="1">
      <c r="A91" s="40"/>
      <c r="B91" s="41"/>
      <c r="C91" s="202" t="s">
        <v>80</v>
      </c>
      <c r="D91" s="202" t="s">
        <v>116</v>
      </c>
      <c r="E91" s="203" t="s">
        <v>117</v>
      </c>
      <c r="F91" s="204" t="s">
        <v>118</v>
      </c>
      <c r="G91" s="205" t="s">
        <v>119</v>
      </c>
      <c r="H91" s="206">
        <v>6</v>
      </c>
      <c r="I91" s="207"/>
      <c r="J91" s="208">
        <f>ROUND(I91*H91,2)</f>
        <v>0</v>
      </c>
      <c r="K91" s="204" t="s">
        <v>19</v>
      </c>
      <c r="L91" s="46"/>
      <c r="M91" s="209" t="s">
        <v>19</v>
      </c>
      <c r="N91" s="210" t="s">
        <v>44</v>
      </c>
      <c r="O91" s="86"/>
      <c r="P91" s="211">
        <f>O91*H91</f>
        <v>0</v>
      </c>
      <c r="Q91" s="211">
        <v>0</v>
      </c>
      <c r="R91" s="211">
        <f>Q91*H91</f>
        <v>0</v>
      </c>
      <c r="S91" s="211">
        <v>0.255</v>
      </c>
      <c r="T91" s="212">
        <f>S91*H91</f>
        <v>1.53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3" t="s">
        <v>120</v>
      </c>
      <c r="AT91" s="213" t="s">
        <v>116</v>
      </c>
      <c r="AU91" s="213" t="s">
        <v>82</v>
      </c>
      <c r="AY91" s="19" t="s">
        <v>114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9" t="s">
        <v>80</v>
      </c>
      <c r="BK91" s="214">
        <f>ROUND(I91*H91,2)</f>
        <v>0</v>
      </c>
      <c r="BL91" s="19" t="s">
        <v>120</v>
      </c>
      <c r="BM91" s="213" t="s">
        <v>121</v>
      </c>
    </row>
    <row r="92" s="13" customFormat="1">
      <c r="A92" s="13"/>
      <c r="B92" s="215"/>
      <c r="C92" s="216"/>
      <c r="D92" s="217" t="s">
        <v>122</v>
      </c>
      <c r="E92" s="218" t="s">
        <v>19</v>
      </c>
      <c r="F92" s="219" t="s">
        <v>123</v>
      </c>
      <c r="G92" s="216"/>
      <c r="H92" s="220">
        <v>6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122</v>
      </c>
      <c r="AU92" s="226" t="s">
        <v>82</v>
      </c>
      <c r="AV92" s="13" t="s">
        <v>82</v>
      </c>
      <c r="AW92" s="13" t="s">
        <v>35</v>
      </c>
      <c r="AX92" s="13" t="s">
        <v>80</v>
      </c>
      <c r="AY92" s="226" t="s">
        <v>114</v>
      </c>
    </row>
    <row r="93" s="2" customFormat="1" ht="16.5" customHeight="1">
      <c r="A93" s="40"/>
      <c r="B93" s="41"/>
      <c r="C93" s="202" t="s">
        <v>82</v>
      </c>
      <c r="D93" s="202" t="s">
        <v>116</v>
      </c>
      <c r="E93" s="203" t="s">
        <v>124</v>
      </c>
      <c r="F93" s="204" t="s">
        <v>125</v>
      </c>
      <c r="G93" s="205" t="s">
        <v>119</v>
      </c>
      <c r="H93" s="206">
        <v>6</v>
      </c>
      <c r="I93" s="207"/>
      <c r="J93" s="208">
        <f>ROUND(I93*H93,2)</f>
        <v>0</v>
      </c>
      <c r="K93" s="204" t="s">
        <v>19</v>
      </c>
      <c r="L93" s="46"/>
      <c r="M93" s="209" t="s">
        <v>19</v>
      </c>
      <c r="N93" s="210" t="s">
        <v>44</v>
      </c>
      <c r="O93" s="86"/>
      <c r="P93" s="211">
        <f>O93*H93</f>
        <v>0</v>
      </c>
      <c r="Q93" s="211">
        <v>0</v>
      </c>
      <c r="R93" s="211">
        <f>Q93*H93</f>
        <v>0</v>
      </c>
      <c r="S93" s="211">
        <v>0.29499999999999998</v>
      </c>
      <c r="T93" s="212">
        <f>S93*H93</f>
        <v>1.77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3" t="s">
        <v>120</v>
      </c>
      <c r="AT93" s="213" t="s">
        <v>116</v>
      </c>
      <c r="AU93" s="213" t="s">
        <v>82</v>
      </c>
      <c r="AY93" s="19" t="s">
        <v>114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9" t="s">
        <v>80</v>
      </c>
      <c r="BK93" s="214">
        <f>ROUND(I93*H93,2)</f>
        <v>0</v>
      </c>
      <c r="BL93" s="19" t="s">
        <v>120</v>
      </c>
      <c r="BM93" s="213" t="s">
        <v>126</v>
      </c>
    </row>
    <row r="94" s="13" customFormat="1">
      <c r="A94" s="13"/>
      <c r="B94" s="215"/>
      <c r="C94" s="216"/>
      <c r="D94" s="217" t="s">
        <v>122</v>
      </c>
      <c r="E94" s="218" t="s">
        <v>19</v>
      </c>
      <c r="F94" s="219" t="s">
        <v>123</v>
      </c>
      <c r="G94" s="216"/>
      <c r="H94" s="220">
        <v>6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122</v>
      </c>
      <c r="AU94" s="226" t="s">
        <v>82</v>
      </c>
      <c r="AV94" s="13" t="s">
        <v>82</v>
      </c>
      <c r="AW94" s="13" t="s">
        <v>35</v>
      </c>
      <c r="AX94" s="13" t="s">
        <v>80</v>
      </c>
      <c r="AY94" s="226" t="s">
        <v>114</v>
      </c>
    </row>
    <row r="95" s="2" customFormat="1" ht="16.5" customHeight="1">
      <c r="A95" s="40"/>
      <c r="B95" s="41"/>
      <c r="C95" s="202" t="s">
        <v>127</v>
      </c>
      <c r="D95" s="202" t="s">
        <v>116</v>
      </c>
      <c r="E95" s="203" t="s">
        <v>128</v>
      </c>
      <c r="F95" s="204" t="s">
        <v>129</v>
      </c>
      <c r="G95" s="205" t="s">
        <v>119</v>
      </c>
      <c r="H95" s="206">
        <v>81</v>
      </c>
      <c r="I95" s="207"/>
      <c r="J95" s="208">
        <f>ROUND(I95*H95,2)</f>
        <v>0</v>
      </c>
      <c r="K95" s="204" t="s">
        <v>19</v>
      </c>
      <c r="L95" s="46"/>
      <c r="M95" s="209" t="s">
        <v>19</v>
      </c>
      <c r="N95" s="210" t="s">
        <v>44</v>
      </c>
      <c r="O95" s="86"/>
      <c r="P95" s="211">
        <f>O95*H95</f>
        <v>0</v>
      </c>
      <c r="Q95" s="211">
        <v>0</v>
      </c>
      <c r="R95" s="211">
        <f>Q95*H95</f>
        <v>0</v>
      </c>
      <c r="S95" s="211">
        <v>0.44</v>
      </c>
      <c r="T95" s="212">
        <f>S95*H95</f>
        <v>35.640000000000001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3" t="s">
        <v>120</v>
      </c>
      <c r="AT95" s="213" t="s">
        <v>116</v>
      </c>
      <c r="AU95" s="213" t="s">
        <v>82</v>
      </c>
      <c r="AY95" s="19" t="s">
        <v>114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9" t="s">
        <v>80</v>
      </c>
      <c r="BK95" s="214">
        <f>ROUND(I95*H95,2)</f>
        <v>0</v>
      </c>
      <c r="BL95" s="19" t="s">
        <v>120</v>
      </c>
      <c r="BM95" s="213" t="s">
        <v>130</v>
      </c>
    </row>
    <row r="96" s="13" customFormat="1">
      <c r="A96" s="13"/>
      <c r="B96" s="215"/>
      <c r="C96" s="216"/>
      <c r="D96" s="217" t="s">
        <v>122</v>
      </c>
      <c r="E96" s="218" t="s">
        <v>19</v>
      </c>
      <c r="F96" s="219" t="s">
        <v>131</v>
      </c>
      <c r="G96" s="216"/>
      <c r="H96" s="220">
        <v>75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122</v>
      </c>
      <c r="AU96" s="226" t="s">
        <v>82</v>
      </c>
      <c r="AV96" s="13" t="s">
        <v>82</v>
      </c>
      <c r="AW96" s="13" t="s">
        <v>35</v>
      </c>
      <c r="AX96" s="13" t="s">
        <v>73</v>
      </c>
      <c r="AY96" s="226" t="s">
        <v>114</v>
      </c>
    </row>
    <row r="97" s="13" customFormat="1">
      <c r="A97" s="13"/>
      <c r="B97" s="215"/>
      <c r="C97" s="216"/>
      <c r="D97" s="217" t="s">
        <v>122</v>
      </c>
      <c r="E97" s="218" t="s">
        <v>19</v>
      </c>
      <c r="F97" s="219" t="s">
        <v>132</v>
      </c>
      <c r="G97" s="216"/>
      <c r="H97" s="220">
        <v>6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122</v>
      </c>
      <c r="AU97" s="226" t="s">
        <v>82</v>
      </c>
      <c r="AV97" s="13" t="s">
        <v>82</v>
      </c>
      <c r="AW97" s="13" t="s">
        <v>35</v>
      </c>
      <c r="AX97" s="13" t="s">
        <v>73</v>
      </c>
      <c r="AY97" s="226" t="s">
        <v>114</v>
      </c>
    </row>
    <row r="98" s="14" customFormat="1">
      <c r="A98" s="14"/>
      <c r="B98" s="227"/>
      <c r="C98" s="228"/>
      <c r="D98" s="217" t="s">
        <v>122</v>
      </c>
      <c r="E98" s="229" t="s">
        <v>19</v>
      </c>
      <c r="F98" s="230" t="s">
        <v>133</v>
      </c>
      <c r="G98" s="228"/>
      <c r="H98" s="231">
        <v>81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7" t="s">
        <v>122</v>
      </c>
      <c r="AU98" s="237" t="s">
        <v>82</v>
      </c>
      <c r="AV98" s="14" t="s">
        <v>120</v>
      </c>
      <c r="AW98" s="14" t="s">
        <v>35</v>
      </c>
      <c r="AX98" s="14" t="s">
        <v>80</v>
      </c>
      <c r="AY98" s="237" t="s">
        <v>114</v>
      </c>
    </row>
    <row r="99" s="2" customFormat="1" ht="16.5" customHeight="1">
      <c r="A99" s="40"/>
      <c r="B99" s="41"/>
      <c r="C99" s="202" t="s">
        <v>120</v>
      </c>
      <c r="D99" s="202" t="s">
        <v>116</v>
      </c>
      <c r="E99" s="203" t="s">
        <v>134</v>
      </c>
      <c r="F99" s="204" t="s">
        <v>135</v>
      </c>
      <c r="G99" s="205" t="s">
        <v>119</v>
      </c>
      <c r="H99" s="206">
        <v>75</v>
      </c>
      <c r="I99" s="207"/>
      <c r="J99" s="208">
        <f>ROUND(I99*H99,2)</f>
        <v>0</v>
      </c>
      <c r="K99" s="204" t="s">
        <v>19</v>
      </c>
      <c r="L99" s="46"/>
      <c r="M99" s="209" t="s">
        <v>19</v>
      </c>
      <c r="N99" s="210" t="s">
        <v>44</v>
      </c>
      <c r="O99" s="86"/>
      <c r="P99" s="211">
        <f>O99*H99</f>
        <v>0</v>
      </c>
      <c r="Q99" s="211">
        <v>0</v>
      </c>
      <c r="R99" s="211">
        <f>Q99*H99</f>
        <v>0</v>
      </c>
      <c r="S99" s="211">
        <v>0.32500000000000001</v>
      </c>
      <c r="T99" s="212">
        <f>S99*H99</f>
        <v>24.375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3" t="s">
        <v>120</v>
      </c>
      <c r="AT99" s="213" t="s">
        <v>116</v>
      </c>
      <c r="AU99" s="213" t="s">
        <v>82</v>
      </c>
      <c r="AY99" s="19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9" t="s">
        <v>80</v>
      </c>
      <c r="BK99" s="214">
        <f>ROUND(I99*H99,2)</f>
        <v>0</v>
      </c>
      <c r="BL99" s="19" t="s">
        <v>120</v>
      </c>
      <c r="BM99" s="213" t="s">
        <v>136</v>
      </c>
    </row>
    <row r="100" s="13" customFormat="1">
      <c r="A100" s="13"/>
      <c r="B100" s="215"/>
      <c r="C100" s="216"/>
      <c r="D100" s="217" t="s">
        <v>122</v>
      </c>
      <c r="E100" s="218" t="s">
        <v>19</v>
      </c>
      <c r="F100" s="219" t="s">
        <v>137</v>
      </c>
      <c r="G100" s="216"/>
      <c r="H100" s="220">
        <v>75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122</v>
      </c>
      <c r="AU100" s="226" t="s">
        <v>82</v>
      </c>
      <c r="AV100" s="13" t="s">
        <v>82</v>
      </c>
      <c r="AW100" s="13" t="s">
        <v>35</v>
      </c>
      <c r="AX100" s="13" t="s">
        <v>80</v>
      </c>
      <c r="AY100" s="226" t="s">
        <v>114</v>
      </c>
    </row>
    <row r="101" s="2" customFormat="1" ht="16.5" customHeight="1">
      <c r="A101" s="40"/>
      <c r="B101" s="41"/>
      <c r="C101" s="202" t="s">
        <v>138</v>
      </c>
      <c r="D101" s="202" t="s">
        <v>116</v>
      </c>
      <c r="E101" s="203" t="s">
        <v>139</v>
      </c>
      <c r="F101" s="204" t="s">
        <v>140</v>
      </c>
      <c r="G101" s="205" t="s">
        <v>119</v>
      </c>
      <c r="H101" s="206">
        <v>75</v>
      </c>
      <c r="I101" s="207"/>
      <c r="J101" s="208">
        <f>ROUND(I101*H101,2)</f>
        <v>0</v>
      </c>
      <c r="K101" s="204" t="s">
        <v>19</v>
      </c>
      <c r="L101" s="46"/>
      <c r="M101" s="209" t="s">
        <v>19</v>
      </c>
      <c r="N101" s="210" t="s">
        <v>44</v>
      </c>
      <c r="O101" s="86"/>
      <c r="P101" s="211">
        <f>O101*H101</f>
        <v>0</v>
      </c>
      <c r="Q101" s="211">
        <v>0</v>
      </c>
      <c r="R101" s="211">
        <f>Q101*H101</f>
        <v>0</v>
      </c>
      <c r="S101" s="211">
        <v>0.22</v>
      </c>
      <c r="T101" s="212">
        <f>S101*H101</f>
        <v>16.5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3" t="s">
        <v>120</v>
      </c>
      <c r="AT101" s="213" t="s">
        <v>116</v>
      </c>
      <c r="AU101" s="213" t="s">
        <v>82</v>
      </c>
      <c r="AY101" s="19" t="s">
        <v>114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9" t="s">
        <v>80</v>
      </c>
      <c r="BK101" s="214">
        <f>ROUND(I101*H101,2)</f>
        <v>0</v>
      </c>
      <c r="BL101" s="19" t="s">
        <v>120</v>
      </c>
      <c r="BM101" s="213" t="s">
        <v>141</v>
      </c>
    </row>
    <row r="102" s="13" customFormat="1">
      <c r="A102" s="13"/>
      <c r="B102" s="215"/>
      <c r="C102" s="216"/>
      <c r="D102" s="217" t="s">
        <v>122</v>
      </c>
      <c r="E102" s="218" t="s">
        <v>19</v>
      </c>
      <c r="F102" s="219" t="s">
        <v>137</v>
      </c>
      <c r="G102" s="216"/>
      <c r="H102" s="220">
        <v>75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122</v>
      </c>
      <c r="AU102" s="226" t="s">
        <v>82</v>
      </c>
      <c r="AV102" s="13" t="s">
        <v>82</v>
      </c>
      <c r="AW102" s="13" t="s">
        <v>35</v>
      </c>
      <c r="AX102" s="13" t="s">
        <v>80</v>
      </c>
      <c r="AY102" s="226" t="s">
        <v>114</v>
      </c>
    </row>
    <row r="103" s="2" customFormat="1" ht="16.5" customHeight="1">
      <c r="A103" s="40"/>
      <c r="B103" s="41"/>
      <c r="C103" s="202" t="s">
        <v>142</v>
      </c>
      <c r="D103" s="202" t="s">
        <v>116</v>
      </c>
      <c r="E103" s="203" t="s">
        <v>143</v>
      </c>
      <c r="F103" s="204" t="s">
        <v>144</v>
      </c>
      <c r="G103" s="205" t="s">
        <v>145</v>
      </c>
      <c r="H103" s="206">
        <v>50</v>
      </c>
      <c r="I103" s="207"/>
      <c r="J103" s="208">
        <f>ROUND(I103*H103,2)</f>
        <v>0</v>
      </c>
      <c r="K103" s="204" t="s">
        <v>19</v>
      </c>
      <c r="L103" s="46"/>
      <c r="M103" s="209" t="s">
        <v>19</v>
      </c>
      <c r="N103" s="210" t="s">
        <v>44</v>
      </c>
      <c r="O103" s="86"/>
      <c r="P103" s="211">
        <f>O103*H103</f>
        <v>0</v>
      </c>
      <c r="Q103" s="211">
        <v>0.00719295</v>
      </c>
      <c r="R103" s="211">
        <f>Q103*H103</f>
        <v>0.35964750000000001</v>
      </c>
      <c r="S103" s="211">
        <v>0</v>
      </c>
      <c r="T103" s="21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3" t="s">
        <v>120</v>
      </c>
      <c r="AT103" s="213" t="s">
        <v>116</v>
      </c>
      <c r="AU103" s="213" t="s">
        <v>82</v>
      </c>
      <c r="AY103" s="19" t="s">
        <v>114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9" t="s">
        <v>80</v>
      </c>
      <c r="BK103" s="214">
        <f>ROUND(I103*H103,2)</f>
        <v>0</v>
      </c>
      <c r="BL103" s="19" t="s">
        <v>120</v>
      </c>
      <c r="BM103" s="213" t="s">
        <v>146</v>
      </c>
    </row>
    <row r="104" s="2" customFormat="1" ht="16.5" customHeight="1">
      <c r="A104" s="40"/>
      <c r="B104" s="41"/>
      <c r="C104" s="202" t="s">
        <v>147</v>
      </c>
      <c r="D104" s="202" t="s">
        <v>116</v>
      </c>
      <c r="E104" s="203" t="s">
        <v>148</v>
      </c>
      <c r="F104" s="204" t="s">
        <v>149</v>
      </c>
      <c r="G104" s="205" t="s">
        <v>150</v>
      </c>
      <c r="H104" s="206">
        <v>480</v>
      </c>
      <c r="I104" s="207"/>
      <c r="J104" s="208">
        <f>ROUND(I104*H104,2)</f>
        <v>0</v>
      </c>
      <c r="K104" s="204" t="s">
        <v>19</v>
      </c>
      <c r="L104" s="46"/>
      <c r="M104" s="209" t="s">
        <v>19</v>
      </c>
      <c r="N104" s="210" t="s">
        <v>44</v>
      </c>
      <c r="O104" s="86"/>
      <c r="P104" s="211">
        <f>O104*H104</f>
        <v>0</v>
      </c>
      <c r="Q104" s="211">
        <v>3.2634E-05</v>
      </c>
      <c r="R104" s="211">
        <f>Q104*H104</f>
        <v>0.015664319999999999</v>
      </c>
      <c r="S104" s="211">
        <v>0</v>
      </c>
      <c r="T104" s="21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120</v>
      </c>
      <c r="AT104" s="213" t="s">
        <v>116</v>
      </c>
      <c r="AU104" s="213" t="s">
        <v>82</v>
      </c>
      <c r="AY104" s="19" t="s">
        <v>114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9" t="s">
        <v>80</v>
      </c>
      <c r="BK104" s="214">
        <f>ROUND(I104*H104,2)</f>
        <v>0</v>
      </c>
      <c r="BL104" s="19" t="s">
        <v>120</v>
      </c>
      <c r="BM104" s="213" t="s">
        <v>151</v>
      </c>
    </row>
    <row r="105" s="13" customFormat="1">
      <c r="A105" s="13"/>
      <c r="B105" s="215"/>
      <c r="C105" s="216"/>
      <c r="D105" s="217" t="s">
        <v>122</v>
      </c>
      <c r="E105" s="218" t="s">
        <v>19</v>
      </c>
      <c r="F105" s="219" t="s">
        <v>152</v>
      </c>
      <c r="G105" s="216"/>
      <c r="H105" s="220">
        <v>480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122</v>
      </c>
      <c r="AU105" s="226" t="s">
        <v>82</v>
      </c>
      <c r="AV105" s="13" t="s">
        <v>82</v>
      </c>
      <c r="AW105" s="13" t="s">
        <v>35</v>
      </c>
      <c r="AX105" s="13" t="s">
        <v>73</v>
      </c>
      <c r="AY105" s="226" t="s">
        <v>114</v>
      </c>
    </row>
    <row r="106" s="14" customFormat="1">
      <c r="A106" s="14"/>
      <c r="B106" s="227"/>
      <c r="C106" s="228"/>
      <c r="D106" s="217" t="s">
        <v>122</v>
      </c>
      <c r="E106" s="229" t="s">
        <v>19</v>
      </c>
      <c r="F106" s="230" t="s">
        <v>133</v>
      </c>
      <c r="G106" s="228"/>
      <c r="H106" s="231">
        <v>480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7" t="s">
        <v>122</v>
      </c>
      <c r="AU106" s="237" t="s">
        <v>82</v>
      </c>
      <c r="AV106" s="14" t="s">
        <v>120</v>
      </c>
      <c r="AW106" s="14" t="s">
        <v>35</v>
      </c>
      <c r="AX106" s="14" t="s">
        <v>80</v>
      </c>
      <c r="AY106" s="237" t="s">
        <v>114</v>
      </c>
    </row>
    <row r="107" s="2" customFormat="1" ht="16.5" customHeight="1">
      <c r="A107" s="40"/>
      <c r="B107" s="41"/>
      <c r="C107" s="202" t="s">
        <v>153</v>
      </c>
      <c r="D107" s="202" t="s">
        <v>116</v>
      </c>
      <c r="E107" s="203" t="s">
        <v>154</v>
      </c>
      <c r="F107" s="204" t="s">
        <v>155</v>
      </c>
      <c r="G107" s="205" t="s">
        <v>156</v>
      </c>
      <c r="H107" s="206">
        <v>60</v>
      </c>
      <c r="I107" s="207"/>
      <c r="J107" s="208">
        <f>ROUND(I107*H107,2)</f>
        <v>0</v>
      </c>
      <c r="K107" s="204" t="s">
        <v>19</v>
      </c>
      <c r="L107" s="46"/>
      <c r="M107" s="209" t="s">
        <v>19</v>
      </c>
      <c r="N107" s="210" t="s">
        <v>44</v>
      </c>
      <c r="O107" s="86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3" t="s">
        <v>120</v>
      </c>
      <c r="AT107" s="213" t="s">
        <v>116</v>
      </c>
      <c r="AU107" s="213" t="s">
        <v>82</v>
      </c>
      <c r="AY107" s="19" t="s">
        <v>114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9" t="s">
        <v>80</v>
      </c>
      <c r="BK107" s="214">
        <f>ROUND(I107*H107,2)</f>
        <v>0</v>
      </c>
      <c r="BL107" s="19" t="s">
        <v>120</v>
      </c>
      <c r="BM107" s="213" t="s">
        <v>157</v>
      </c>
    </row>
    <row r="108" s="2" customFormat="1" ht="16.5" customHeight="1">
      <c r="A108" s="40"/>
      <c r="B108" s="41"/>
      <c r="C108" s="202" t="s">
        <v>158</v>
      </c>
      <c r="D108" s="202" t="s">
        <v>116</v>
      </c>
      <c r="E108" s="203" t="s">
        <v>159</v>
      </c>
      <c r="F108" s="204" t="s">
        <v>160</v>
      </c>
      <c r="G108" s="205" t="s">
        <v>145</v>
      </c>
      <c r="H108" s="206">
        <v>350</v>
      </c>
      <c r="I108" s="207"/>
      <c r="J108" s="208">
        <f>ROUND(I108*H108,2)</f>
        <v>0</v>
      </c>
      <c r="K108" s="204" t="s">
        <v>19</v>
      </c>
      <c r="L108" s="46"/>
      <c r="M108" s="209" t="s">
        <v>19</v>
      </c>
      <c r="N108" s="210" t="s">
        <v>44</v>
      </c>
      <c r="O108" s="86"/>
      <c r="P108" s="211">
        <f>O108*H108</f>
        <v>0</v>
      </c>
      <c r="Q108" s="211">
        <v>0.036904300000000001</v>
      </c>
      <c r="R108" s="211">
        <f>Q108*H108</f>
        <v>12.916505000000001</v>
      </c>
      <c r="S108" s="211">
        <v>0</v>
      </c>
      <c r="T108" s="21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120</v>
      </c>
      <c r="AT108" s="213" t="s">
        <v>116</v>
      </c>
      <c r="AU108" s="213" t="s">
        <v>82</v>
      </c>
      <c r="AY108" s="19" t="s">
        <v>114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80</v>
      </c>
      <c r="BK108" s="214">
        <f>ROUND(I108*H108,2)</f>
        <v>0</v>
      </c>
      <c r="BL108" s="19" t="s">
        <v>120</v>
      </c>
      <c r="BM108" s="213" t="s">
        <v>161</v>
      </c>
    </row>
    <row r="109" s="13" customFormat="1">
      <c r="A109" s="13"/>
      <c r="B109" s="215"/>
      <c r="C109" s="216"/>
      <c r="D109" s="217" t="s">
        <v>122</v>
      </c>
      <c r="E109" s="218" t="s">
        <v>19</v>
      </c>
      <c r="F109" s="219" t="s">
        <v>162</v>
      </c>
      <c r="G109" s="216"/>
      <c r="H109" s="220">
        <v>350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122</v>
      </c>
      <c r="AU109" s="226" t="s">
        <v>82</v>
      </c>
      <c r="AV109" s="13" t="s">
        <v>82</v>
      </c>
      <c r="AW109" s="13" t="s">
        <v>35</v>
      </c>
      <c r="AX109" s="13" t="s">
        <v>80</v>
      </c>
      <c r="AY109" s="226" t="s">
        <v>114</v>
      </c>
    </row>
    <row r="110" s="2" customFormat="1" ht="16.5" customHeight="1">
      <c r="A110" s="40"/>
      <c r="B110" s="41"/>
      <c r="C110" s="202" t="s">
        <v>163</v>
      </c>
      <c r="D110" s="202" t="s">
        <v>116</v>
      </c>
      <c r="E110" s="203" t="s">
        <v>164</v>
      </c>
      <c r="F110" s="204" t="s">
        <v>165</v>
      </c>
      <c r="G110" s="205" t="s">
        <v>166</v>
      </c>
      <c r="H110" s="206">
        <v>180</v>
      </c>
      <c r="I110" s="207"/>
      <c r="J110" s="208">
        <f>ROUND(I110*H110,2)</f>
        <v>0</v>
      </c>
      <c r="K110" s="204" t="s">
        <v>19</v>
      </c>
      <c r="L110" s="46"/>
      <c r="M110" s="209" t="s">
        <v>19</v>
      </c>
      <c r="N110" s="210" t="s">
        <v>44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120</v>
      </c>
      <c r="AT110" s="213" t="s">
        <v>116</v>
      </c>
      <c r="AU110" s="213" t="s">
        <v>82</v>
      </c>
      <c r="AY110" s="19" t="s">
        <v>114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80</v>
      </c>
      <c r="BK110" s="214">
        <f>ROUND(I110*H110,2)</f>
        <v>0</v>
      </c>
      <c r="BL110" s="19" t="s">
        <v>120</v>
      </c>
      <c r="BM110" s="213" t="s">
        <v>167</v>
      </c>
    </row>
    <row r="111" s="13" customFormat="1">
      <c r="A111" s="13"/>
      <c r="B111" s="215"/>
      <c r="C111" s="216"/>
      <c r="D111" s="217" t="s">
        <v>122</v>
      </c>
      <c r="E111" s="218" t="s">
        <v>19</v>
      </c>
      <c r="F111" s="219" t="s">
        <v>168</v>
      </c>
      <c r="G111" s="216"/>
      <c r="H111" s="220">
        <v>180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122</v>
      </c>
      <c r="AU111" s="226" t="s">
        <v>82</v>
      </c>
      <c r="AV111" s="13" t="s">
        <v>82</v>
      </c>
      <c r="AW111" s="13" t="s">
        <v>35</v>
      </c>
      <c r="AX111" s="13" t="s">
        <v>80</v>
      </c>
      <c r="AY111" s="226" t="s">
        <v>114</v>
      </c>
    </row>
    <row r="112" s="2" customFormat="1" ht="21.75" customHeight="1">
      <c r="A112" s="40"/>
      <c r="B112" s="41"/>
      <c r="C112" s="202" t="s">
        <v>169</v>
      </c>
      <c r="D112" s="202" t="s">
        <v>116</v>
      </c>
      <c r="E112" s="203" t="s">
        <v>170</v>
      </c>
      <c r="F112" s="204" t="s">
        <v>171</v>
      </c>
      <c r="G112" s="205" t="s">
        <v>166</v>
      </c>
      <c r="H112" s="206">
        <v>850.82000000000005</v>
      </c>
      <c r="I112" s="207"/>
      <c r="J112" s="208">
        <f>ROUND(I112*H112,2)</f>
        <v>0</v>
      </c>
      <c r="K112" s="204" t="s">
        <v>19</v>
      </c>
      <c r="L112" s="46"/>
      <c r="M112" s="209" t="s">
        <v>19</v>
      </c>
      <c r="N112" s="210" t="s">
        <v>44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120</v>
      </c>
      <c r="AT112" s="213" t="s">
        <v>116</v>
      </c>
      <c r="AU112" s="213" t="s">
        <v>82</v>
      </c>
      <c r="AY112" s="19" t="s">
        <v>114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80</v>
      </c>
      <c r="BK112" s="214">
        <f>ROUND(I112*H112,2)</f>
        <v>0</v>
      </c>
      <c r="BL112" s="19" t="s">
        <v>120</v>
      </c>
      <c r="BM112" s="213" t="s">
        <v>172</v>
      </c>
    </row>
    <row r="113" s="13" customFormat="1">
      <c r="A113" s="13"/>
      <c r="B113" s="215"/>
      <c r="C113" s="216"/>
      <c r="D113" s="217" t="s">
        <v>122</v>
      </c>
      <c r="E113" s="218" t="s">
        <v>19</v>
      </c>
      <c r="F113" s="219" t="s">
        <v>173</v>
      </c>
      <c r="G113" s="216"/>
      <c r="H113" s="220">
        <v>821.70000000000005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122</v>
      </c>
      <c r="AU113" s="226" t="s">
        <v>82</v>
      </c>
      <c r="AV113" s="13" t="s">
        <v>82</v>
      </c>
      <c r="AW113" s="13" t="s">
        <v>35</v>
      </c>
      <c r="AX113" s="13" t="s">
        <v>73</v>
      </c>
      <c r="AY113" s="226" t="s">
        <v>114</v>
      </c>
    </row>
    <row r="114" s="13" customFormat="1">
      <c r="A114" s="13"/>
      <c r="B114" s="215"/>
      <c r="C114" s="216"/>
      <c r="D114" s="217" t="s">
        <v>122</v>
      </c>
      <c r="E114" s="218" t="s">
        <v>19</v>
      </c>
      <c r="F114" s="219" t="s">
        <v>174</v>
      </c>
      <c r="G114" s="216"/>
      <c r="H114" s="220">
        <v>29.120000000000001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122</v>
      </c>
      <c r="AU114" s="226" t="s">
        <v>82</v>
      </c>
      <c r="AV114" s="13" t="s">
        <v>82</v>
      </c>
      <c r="AW114" s="13" t="s">
        <v>35</v>
      </c>
      <c r="AX114" s="13" t="s">
        <v>73</v>
      </c>
      <c r="AY114" s="226" t="s">
        <v>114</v>
      </c>
    </row>
    <row r="115" s="14" customFormat="1">
      <c r="A115" s="14"/>
      <c r="B115" s="227"/>
      <c r="C115" s="228"/>
      <c r="D115" s="217" t="s">
        <v>122</v>
      </c>
      <c r="E115" s="229" t="s">
        <v>19</v>
      </c>
      <c r="F115" s="230" t="s">
        <v>133</v>
      </c>
      <c r="G115" s="228"/>
      <c r="H115" s="231">
        <v>850.82000000000005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7" t="s">
        <v>122</v>
      </c>
      <c r="AU115" s="237" t="s">
        <v>82</v>
      </c>
      <c r="AV115" s="14" t="s">
        <v>120</v>
      </c>
      <c r="AW115" s="14" t="s">
        <v>35</v>
      </c>
      <c r="AX115" s="14" t="s">
        <v>80</v>
      </c>
      <c r="AY115" s="237" t="s">
        <v>114</v>
      </c>
    </row>
    <row r="116" s="2" customFormat="1" ht="16.5" customHeight="1">
      <c r="A116" s="40"/>
      <c r="B116" s="41"/>
      <c r="C116" s="202" t="s">
        <v>175</v>
      </c>
      <c r="D116" s="202" t="s">
        <v>116</v>
      </c>
      <c r="E116" s="203" t="s">
        <v>176</v>
      </c>
      <c r="F116" s="204" t="s">
        <v>177</v>
      </c>
      <c r="G116" s="205" t="s">
        <v>166</v>
      </c>
      <c r="H116" s="206">
        <v>100.5</v>
      </c>
      <c r="I116" s="207"/>
      <c r="J116" s="208">
        <f>ROUND(I116*H116,2)</f>
        <v>0</v>
      </c>
      <c r="K116" s="204" t="s">
        <v>178</v>
      </c>
      <c r="L116" s="46"/>
      <c r="M116" s="209" t="s">
        <v>19</v>
      </c>
      <c r="N116" s="210" t="s">
        <v>44</v>
      </c>
      <c r="O116" s="86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120</v>
      </c>
      <c r="AT116" s="213" t="s">
        <v>116</v>
      </c>
      <c r="AU116" s="213" t="s">
        <v>82</v>
      </c>
      <c r="AY116" s="19" t="s">
        <v>114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9" t="s">
        <v>80</v>
      </c>
      <c r="BK116" s="214">
        <f>ROUND(I116*H116,2)</f>
        <v>0</v>
      </c>
      <c r="BL116" s="19" t="s">
        <v>120</v>
      </c>
      <c r="BM116" s="213" t="s">
        <v>179</v>
      </c>
    </row>
    <row r="117" s="2" customFormat="1">
      <c r="A117" s="40"/>
      <c r="B117" s="41"/>
      <c r="C117" s="42"/>
      <c r="D117" s="238" t="s">
        <v>180</v>
      </c>
      <c r="E117" s="42"/>
      <c r="F117" s="239" t="s">
        <v>181</v>
      </c>
      <c r="G117" s="42"/>
      <c r="H117" s="42"/>
      <c r="I117" s="240"/>
      <c r="J117" s="42"/>
      <c r="K117" s="42"/>
      <c r="L117" s="46"/>
      <c r="M117" s="241"/>
      <c r="N117" s="24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180</v>
      </c>
      <c r="AU117" s="19" t="s">
        <v>82</v>
      </c>
    </row>
    <row r="118" s="13" customFormat="1">
      <c r="A118" s="13"/>
      <c r="B118" s="215"/>
      <c r="C118" s="216"/>
      <c r="D118" s="217" t="s">
        <v>122</v>
      </c>
      <c r="E118" s="218" t="s">
        <v>19</v>
      </c>
      <c r="F118" s="219" t="s">
        <v>182</v>
      </c>
      <c r="G118" s="216"/>
      <c r="H118" s="220">
        <v>60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122</v>
      </c>
      <c r="AU118" s="226" t="s">
        <v>82</v>
      </c>
      <c r="AV118" s="13" t="s">
        <v>82</v>
      </c>
      <c r="AW118" s="13" t="s">
        <v>35</v>
      </c>
      <c r="AX118" s="13" t="s">
        <v>73</v>
      </c>
      <c r="AY118" s="226" t="s">
        <v>114</v>
      </c>
    </row>
    <row r="119" s="13" customFormat="1">
      <c r="A119" s="13"/>
      <c r="B119" s="215"/>
      <c r="C119" s="216"/>
      <c r="D119" s="217" t="s">
        <v>122</v>
      </c>
      <c r="E119" s="218" t="s">
        <v>19</v>
      </c>
      <c r="F119" s="219" t="s">
        <v>183</v>
      </c>
      <c r="G119" s="216"/>
      <c r="H119" s="220">
        <v>40.5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122</v>
      </c>
      <c r="AU119" s="226" t="s">
        <v>82</v>
      </c>
      <c r="AV119" s="13" t="s">
        <v>82</v>
      </c>
      <c r="AW119" s="13" t="s">
        <v>35</v>
      </c>
      <c r="AX119" s="13" t="s">
        <v>73</v>
      </c>
      <c r="AY119" s="226" t="s">
        <v>114</v>
      </c>
    </row>
    <row r="120" s="14" customFormat="1">
      <c r="A120" s="14"/>
      <c r="B120" s="227"/>
      <c r="C120" s="228"/>
      <c r="D120" s="217" t="s">
        <v>122</v>
      </c>
      <c r="E120" s="229" t="s">
        <v>19</v>
      </c>
      <c r="F120" s="230" t="s">
        <v>133</v>
      </c>
      <c r="G120" s="228"/>
      <c r="H120" s="231">
        <v>100.5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7" t="s">
        <v>122</v>
      </c>
      <c r="AU120" s="237" t="s">
        <v>82</v>
      </c>
      <c r="AV120" s="14" t="s">
        <v>120</v>
      </c>
      <c r="AW120" s="14" t="s">
        <v>35</v>
      </c>
      <c r="AX120" s="14" t="s">
        <v>80</v>
      </c>
      <c r="AY120" s="237" t="s">
        <v>114</v>
      </c>
    </row>
    <row r="121" s="2" customFormat="1" ht="16.5" customHeight="1">
      <c r="A121" s="40"/>
      <c r="B121" s="41"/>
      <c r="C121" s="202" t="s">
        <v>184</v>
      </c>
      <c r="D121" s="202" t="s">
        <v>116</v>
      </c>
      <c r="E121" s="203" t="s">
        <v>185</v>
      </c>
      <c r="F121" s="204" t="s">
        <v>186</v>
      </c>
      <c r="G121" s="205" t="s">
        <v>119</v>
      </c>
      <c r="H121" s="206">
        <v>155</v>
      </c>
      <c r="I121" s="207"/>
      <c r="J121" s="208">
        <f>ROUND(I121*H121,2)</f>
        <v>0</v>
      </c>
      <c r="K121" s="204" t="s">
        <v>19</v>
      </c>
      <c r="L121" s="46"/>
      <c r="M121" s="209" t="s">
        <v>19</v>
      </c>
      <c r="N121" s="210" t="s">
        <v>44</v>
      </c>
      <c r="O121" s="86"/>
      <c r="P121" s="211">
        <f>O121*H121</f>
        <v>0</v>
      </c>
      <c r="Q121" s="211">
        <v>0.00058135999999999995</v>
      </c>
      <c r="R121" s="211">
        <f>Q121*H121</f>
        <v>0.090110799999999991</v>
      </c>
      <c r="S121" s="211">
        <v>0</v>
      </c>
      <c r="T121" s="21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3" t="s">
        <v>120</v>
      </c>
      <c r="AT121" s="213" t="s">
        <v>116</v>
      </c>
      <c r="AU121" s="213" t="s">
        <v>82</v>
      </c>
      <c r="AY121" s="19" t="s">
        <v>114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9" t="s">
        <v>80</v>
      </c>
      <c r="BK121" s="214">
        <f>ROUND(I121*H121,2)</f>
        <v>0</v>
      </c>
      <c r="BL121" s="19" t="s">
        <v>120</v>
      </c>
      <c r="BM121" s="213" t="s">
        <v>187</v>
      </c>
    </row>
    <row r="122" s="13" customFormat="1">
      <c r="A122" s="13"/>
      <c r="B122" s="215"/>
      <c r="C122" s="216"/>
      <c r="D122" s="217" t="s">
        <v>122</v>
      </c>
      <c r="E122" s="218" t="s">
        <v>19</v>
      </c>
      <c r="F122" s="219" t="s">
        <v>188</v>
      </c>
      <c r="G122" s="216"/>
      <c r="H122" s="220">
        <v>149.40000000000001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122</v>
      </c>
      <c r="AU122" s="226" t="s">
        <v>82</v>
      </c>
      <c r="AV122" s="13" t="s">
        <v>82</v>
      </c>
      <c r="AW122" s="13" t="s">
        <v>35</v>
      </c>
      <c r="AX122" s="13" t="s">
        <v>73</v>
      </c>
      <c r="AY122" s="226" t="s">
        <v>114</v>
      </c>
    </row>
    <row r="123" s="13" customFormat="1">
      <c r="A123" s="13"/>
      <c r="B123" s="215"/>
      <c r="C123" s="216"/>
      <c r="D123" s="217" t="s">
        <v>122</v>
      </c>
      <c r="E123" s="218" t="s">
        <v>19</v>
      </c>
      <c r="F123" s="219" t="s">
        <v>189</v>
      </c>
      <c r="G123" s="216"/>
      <c r="H123" s="220">
        <v>5.5999999999999996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122</v>
      </c>
      <c r="AU123" s="226" t="s">
        <v>82</v>
      </c>
      <c r="AV123" s="13" t="s">
        <v>82</v>
      </c>
      <c r="AW123" s="13" t="s">
        <v>35</v>
      </c>
      <c r="AX123" s="13" t="s">
        <v>73</v>
      </c>
      <c r="AY123" s="226" t="s">
        <v>114</v>
      </c>
    </row>
    <row r="124" s="14" customFormat="1">
      <c r="A124" s="14"/>
      <c r="B124" s="227"/>
      <c r="C124" s="228"/>
      <c r="D124" s="217" t="s">
        <v>122</v>
      </c>
      <c r="E124" s="229" t="s">
        <v>19</v>
      </c>
      <c r="F124" s="230" t="s">
        <v>133</v>
      </c>
      <c r="G124" s="228"/>
      <c r="H124" s="231">
        <v>155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7" t="s">
        <v>122</v>
      </c>
      <c r="AU124" s="237" t="s">
        <v>82</v>
      </c>
      <c r="AV124" s="14" t="s">
        <v>120</v>
      </c>
      <c r="AW124" s="14" t="s">
        <v>35</v>
      </c>
      <c r="AX124" s="14" t="s">
        <v>80</v>
      </c>
      <c r="AY124" s="237" t="s">
        <v>114</v>
      </c>
    </row>
    <row r="125" s="2" customFormat="1" ht="16.5" customHeight="1">
      <c r="A125" s="40"/>
      <c r="B125" s="41"/>
      <c r="C125" s="202" t="s">
        <v>190</v>
      </c>
      <c r="D125" s="202" t="s">
        <v>116</v>
      </c>
      <c r="E125" s="203" t="s">
        <v>191</v>
      </c>
      <c r="F125" s="204" t="s">
        <v>192</v>
      </c>
      <c r="G125" s="205" t="s">
        <v>119</v>
      </c>
      <c r="H125" s="206">
        <v>155</v>
      </c>
      <c r="I125" s="207"/>
      <c r="J125" s="208">
        <f>ROUND(I125*H125,2)</f>
        <v>0</v>
      </c>
      <c r="K125" s="204" t="s">
        <v>19</v>
      </c>
      <c r="L125" s="46"/>
      <c r="M125" s="209" t="s">
        <v>19</v>
      </c>
      <c r="N125" s="210" t="s">
        <v>44</v>
      </c>
      <c r="O125" s="86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3" t="s">
        <v>120</v>
      </c>
      <c r="AT125" s="213" t="s">
        <v>116</v>
      </c>
      <c r="AU125" s="213" t="s">
        <v>82</v>
      </c>
      <c r="AY125" s="19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9" t="s">
        <v>80</v>
      </c>
      <c r="BK125" s="214">
        <f>ROUND(I125*H125,2)</f>
        <v>0</v>
      </c>
      <c r="BL125" s="19" t="s">
        <v>120</v>
      </c>
      <c r="BM125" s="213" t="s">
        <v>193</v>
      </c>
    </row>
    <row r="126" s="13" customFormat="1">
      <c r="A126" s="13"/>
      <c r="B126" s="215"/>
      <c r="C126" s="216"/>
      <c r="D126" s="217" t="s">
        <v>122</v>
      </c>
      <c r="E126" s="218" t="s">
        <v>19</v>
      </c>
      <c r="F126" s="219" t="s">
        <v>188</v>
      </c>
      <c r="G126" s="216"/>
      <c r="H126" s="220">
        <v>149.40000000000001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122</v>
      </c>
      <c r="AU126" s="226" t="s">
        <v>82</v>
      </c>
      <c r="AV126" s="13" t="s">
        <v>82</v>
      </c>
      <c r="AW126" s="13" t="s">
        <v>35</v>
      </c>
      <c r="AX126" s="13" t="s">
        <v>73</v>
      </c>
      <c r="AY126" s="226" t="s">
        <v>114</v>
      </c>
    </row>
    <row r="127" s="13" customFormat="1">
      <c r="A127" s="13"/>
      <c r="B127" s="215"/>
      <c r="C127" s="216"/>
      <c r="D127" s="217" t="s">
        <v>122</v>
      </c>
      <c r="E127" s="218" t="s">
        <v>19</v>
      </c>
      <c r="F127" s="219" t="s">
        <v>189</v>
      </c>
      <c r="G127" s="216"/>
      <c r="H127" s="220">
        <v>5.5999999999999996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122</v>
      </c>
      <c r="AU127" s="226" t="s">
        <v>82</v>
      </c>
      <c r="AV127" s="13" t="s">
        <v>82</v>
      </c>
      <c r="AW127" s="13" t="s">
        <v>35</v>
      </c>
      <c r="AX127" s="13" t="s">
        <v>73</v>
      </c>
      <c r="AY127" s="226" t="s">
        <v>114</v>
      </c>
    </row>
    <row r="128" s="14" customFormat="1">
      <c r="A128" s="14"/>
      <c r="B128" s="227"/>
      <c r="C128" s="228"/>
      <c r="D128" s="217" t="s">
        <v>122</v>
      </c>
      <c r="E128" s="229" t="s">
        <v>19</v>
      </c>
      <c r="F128" s="230" t="s">
        <v>133</v>
      </c>
      <c r="G128" s="228"/>
      <c r="H128" s="231">
        <v>155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7" t="s">
        <v>122</v>
      </c>
      <c r="AU128" s="237" t="s">
        <v>82</v>
      </c>
      <c r="AV128" s="14" t="s">
        <v>120</v>
      </c>
      <c r="AW128" s="14" t="s">
        <v>35</v>
      </c>
      <c r="AX128" s="14" t="s">
        <v>80</v>
      </c>
      <c r="AY128" s="237" t="s">
        <v>114</v>
      </c>
    </row>
    <row r="129" s="2" customFormat="1" ht="16.5" customHeight="1">
      <c r="A129" s="40"/>
      <c r="B129" s="41"/>
      <c r="C129" s="202" t="s">
        <v>8</v>
      </c>
      <c r="D129" s="202" t="s">
        <v>116</v>
      </c>
      <c r="E129" s="203" t="s">
        <v>194</v>
      </c>
      <c r="F129" s="204" t="s">
        <v>195</v>
      </c>
      <c r="G129" s="205" t="s">
        <v>166</v>
      </c>
      <c r="H129" s="206">
        <v>469.35000000000002</v>
      </c>
      <c r="I129" s="207"/>
      <c r="J129" s="208">
        <f>ROUND(I129*H129,2)</f>
        <v>0</v>
      </c>
      <c r="K129" s="204" t="s">
        <v>19</v>
      </c>
      <c r="L129" s="46"/>
      <c r="M129" s="209" t="s">
        <v>19</v>
      </c>
      <c r="N129" s="210" t="s">
        <v>44</v>
      </c>
      <c r="O129" s="86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3" t="s">
        <v>120</v>
      </c>
      <c r="AT129" s="213" t="s">
        <v>116</v>
      </c>
      <c r="AU129" s="213" t="s">
        <v>82</v>
      </c>
      <c r="AY129" s="19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9" t="s">
        <v>80</v>
      </c>
      <c r="BK129" s="214">
        <f>ROUND(I129*H129,2)</f>
        <v>0</v>
      </c>
      <c r="BL129" s="19" t="s">
        <v>120</v>
      </c>
      <c r="BM129" s="213" t="s">
        <v>196</v>
      </c>
    </row>
    <row r="130" s="13" customFormat="1">
      <c r="A130" s="13"/>
      <c r="B130" s="215"/>
      <c r="C130" s="216"/>
      <c r="D130" s="217" t="s">
        <v>122</v>
      </c>
      <c r="E130" s="218" t="s">
        <v>19</v>
      </c>
      <c r="F130" s="219" t="s">
        <v>197</v>
      </c>
      <c r="G130" s="216"/>
      <c r="H130" s="220">
        <v>43.799999999999997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122</v>
      </c>
      <c r="AU130" s="226" t="s">
        <v>82</v>
      </c>
      <c r="AV130" s="13" t="s">
        <v>82</v>
      </c>
      <c r="AW130" s="13" t="s">
        <v>35</v>
      </c>
      <c r="AX130" s="13" t="s">
        <v>73</v>
      </c>
      <c r="AY130" s="226" t="s">
        <v>114</v>
      </c>
    </row>
    <row r="131" s="13" customFormat="1">
      <c r="A131" s="13"/>
      <c r="B131" s="215"/>
      <c r="C131" s="216"/>
      <c r="D131" s="217" t="s">
        <v>122</v>
      </c>
      <c r="E131" s="218" t="s">
        <v>19</v>
      </c>
      <c r="F131" s="219" t="s">
        <v>198</v>
      </c>
      <c r="G131" s="216"/>
      <c r="H131" s="220">
        <v>35.25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122</v>
      </c>
      <c r="AU131" s="226" t="s">
        <v>82</v>
      </c>
      <c r="AV131" s="13" t="s">
        <v>82</v>
      </c>
      <c r="AW131" s="13" t="s">
        <v>35</v>
      </c>
      <c r="AX131" s="13" t="s">
        <v>73</v>
      </c>
      <c r="AY131" s="226" t="s">
        <v>114</v>
      </c>
    </row>
    <row r="132" s="15" customFormat="1">
      <c r="A132" s="15"/>
      <c r="B132" s="243"/>
      <c r="C132" s="244"/>
      <c r="D132" s="217" t="s">
        <v>122</v>
      </c>
      <c r="E132" s="245" t="s">
        <v>19</v>
      </c>
      <c r="F132" s="246" t="s">
        <v>199</v>
      </c>
      <c r="G132" s="244"/>
      <c r="H132" s="247">
        <v>79.049999999999997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3" t="s">
        <v>122</v>
      </c>
      <c r="AU132" s="253" t="s">
        <v>82</v>
      </c>
      <c r="AV132" s="15" t="s">
        <v>127</v>
      </c>
      <c r="AW132" s="15" t="s">
        <v>35</v>
      </c>
      <c r="AX132" s="15" t="s">
        <v>73</v>
      </c>
      <c r="AY132" s="253" t="s">
        <v>114</v>
      </c>
    </row>
    <row r="133" s="16" customFormat="1">
      <c r="A133" s="16"/>
      <c r="B133" s="254"/>
      <c r="C133" s="255"/>
      <c r="D133" s="217" t="s">
        <v>122</v>
      </c>
      <c r="E133" s="256" t="s">
        <v>19</v>
      </c>
      <c r="F133" s="257" t="s">
        <v>200</v>
      </c>
      <c r="G133" s="255"/>
      <c r="H133" s="256" t="s">
        <v>19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3" t="s">
        <v>122</v>
      </c>
      <c r="AU133" s="263" t="s">
        <v>82</v>
      </c>
      <c r="AV133" s="16" t="s">
        <v>80</v>
      </c>
      <c r="AW133" s="16" t="s">
        <v>35</v>
      </c>
      <c r="AX133" s="16" t="s">
        <v>73</v>
      </c>
      <c r="AY133" s="263" t="s">
        <v>114</v>
      </c>
    </row>
    <row r="134" s="13" customFormat="1">
      <c r="A134" s="13"/>
      <c r="B134" s="215"/>
      <c r="C134" s="216"/>
      <c r="D134" s="217" t="s">
        <v>122</v>
      </c>
      <c r="E134" s="218" t="s">
        <v>19</v>
      </c>
      <c r="F134" s="219" t="s">
        <v>201</v>
      </c>
      <c r="G134" s="216"/>
      <c r="H134" s="220">
        <v>373.5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122</v>
      </c>
      <c r="AU134" s="226" t="s">
        <v>82</v>
      </c>
      <c r="AV134" s="13" t="s">
        <v>82</v>
      </c>
      <c r="AW134" s="13" t="s">
        <v>35</v>
      </c>
      <c r="AX134" s="13" t="s">
        <v>73</v>
      </c>
      <c r="AY134" s="226" t="s">
        <v>114</v>
      </c>
    </row>
    <row r="135" s="13" customFormat="1">
      <c r="A135" s="13"/>
      <c r="B135" s="215"/>
      <c r="C135" s="216"/>
      <c r="D135" s="217" t="s">
        <v>122</v>
      </c>
      <c r="E135" s="218" t="s">
        <v>19</v>
      </c>
      <c r="F135" s="219" t="s">
        <v>202</v>
      </c>
      <c r="G135" s="216"/>
      <c r="H135" s="220">
        <v>16.800000000000001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122</v>
      </c>
      <c r="AU135" s="226" t="s">
        <v>82</v>
      </c>
      <c r="AV135" s="13" t="s">
        <v>82</v>
      </c>
      <c r="AW135" s="13" t="s">
        <v>35</v>
      </c>
      <c r="AX135" s="13" t="s">
        <v>73</v>
      </c>
      <c r="AY135" s="226" t="s">
        <v>114</v>
      </c>
    </row>
    <row r="136" s="15" customFormat="1">
      <c r="A136" s="15"/>
      <c r="B136" s="243"/>
      <c r="C136" s="244"/>
      <c r="D136" s="217" t="s">
        <v>122</v>
      </c>
      <c r="E136" s="245" t="s">
        <v>19</v>
      </c>
      <c r="F136" s="246" t="s">
        <v>199</v>
      </c>
      <c r="G136" s="244"/>
      <c r="H136" s="247">
        <v>390.30000000000001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3" t="s">
        <v>122</v>
      </c>
      <c r="AU136" s="253" t="s">
        <v>82</v>
      </c>
      <c r="AV136" s="15" t="s">
        <v>127</v>
      </c>
      <c r="AW136" s="15" t="s">
        <v>35</v>
      </c>
      <c r="AX136" s="15" t="s">
        <v>73</v>
      </c>
      <c r="AY136" s="253" t="s">
        <v>114</v>
      </c>
    </row>
    <row r="137" s="14" customFormat="1">
      <c r="A137" s="14"/>
      <c r="B137" s="227"/>
      <c r="C137" s="228"/>
      <c r="D137" s="217" t="s">
        <v>122</v>
      </c>
      <c r="E137" s="229" t="s">
        <v>19</v>
      </c>
      <c r="F137" s="230" t="s">
        <v>133</v>
      </c>
      <c r="G137" s="228"/>
      <c r="H137" s="231">
        <v>469.35000000000002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7" t="s">
        <v>122</v>
      </c>
      <c r="AU137" s="237" t="s">
        <v>82</v>
      </c>
      <c r="AV137" s="14" t="s">
        <v>120</v>
      </c>
      <c r="AW137" s="14" t="s">
        <v>35</v>
      </c>
      <c r="AX137" s="14" t="s">
        <v>80</v>
      </c>
      <c r="AY137" s="237" t="s">
        <v>114</v>
      </c>
    </row>
    <row r="138" s="2" customFormat="1" ht="16.5" customHeight="1">
      <c r="A138" s="40"/>
      <c r="B138" s="41"/>
      <c r="C138" s="264" t="s">
        <v>203</v>
      </c>
      <c r="D138" s="264" t="s">
        <v>204</v>
      </c>
      <c r="E138" s="265" t="s">
        <v>205</v>
      </c>
      <c r="F138" s="266" t="s">
        <v>206</v>
      </c>
      <c r="G138" s="267" t="s">
        <v>207</v>
      </c>
      <c r="H138" s="268">
        <v>279</v>
      </c>
      <c r="I138" s="269"/>
      <c r="J138" s="270">
        <f>ROUND(I138*H138,2)</f>
        <v>0</v>
      </c>
      <c r="K138" s="266" t="s">
        <v>19</v>
      </c>
      <c r="L138" s="271"/>
      <c r="M138" s="272" t="s">
        <v>19</v>
      </c>
      <c r="N138" s="273" t="s">
        <v>44</v>
      </c>
      <c r="O138" s="86"/>
      <c r="P138" s="211">
        <f>O138*H138</f>
        <v>0</v>
      </c>
      <c r="Q138" s="211">
        <v>1</v>
      </c>
      <c r="R138" s="211">
        <f>Q138*H138</f>
        <v>279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153</v>
      </c>
      <c r="AT138" s="213" t="s">
        <v>204</v>
      </c>
      <c r="AU138" s="213" t="s">
        <v>82</v>
      </c>
      <c r="AY138" s="19" t="s">
        <v>114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80</v>
      </c>
      <c r="BK138" s="214">
        <f>ROUND(I138*H138,2)</f>
        <v>0</v>
      </c>
      <c r="BL138" s="19" t="s">
        <v>120</v>
      </c>
      <c r="BM138" s="213" t="s">
        <v>208</v>
      </c>
    </row>
    <row r="139" s="13" customFormat="1">
      <c r="A139" s="13"/>
      <c r="B139" s="215"/>
      <c r="C139" s="216"/>
      <c r="D139" s="217" t="s">
        <v>122</v>
      </c>
      <c r="E139" s="218" t="s">
        <v>19</v>
      </c>
      <c r="F139" s="219" t="s">
        <v>209</v>
      </c>
      <c r="G139" s="216"/>
      <c r="H139" s="220">
        <v>268.92000000000002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122</v>
      </c>
      <c r="AU139" s="226" t="s">
        <v>82</v>
      </c>
      <c r="AV139" s="13" t="s">
        <v>82</v>
      </c>
      <c r="AW139" s="13" t="s">
        <v>35</v>
      </c>
      <c r="AX139" s="13" t="s">
        <v>73</v>
      </c>
      <c r="AY139" s="226" t="s">
        <v>114</v>
      </c>
    </row>
    <row r="140" s="13" customFormat="1">
      <c r="A140" s="13"/>
      <c r="B140" s="215"/>
      <c r="C140" s="216"/>
      <c r="D140" s="217" t="s">
        <v>122</v>
      </c>
      <c r="E140" s="218" t="s">
        <v>19</v>
      </c>
      <c r="F140" s="219" t="s">
        <v>210</v>
      </c>
      <c r="G140" s="216"/>
      <c r="H140" s="220">
        <v>10.08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122</v>
      </c>
      <c r="AU140" s="226" t="s">
        <v>82</v>
      </c>
      <c r="AV140" s="13" t="s">
        <v>82</v>
      </c>
      <c r="AW140" s="13" t="s">
        <v>35</v>
      </c>
      <c r="AX140" s="13" t="s">
        <v>73</v>
      </c>
      <c r="AY140" s="226" t="s">
        <v>114</v>
      </c>
    </row>
    <row r="141" s="14" customFormat="1">
      <c r="A141" s="14"/>
      <c r="B141" s="227"/>
      <c r="C141" s="228"/>
      <c r="D141" s="217" t="s">
        <v>122</v>
      </c>
      <c r="E141" s="229" t="s">
        <v>19</v>
      </c>
      <c r="F141" s="230" t="s">
        <v>133</v>
      </c>
      <c r="G141" s="228"/>
      <c r="H141" s="231">
        <v>279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7" t="s">
        <v>122</v>
      </c>
      <c r="AU141" s="237" t="s">
        <v>82</v>
      </c>
      <c r="AV141" s="14" t="s">
        <v>120</v>
      </c>
      <c r="AW141" s="14" t="s">
        <v>35</v>
      </c>
      <c r="AX141" s="14" t="s">
        <v>80</v>
      </c>
      <c r="AY141" s="237" t="s">
        <v>114</v>
      </c>
    </row>
    <row r="142" s="2" customFormat="1" ht="16.5" customHeight="1">
      <c r="A142" s="40"/>
      <c r="B142" s="41"/>
      <c r="C142" s="202" t="s">
        <v>211</v>
      </c>
      <c r="D142" s="202" t="s">
        <v>116</v>
      </c>
      <c r="E142" s="203" t="s">
        <v>212</v>
      </c>
      <c r="F142" s="204" t="s">
        <v>213</v>
      </c>
      <c r="G142" s="205" t="s">
        <v>166</v>
      </c>
      <c r="H142" s="206">
        <v>465</v>
      </c>
      <c r="I142" s="207"/>
      <c r="J142" s="208">
        <f>ROUND(I142*H142,2)</f>
        <v>0</v>
      </c>
      <c r="K142" s="204" t="s">
        <v>19</v>
      </c>
      <c r="L142" s="46"/>
      <c r="M142" s="209" t="s">
        <v>19</v>
      </c>
      <c r="N142" s="210" t="s">
        <v>44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120</v>
      </c>
      <c r="AT142" s="213" t="s">
        <v>116</v>
      </c>
      <c r="AU142" s="213" t="s">
        <v>82</v>
      </c>
      <c r="AY142" s="19" t="s">
        <v>114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80</v>
      </c>
      <c r="BK142" s="214">
        <f>ROUND(I142*H142,2)</f>
        <v>0</v>
      </c>
      <c r="BL142" s="19" t="s">
        <v>120</v>
      </c>
      <c r="BM142" s="213" t="s">
        <v>214</v>
      </c>
    </row>
    <row r="143" s="13" customFormat="1">
      <c r="A143" s="13"/>
      <c r="B143" s="215"/>
      <c r="C143" s="216"/>
      <c r="D143" s="217" t="s">
        <v>122</v>
      </c>
      <c r="E143" s="218" t="s">
        <v>19</v>
      </c>
      <c r="F143" s="219" t="s">
        <v>215</v>
      </c>
      <c r="G143" s="216"/>
      <c r="H143" s="220">
        <v>448.19999999999999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122</v>
      </c>
      <c r="AU143" s="226" t="s">
        <v>82</v>
      </c>
      <c r="AV143" s="13" t="s">
        <v>82</v>
      </c>
      <c r="AW143" s="13" t="s">
        <v>35</v>
      </c>
      <c r="AX143" s="13" t="s">
        <v>73</v>
      </c>
      <c r="AY143" s="226" t="s">
        <v>114</v>
      </c>
    </row>
    <row r="144" s="13" customFormat="1">
      <c r="A144" s="13"/>
      <c r="B144" s="215"/>
      <c r="C144" s="216"/>
      <c r="D144" s="217" t="s">
        <v>122</v>
      </c>
      <c r="E144" s="218" t="s">
        <v>19</v>
      </c>
      <c r="F144" s="219" t="s">
        <v>202</v>
      </c>
      <c r="G144" s="216"/>
      <c r="H144" s="220">
        <v>16.800000000000001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122</v>
      </c>
      <c r="AU144" s="226" t="s">
        <v>82</v>
      </c>
      <c r="AV144" s="13" t="s">
        <v>82</v>
      </c>
      <c r="AW144" s="13" t="s">
        <v>35</v>
      </c>
      <c r="AX144" s="13" t="s">
        <v>73</v>
      </c>
      <c r="AY144" s="226" t="s">
        <v>114</v>
      </c>
    </row>
    <row r="145" s="14" customFormat="1">
      <c r="A145" s="14"/>
      <c r="B145" s="227"/>
      <c r="C145" s="228"/>
      <c r="D145" s="217" t="s">
        <v>122</v>
      </c>
      <c r="E145" s="229" t="s">
        <v>19</v>
      </c>
      <c r="F145" s="230" t="s">
        <v>133</v>
      </c>
      <c r="G145" s="228"/>
      <c r="H145" s="231">
        <v>465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7" t="s">
        <v>122</v>
      </c>
      <c r="AU145" s="237" t="s">
        <v>82</v>
      </c>
      <c r="AV145" s="14" t="s">
        <v>120</v>
      </c>
      <c r="AW145" s="14" t="s">
        <v>35</v>
      </c>
      <c r="AX145" s="14" t="s">
        <v>80</v>
      </c>
      <c r="AY145" s="237" t="s">
        <v>114</v>
      </c>
    </row>
    <row r="146" s="2" customFormat="1" ht="16.5" customHeight="1">
      <c r="A146" s="40"/>
      <c r="B146" s="41"/>
      <c r="C146" s="264" t="s">
        <v>216</v>
      </c>
      <c r="D146" s="264" t="s">
        <v>204</v>
      </c>
      <c r="E146" s="265" t="s">
        <v>217</v>
      </c>
      <c r="F146" s="266" t="s">
        <v>218</v>
      </c>
      <c r="G146" s="267" t="s">
        <v>207</v>
      </c>
      <c r="H146" s="268">
        <v>837</v>
      </c>
      <c r="I146" s="269"/>
      <c r="J146" s="270">
        <f>ROUND(I146*H146,2)</f>
        <v>0</v>
      </c>
      <c r="K146" s="266" t="s">
        <v>19</v>
      </c>
      <c r="L146" s="271"/>
      <c r="M146" s="272" t="s">
        <v>19</v>
      </c>
      <c r="N146" s="273" t="s">
        <v>44</v>
      </c>
      <c r="O146" s="86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3" t="s">
        <v>153</v>
      </c>
      <c r="AT146" s="213" t="s">
        <v>204</v>
      </c>
      <c r="AU146" s="213" t="s">
        <v>82</v>
      </c>
      <c r="AY146" s="19" t="s">
        <v>114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9" t="s">
        <v>80</v>
      </c>
      <c r="BK146" s="214">
        <f>ROUND(I146*H146,2)</f>
        <v>0</v>
      </c>
      <c r="BL146" s="19" t="s">
        <v>120</v>
      </c>
      <c r="BM146" s="213" t="s">
        <v>219</v>
      </c>
    </row>
    <row r="147" s="13" customFormat="1">
      <c r="A147" s="13"/>
      <c r="B147" s="215"/>
      <c r="C147" s="216"/>
      <c r="D147" s="217" t="s">
        <v>122</v>
      </c>
      <c r="E147" s="218" t="s">
        <v>19</v>
      </c>
      <c r="F147" s="219" t="s">
        <v>220</v>
      </c>
      <c r="G147" s="216"/>
      <c r="H147" s="220">
        <v>837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122</v>
      </c>
      <c r="AU147" s="226" t="s">
        <v>82</v>
      </c>
      <c r="AV147" s="13" t="s">
        <v>82</v>
      </c>
      <c r="AW147" s="13" t="s">
        <v>35</v>
      </c>
      <c r="AX147" s="13" t="s">
        <v>73</v>
      </c>
      <c r="AY147" s="226" t="s">
        <v>114</v>
      </c>
    </row>
    <row r="148" s="14" customFormat="1">
      <c r="A148" s="14"/>
      <c r="B148" s="227"/>
      <c r="C148" s="228"/>
      <c r="D148" s="217" t="s">
        <v>122</v>
      </c>
      <c r="E148" s="229" t="s">
        <v>19</v>
      </c>
      <c r="F148" s="230" t="s">
        <v>133</v>
      </c>
      <c r="G148" s="228"/>
      <c r="H148" s="231">
        <v>837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7" t="s">
        <v>122</v>
      </c>
      <c r="AU148" s="237" t="s">
        <v>82</v>
      </c>
      <c r="AV148" s="14" t="s">
        <v>120</v>
      </c>
      <c r="AW148" s="14" t="s">
        <v>35</v>
      </c>
      <c r="AX148" s="14" t="s">
        <v>80</v>
      </c>
      <c r="AY148" s="237" t="s">
        <v>114</v>
      </c>
    </row>
    <row r="149" s="2" customFormat="1" ht="24.15" customHeight="1">
      <c r="A149" s="40"/>
      <c r="B149" s="41"/>
      <c r="C149" s="202" t="s">
        <v>221</v>
      </c>
      <c r="D149" s="202" t="s">
        <v>116</v>
      </c>
      <c r="E149" s="203" t="s">
        <v>222</v>
      </c>
      <c r="F149" s="204" t="s">
        <v>223</v>
      </c>
      <c r="G149" s="205" t="s">
        <v>119</v>
      </c>
      <c r="H149" s="206">
        <v>700</v>
      </c>
      <c r="I149" s="207"/>
      <c r="J149" s="208">
        <f>ROUND(I149*H149,2)</f>
        <v>0</v>
      </c>
      <c r="K149" s="204" t="s">
        <v>178</v>
      </c>
      <c r="L149" s="46"/>
      <c r="M149" s="209" t="s">
        <v>19</v>
      </c>
      <c r="N149" s="210" t="s">
        <v>44</v>
      </c>
      <c r="O149" s="86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3" t="s">
        <v>120</v>
      </c>
      <c r="AT149" s="213" t="s">
        <v>116</v>
      </c>
      <c r="AU149" s="213" t="s">
        <v>82</v>
      </c>
      <c r="AY149" s="19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9" t="s">
        <v>80</v>
      </c>
      <c r="BK149" s="214">
        <f>ROUND(I149*H149,2)</f>
        <v>0</v>
      </c>
      <c r="BL149" s="19" t="s">
        <v>120</v>
      </c>
      <c r="BM149" s="213" t="s">
        <v>224</v>
      </c>
    </row>
    <row r="150" s="2" customFormat="1">
      <c r="A150" s="40"/>
      <c r="B150" s="41"/>
      <c r="C150" s="42"/>
      <c r="D150" s="238" t="s">
        <v>180</v>
      </c>
      <c r="E150" s="42"/>
      <c r="F150" s="239" t="s">
        <v>225</v>
      </c>
      <c r="G150" s="42"/>
      <c r="H150" s="42"/>
      <c r="I150" s="240"/>
      <c r="J150" s="42"/>
      <c r="K150" s="42"/>
      <c r="L150" s="46"/>
      <c r="M150" s="241"/>
      <c r="N150" s="24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180</v>
      </c>
      <c r="AU150" s="19" t="s">
        <v>82</v>
      </c>
    </row>
    <row r="151" s="13" customFormat="1">
      <c r="A151" s="13"/>
      <c r="B151" s="215"/>
      <c r="C151" s="216"/>
      <c r="D151" s="217" t="s">
        <v>122</v>
      </c>
      <c r="E151" s="218" t="s">
        <v>19</v>
      </c>
      <c r="F151" s="219" t="s">
        <v>226</v>
      </c>
      <c r="G151" s="216"/>
      <c r="H151" s="220">
        <v>700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6" t="s">
        <v>122</v>
      </c>
      <c r="AU151" s="226" t="s">
        <v>82</v>
      </c>
      <c r="AV151" s="13" t="s">
        <v>82</v>
      </c>
      <c r="AW151" s="13" t="s">
        <v>35</v>
      </c>
      <c r="AX151" s="13" t="s">
        <v>80</v>
      </c>
      <c r="AY151" s="226" t="s">
        <v>114</v>
      </c>
    </row>
    <row r="152" s="2" customFormat="1" ht="16.5" customHeight="1">
      <c r="A152" s="40"/>
      <c r="B152" s="41"/>
      <c r="C152" s="264" t="s">
        <v>227</v>
      </c>
      <c r="D152" s="264" t="s">
        <v>204</v>
      </c>
      <c r="E152" s="265" t="s">
        <v>228</v>
      </c>
      <c r="F152" s="266" t="s">
        <v>229</v>
      </c>
      <c r="G152" s="267" t="s">
        <v>230</v>
      </c>
      <c r="H152" s="268">
        <v>0.69999999999999996</v>
      </c>
      <c r="I152" s="269"/>
      <c r="J152" s="270">
        <f>ROUND(I152*H152,2)</f>
        <v>0</v>
      </c>
      <c r="K152" s="266" t="s">
        <v>178</v>
      </c>
      <c r="L152" s="271"/>
      <c r="M152" s="272" t="s">
        <v>19</v>
      </c>
      <c r="N152" s="273" t="s">
        <v>44</v>
      </c>
      <c r="O152" s="86"/>
      <c r="P152" s="211">
        <f>O152*H152</f>
        <v>0</v>
      </c>
      <c r="Q152" s="211">
        <v>0.001</v>
      </c>
      <c r="R152" s="211">
        <f>Q152*H152</f>
        <v>0.00069999999999999999</v>
      </c>
      <c r="S152" s="211">
        <v>0</v>
      </c>
      <c r="T152" s="21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3" t="s">
        <v>153</v>
      </c>
      <c r="AT152" s="213" t="s">
        <v>204</v>
      </c>
      <c r="AU152" s="213" t="s">
        <v>82</v>
      </c>
      <c r="AY152" s="19" t="s">
        <v>114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9" t="s">
        <v>80</v>
      </c>
      <c r="BK152" s="214">
        <f>ROUND(I152*H152,2)</f>
        <v>0</v>
      </c>
      <c r="BL152" s="19" t="s">
        <v>120</v>
      </c>
      <c r="BM152" s="213" t="s">
        <v>231</v>
      </c>
    </row>
    <row r="153" s="13" customFormat="1">
      <c r="A153" s="13"/>
      <c r="B153" s="215"/>
      <c r="C153" s="216"/>
      <c r="D153" s="217" t="s">
        <v>122</v>
      </c>
      <c r="E153" s="218" t="s">
        <v>19</v>
      </c>
      <c r="F153" s="219" t="s">
        <v>232</v>
      </c>
      <c r="G153" s="216"/>
      <c r="H153" s="220">
        <v>35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6" t="s">
        <v>122</v>
      </c>
      <c r="AU153" s="226" t="s">
        <v>82</v>
      </c>
      <c r="AV153" s="13" t="s">
        <v>82</v>
      </c>
      <c r="AW153" s="13" t="s">
        <v>35</v>
      </c>
      <c r="AX153" s="13" t="s">
        <v>80</v>
      </c>
      <c r="AY153" s="226" t="s">
        <v>114</v>
      </c>
    </row>
    <row r="154" s="13" customFormat="1">
      <c r="A154" s="13"/>
      <c r="B154" s="215"/>
      <c r="C154" s="216"/>
      <c r="D154" s="217" t="s">
        <v>122</v>
      </c>
      <c r="E154" s="216"/>
      <c r="F154" s="219" t="s">
        <v>233</v>
      </c>
      <c r="G154" s="216"/>
      <c r="H154" s="220">
        <v>0.69999999999999996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122</v>
      </c>
      <c r="AU154" s="226" t="s">
        <v>82</v>
      </c>
      <c r="AV154" s="13" t="s">
        <v>82</v>
      </c>
      <c r="AW154" s="13" t="s">
        <v>4</v>
      </c>
      <c r="AX154" s="13" t="s">
        <v>80</v>
      </c>
      <c r="AY154" s="226" t="s">
        <v>114</v>
      </c>
    </row>
    <row r="155" s="12" customFormat="1" ht="22.8" customHeight="1">
      <c r="A155" s="12"/>
      <c r="B155" s="186"/>
      <c r="C155" s="187"/>
      <c r="D155" s="188" t="s">
        <v>72</v>
      </c>
      <c r="E155" s="200" t="s">
        <v>127</v>
      </c>
      <c r="F155" s="200" t="s">
        <v>234</v>
      </c>
      <c r="G155" s="187"/>
      <c r="H155" s="187"/>
      <c r="I155" s="190"/>
      <c r="J155" s="201">
        <f>BK155</f>
        <v>0</v>
      </c>
      <c r="K155" s="187"/>
      <c r="L155" s="192"/>
      <c r="M155" s="193"/>
      <c r="N155" s="194"/>
      <c r="O155" s="194"/>
      <c r="P155" s="195">
        <f>P156</f>
        <v>0</v>
      </c>
      <c r="Q155" s="194"/>
      <c r="R155" s="195">
        <f>R156</f>
        <v>0</v>
      </c>
      <c r="S155" s="194"/>
      <c r="T155" s="196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7" t="s">
        <v>80</v>
      </c>
      <c r="AT155" s="198" t="s">
        <v>72</v>
      </c>
      <c r="AU155" s="198" t="s">
        <v>80</v>
      </c>
      <c r="AY155" s="197" t="s">
        <v>114</v>
      </c>
      <c r="BK155" s="199">
        <f>BK156</f>
        <v>0</v>
      </c>
    </row>
    <row r="156" s="2" customFormat="1" ht="16.5" customHeight="1">
      <c r="A156" s="40"/>
      <c r="B156" s="41"/>
      <c r="C156" s="202" t="s">
        <v>7</v>
      </c>
      <c r="D156" s="202" t="s">
        <v>116</v>
      </c>
      <c r="E156" s="203" t="s">
        <v>235</v>
      </c>
      <c r="F156" s="204" t="s">
        <v>236</v>
      </c>
      <c r="G156" s="205" t="s">
        <v>145</v>
      </c>
      <c r="H156" s="206">
        <v>747</v>
      </c>
      <c r="I156" s="207"/>
      <c r="J156" s="208">
        <f>ROUND(I156*H156,2)</f>
        <v>0</v>
      </c>
      <c r="K156" s="204" t="s">
        <v>19</v>
      </c>
      <c r="L156" s="46"/>
      <c r="M156" s="209" t="s">
        <v>19</v>
      </c>
      <c r="N156" s="210" t="s">
        <v>44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120</v>
      </c>
      <c r="AT156" s="213" t="s">
        <v>116</v>
      </c>
      <c r="AU156" s="213" t="s">
        <v>82</v>
      </c>
      <c r="AY156" s="19" t="s">
        <v>114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9" t="s">
        <v>80</v>
      </c>
      <c r="BK156" s="214">
        <f>ROUND(I156*H156,2)</f>
        <v>0</v>
      </c>
      <c r="BL156" s="19" t="s">
        <v>120</v>
      </c>
      <c r="BM156" s="213" t="s">
        <v>237</v>
      </c>
    </row>
    <row r="157" s="12" customFormat="1" ht="22.8" customHeight="1">
      <c r="A157" s="12"/>
      <c r="B157" s="186"/>
      <c r="C157" s="187"/>
      <c r="D157" s="188" t="s">
        <v>72</v>
      </c>
      <c r="E157" s="200" t="s">
        <v>120</v>
      </c>
      <c r="F157" s="200" t="s">
        <v>238</v>
      </c>
      <c r="G157" s="187"/>
      <c r="H157" s="187"/>
      <c r="I157" s="190"/>
      <c r="J157" s="201">
        <f>BK157</f>
        <v>0</v>
      </c>
      <c r="K157" s="187"/>
      <c r="L157" s="192"/>
      <c r="M157" s="193"/>
      <c r="N157" s="194"/>
      <c r="O157" s="194"/>
      <c r="P157" s="195">
        <f>SUM(P158:P175)</f>
        <v>0</v>
      </c>
      <c r="Q157" s="194"/>
      <c r="R157" s="195">
        <f>SUM(R158:R175)</f>
        <v>201.61907399999998</v>
      </c>
      <c r="S157" s="194"/>
      <c r="T157" s="196">
        <f>SUM(T158:T175)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7" t="s">
        <v>80</v>
      </c>
      <c r="AT157" s="198" t="s">
        <v>72</v>
      </c>
      <c r="AU157" s="198" t="s">
        <v>80</v>
      </c>
      <c r="AY157" s="197" t="s">
        <v>114</v>
      </c>
      <c r="BK157" s="199">
        <f>SUM(BK158:BK175)</f>
        <v>0</v>
      </c>
    </row>
    <row r="158" s="2" customFormat="1" ht="16.5" customHeight="1">
      <c r="A158" s="40"/>
      <c r="B158" s="41"/>
      <c r="C158" s="202" t="s">
        <v>239</v>
      </c>
      <c r="D158" s="202" t="s">
        <v>116</v>
      </c>
      <c r="E158" s="203" t="s">
        <v>240</v>
      </c>
      <c r="F158" s="204" t="s">
        <v>241</v>
      </c>
      <c r="G158" s="205" t="s">
        <v>166</v>
      </c>
      <c r="H158" s="206">
        <v>6.2999999999999998</v>
      </c>
      <c r="I158" s="207"/>
      <c r="J158" s="208">
        <f>ROUND(I158*H158,2)</f>
        <v>0</v>
      </c>
      <c r="K158" s="204" t="s">
        <v>19</v>
      </c>
      <c r="L158" s="46"/>
      <c r="M158" s="209" t="s">
        <v>19</v>
      </c>
      <c r="N158" s="210" t="s">
        <v>44</v>
      </c>
      <c r="O158" s="86"/>
      <c r="P158" s="211">
        <f>O158*H158</f>
        <v>0</v>
      </c>
      <c r="Q158" s="211">
        <v>1.7034</v>
      </c>
      <c r="R158" s="211">
        <f>Q158*H158</f>
        <v>10.73142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120</v>
      </c>
      <c r="AT158" s="213" t="s">
        <v>116</v>
      </c>
      <c r="AU158" s="213" t="s">
        <v>82</v>
      </c>
      <c r="AY158" s="19" t="s">
        <v>114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80</v>
      </c>
      <c r="BK158" s="214">
        <f>ROUND(I158*H158,2)</f>
        <v>0</v>
      </c>
      <c r="BL158" s="19" t="s">
        <v>120</v>
      </c>
      <c r="BM158" s="213" t="s">
        <v>242</v>
      </c>
    </row>
    <row r="159" s="13" customFormat="1">
      <c r="A159" s="13"/>
      <c r="B159" s="215"/>
      <c r="C159" s="216"/>
      <c r="D159" s="217" t="s">
        <v>122</v>
      </c>
      <c r="E159" s="218" t="s">
        <v>19</v>
      </c>
      <c r="F159" s="219" t="s">
        <v>243</v>
      </c>
      <c r="G159" s="216"/>
      <c r="H159" s="220">
        <v>2.25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122</v>
      </c>
      <c r="AU159" s="226" t="s">
        <v>82</v>
      </c>
      <c r="AV159" s="13" t="s">
        <v>82</v>
      </c>
      <c r="AW159" s="13" t="s">
        <v>35</v>
      </c>
      <c r="AX159" s="13" t="s">
        <v>73</v>
      </c>
      <c r="AY159" s="226" t="s">
        <v>114</v>
      </c>
    </row>
    <row r="160" s="13" customFormat="1">
      <c r="A160" s="13"/>
      <c r="B160" s="215"/>
      <c r="C160" s="216"/>
      <c r="D160" s="217" t="s">
        <v>122</v>
      </c>
      <c r="E160" s="218" t="s">
        <v>19</v>
      </c>
      <c r="F160" s="219" t="s">
        <v>244</v>
      </c>
      <c r="G160" s="216"/>
      <c r="H160" s="220">
        <v>4.0499999999999998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6" t="s">
        <v>122</v>
      </c>
      <c r="AU160" s="226" t="s">
        <v>82</v>
      </c>
      <c r="AV160" s="13" t="s">
        <v>82</v>
      </c>
      <c r="AW160" s="13" t="s">
        <v>35</v>
      </c>
      <c r="AX160" s="13" t="s">
        <v>73</v>
      </c>
      <c r="AY160" s="226" t="s">
        <v>114</v>
      </c>
    </row>
    <row r="161" s="14" customFormat="1">
      <c r="A161" s="14"/>
      <c r="B161" s="227"/>
      <c r="C161" s="228"/>
      <c r="D161" s="217" t="s">
        <v>122</v>
      </c>
      <c r="E161" s="229" t="s">
        <v>19</v>
      </c>
      <c r="F161" s="230" t="s">
        <v>133</v>
      </c>
      <c r="G161" s="228"/>
      <c r="H161" s="231">
        <v>6.2999999999999998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7" t="s">
        <v>122</v>
      </c>
      <c r="AU161" s="237" t="s">
        <v>82</v>
      </c>
      <c r="AV161" s="14" t="s">
        <v>120</v>
      </c>
      <c r="AW161" s="14" t="s">
        <v>35</v>
      </c>
      <c r="AX161" s="14" t="s">
        <v>80</v>
      </c>
      <c r="AY161" s="237" t="s">
        <v>114</v>
      </c>
    </row>
    <row r="162" s="2" customFormat="1" ht="16.5" customHeight="1">
      <c r="A162" s="40"/>
      <c r="B162" s="41"/>
      <c r="C162" s="202" t="s">
        <v>245</v>
      </c>
      <c r="D162" s="202" t="s">
        <v>116</v>
      </c>
      <c r="E162" s="203" t="s">
        <v>246</v>
      </c>
      <c r="F162" s="204" t="s">
        <v>247</v>
      </c>
      <c r="G162" s="205" t="s">
        <v>166</v>
      </c>
      <c r="H162" s="206">
        <v>93</v>
      </c>
      <c r="I162" s="207"/>
      <c r="J162" s="208">
        <f>ROUND(I162*H162,2)</f>
        <v>0</v>
      </c>
      <c r="K162" s="204" t="s">
        <v>19</v>
      </c>
      <c r="L162" s="46"/>
      <c r="M162" s="209" t="s">
        <v>19</v>
      </c>
      <c r="N162" s="210" t="s">
        <v>44</v>
      </c>
      <c r="O162" s="86"/>
      <c r="P162" s="211">
        <f>O162*H162</f>
        <v>0</v>
      </c>
      <c r="Q162" s="211">
        <v>1.8907700000000001</v>
      </c>
      <c r="R162" s="211">
        <f>Q162*H162</f>
        <v>175.84161</v>
      </c>
      <c r="S162" s="211">
        <v>0</v>
      </c>
      <c r="T162" s="21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3" t="s">
        <v>120</v>
      </c>
      <c r="AT162" s="213" t="s">
        <v>116</v>
      </c>
      <c r="AU162" s="213" t="s">
        <v>82</v>
      </c>
      <c r="AY162" s="19" t="s">
        <v>114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9" t="s">
        <v>80</v>
      </c>
      <c r="BK162" s="214">
        <f>ROUND(I162*H162,2)</f>
        <v>0</v>
      </c>
      <c r="BL162" s="19" t="s">
        <v>120</v>
      </c>
      <c r="BM162" s="213" t="s">
        <v>248</v>
      </c>
    </row>
    <row r="163" s="13" customFormat="1">
      <c r="A163" s="13"/>
      <c r="B163" s="215"/>
      <c r="C163" s="216"/>
      <c r="D163" s="217" t="s">
        <v>122</v>
      </c>
      <c r="E163" s="218" t="s">
        <v>19</v>
      </c>
      <c r="F163" s="219" t="s">
        <v>249</v>
      </c>
      <c r="G163" s="216"/>
      <c r="H163" s="220">
        <v>89.640000000000001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6" t="s">
        <v>122</v>
      </c>
      <c r="AU163" s="226" t="s">
        <v>82</v>
      </c>
      <c r="AV163" s="13" t="s">
        <v>82</v>
      </c>
      <c r="AW163" s="13" t="s">
        <v>35</v>
      </c>
      <c r="AX163" s="13" t="s">
        <v>73</v>
      </c>
      <c r="AY163" s="226" t="s">
        <v>114</v>
      </c>
    </row>
    <row r="164" s="13" customFormat="1">
      <c r="A164" s="13"/>
      <c r="B164" s="215"/>
      <c r="C164" s="216"/>
      <c r="D164" s="217" t="s">
        <v>122</v>
      </c>
      <c r="E164" s="218" t="s">
        <v>19</v>
      </c>
      <c r="F164" s="219" t="s">
        <v>250</v>
      </c>
      <c r="G164" s="216"/>
      <c r="H164" s="220">
        <v>3.3599999999999999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122</v>
      </c>
      <c r="AU164" s="226" t="s">
        <v>82</v>
      </c>
      <c r="AV164" s="13" t="s">
        <v>82</v>
      </c>
      <c r="AW164" s="13" t="s">
        <v>35</v>
      </c>
      <c r="AX164" s="13" t="s">
        <v>73</v>
      </c>
      <c r="AY164" s="226" t="s">
        <v>114</v>
      </c>
    </row>
    <row r="165" s="14" customFormat="1">
      <c r="A165" s="14"/>
      <c r="B165" s="227"/>
      <c r="C165" s="228"/>
      <c r="D165" s="217" t="s">
        <v>122</v>
      </c>
      <c r="E165" s="229" t="s">
        <v>19</v>
      </c>
      <c r="F165" s="230" t="s">
        <v>133</v>
      </c>
      <c r="G165" s="228"/>
      <c r="H165" s="231">
        <v>93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7" t="s">
        <v>122</v>
      </c>
      <c r="AU165" s="237" t="s">
        <v>82</v>
      </c>
      <c r="AV165" s="14" t="s">
        <v>120</v>
      </c>
      <c r="AW165" s="14" t="s">
        <v>35</v>
      </c>
      <c r="AX165" s="14" t="s">
        <v>80</v>
      </c>
      <c r="AY165" s="237" t="s">
        <v>114</v>
      </c>
    </row>
    <row r="166" s="2" customFormat="1" ht="16.5" customHeight="1">
      <c r="A166" s="40"/>
      <c r="B166" s="41"/>
      <c r="C166" s="202" t="s">
        <v>251</v>
      </c>
      <c r="D166" s="202" t="s">
        <v>116</v>
      </c>
      <c r="E166" s="203" t="s">
        <v>252</v>
      </c>
      <c r="F166" s="204" t="s">
        <v>253</v>
      </c>
      <c r="G166" s="205" t="s">
        <v>254</v>
      </c>
      <c r="H166" s="206">
        <v>20</v>
      </c>
      <c r="I166" s="207"/>
      <c r="J166" s="208">
        <f>ROUND(I166*H166,2)</f>
        <v>0</v>
      </c>
      <c r="K166" s="204" t="s">
        <v>19</v>
      </c>
      <c r="L166" s="46"/>
      <c r="M166" s="209" t="s">
        <v>19</v>
      </c>
      <c r="N166" s="210" t="s">
        <v>44</v>
      </c>
      <c r="O166" s="86"/>
      <c r="P166" s="211">
        <f>O166*H166</f>
        <v>0</v>
      </c>
      <c r="Q166" s="211">
        <v>0.223938</v>
      </c>
      <c r="R166" s="211">
        <f>Q166*H166</f>
        <v>4.4787600000000003</v>
      </c>
      <c r="S166" s="211">
        <v>0</v>
      </c>
      <c r="T166" s="21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3" t="s">
        <v>120</v>
      </c>
      <c r="AT166" s="213" t="s">
        <v>116</v>
      </c>
      <c r="AU166" s="213" t="s">
        <v>82</v>
      </c>
      <c r="AY166" s="19" t="s">
        <v>114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9" t="s">
        <v>80</v>
      </c>
      <c r="BK166" s="214">
        <f>ROUND(I166*H166,2)</f>
        <v>0</v>
      </c>
      <c r="BL166" s="19" t="s">
        <v>120</v>
      </c>
      <c r="BM166" s="213" t="s">
        <v>255</v>
      </c>
    </row>
    <row r="167" s="13" customFormat="1">
      <c r="A167" s="13"/>
      <c r="B167" s="215"/>
      <c r="C167" s="216"/>
      <c r="D167" s="217" t="s">
        <v>122</v>
      </c>
      <c r="E167" s="218" t="s">
        <v>19</v>
      </c>
      <c r="F167" s="219" t="s">
        <v>256</v>
      </c>
      <c r="G167" s="216"/>
      <c r="H167" s="220">
        <v>20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122</v>
      </c>
      <c r="AU167" s="226" t="s">
        <v>82</v>
      </c>
      <c r="AV167" s="13" t="s">
        <v>82</v>
      </c>
      <c r="AW167" s="13" t="s">
        <v>35</v>
      </c>
      <c r="AX167" s="13" t="s">
        <v>80</v>
      </c>
      <c r="AY167" s="226" t="s">
        <v>114</v>
      </c>
    </row>
    <row r="168" s="2" customFormat="1" ht="16.5" customHeight="1">
      <c r="A168" s="40"/>
      <c r="B168" s="41"/>
      <c r="C168" s="264" t="s">
        <v>257</v>
      </c>
      <c r="D168" s="264" t="s">
        <v>204</v>
      </c>
      <c r="E168" s="265" t="s">
        <v>258</v>
      </c>
      <c r="F168" s="266" t="s">
        <v>259</v>
      </c>
      <c r="G168" s="267" t="s">
        <v>254</v>
      </c>
      <c r="H168" s="268">
        <v>1</v>
      </c>
      <c r="I168" s="269"/>
      <c r="J168" s="270">
        <f>ROUND(I168*H168,2)</f>
        <v>0</v>
      </c>
      <c r="K168" s="266" t="s">
        <v>19</v>
      </c>
      <c r="L168" s="271"/>
      <c r="M168" s="272" t="s">
        <v>19</v>
      </c>
      <c r="N168" s="273" t="s">
        <v>44</v>
      </c>
      <c r="O168" s="86"/>
      <c r="P168" s="211">
        <f>O168*H168</f>
        <v>0</v>
      </c>
      <c r="Q168" s="211">
        <v>0.023</v>
      </c>
      <c r="R168" s="211">
        <f>Q168*H168</f>
        <v>0.023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153</v>
      </c>
      <c r="AT168" s="213" t="s">
        <v>204</v>
      </c>
      <c r="AU168" s="213" t="s">
        <v>82</v>
      </c>
      <c r="AY168" s="19" t="s">
        <v>114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80</v>
      </c>
      <c r="BK168" s="214">
        <f>ROUND(I168*H168,2)</f>
        <v>0</v>
      </c>
      <c r="BL168" s="19" t="s">
        <v>120</v>
      </c>
      <c r="BM168" s="213" t="s">
        <v>260</v>
      </c>
    </row>
    <row r="169" s="2" customFormat="1" ht="16.5" customHeight="1">
      <c r="A169" s="40"/>
      <c r="B169" s="41"/>
      <c r="C169" s="264" t="s">
        <v>261</v>
      </c>
      <c r="D169" s="264" t="s">
        <v>204</v>
      </c>
      <c r="E169" s="265" t="s">
        <v>262</v>
      </c>
      <c r="F169" s="266" t="s">
        <v>263</v>
      </c>
      <c r="G169" s="267" t="s">
        <v>254</v>
      </c>
      <c r="H169" s="268">
        <v>3</v>
      </c>
      <c r="I169" s="269"/>
      <c r="J169" s="270">
        <f>ROUND(I169*H169,2)</f>
        <v>0</v>
      </c>
      <c r="K169" s="266" t="s">
        <v>19</v>
      </c>
      <c r="L169" s="271"/>
      <c r="M169" s="272" t="s">
        <v>19</v>
      </c>
      <c r="N169" s="273" t="s">
        <v>44</v>
      </c>
      <c r="O169" s="86"/>
      <c r="P169" s="211">
        <f>O169*H169</f>
        <v>0</v>
      </c>
      <c r="Q169" s="211">
        <v>0.033000000000000002</v>
      </c>
      <c r="R169" s="211">
        <f>Q169*H169</f>
        <v>0.099000000000000005</v>
      </c>
      <c r="S169" s="211">
        <v>0</v>
      </c>
      <c r="T169" s="21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3" t="s">
        <v>153</v>
      </c>
      <c r="AT169" s="213" t="s">
        <v>204</v>
      </c>
      <c r="AU169" s="213" t="s">
        <v>82</v>
      </c>
      <c r="AY169" s="19" t="s">
        <v>114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9" t="s">
        <v>80</v>
      </c>
      <c r="BK169" s="214">
        <f>ROUND(I169*H169,2)</f>
        <v>0</v>
      </c>
      <c r="BL169" s="19" t="s">
        <v>120</v>
      </c>
      <c r="BM169" s="213" t="s">
        <v>264</v>
      </c>
    </row>
    <row r="170" s="2" customFormat="1" ht="16.5" customHeight="1">
      <c r="A170" s="40"/>
      <c r="B170" s="41"/>
      <c r="C170" s="264" t="s">
        <v>265</v>
      </c>
      <c r="D170" s="264" t="s">
        <v>204</v>
      </c>
      <c r="E170" s="265" t="s">
        <v>266</v>
      </c>
      <c r="F170" s="266" t="s">
        <v>267</v>
      </c>
      <c r="G170" s="267" t="s">
        <v>254</v>
      </c>
      <c r="H170" s="268">
        <v>9</v>
      </c>
      <c r="I170" s="269"/>
      <c r="J170" s="270">
        <f>ROUND(I170*H170,2)</f>
        <v>0</v>
      </c>
      <c r="K170" s="266" t="s">
        <v>19</v>
      </c>
      <c r="L170" s="271"/>
      <c r="M170" s="272" t="s">
        <v>19</v>
      </c>
      <c r="N170" s="273" t="s">
        <v>44</v>
      </c>
      <c r="O170" s="86"/>
      <c r="P170" s="211">
        <f>O170*H170</f>
        <v>0</v>
      </c>
      <c r="Q170" s="211">
        <v>0.043999999999999997</v>
      </c>
      <c r="R170" s="211">
        <f>Q170*H170</f>
        <v>0.39599999999999996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153</v>
      </c>
      <c r="AT170" s="213" t="s">
        <v>204</v>
      </c>
      <c r="AU170" s="213" t="s">
        <v>82</v>
      </c>
      <c r="AY170" s="19" t="s">
        <v>114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80</v>
      </c>
      <c r="BK170" s="214">
        <f>ROUND(I170*H170,2)</f>
        <v>0</v>
      </c>
      <c r="BL170" s="19" t="s">
        <v>120</v>
      </c>
      <c r="BM170" s="213" t="s">
        <v>268</v>
      </c>
    </row>
    <row r="171" s="2" customFormat="1" ht="16.5" customHeight="1">
      <c r="A171" s="40"/>
      <c r="B171" s="41"/>
      <c r="C171" s="264" t="s">
        <v>269</v>
      </c>
      <c r="D171" s="264" t="s">
        <v>204</v>
      </c>
      <c r="E171" s="265" t="s">
        <v>270</v>
      </c>
      <c r="F171" s="266" t="s">
        <v>271</v>
      </c>
      <c r="G171" s="267" t="s">
        <v>254</v>
      </c>
      <c r="H171" s="268">
        <v>7</v>
      </c>
      <c r="I171" s="269"/>
      <c r="J171" s="270">
        <f>ROUND(I171*H171,2)</f>
        <v>0</v>
      </c>
      <c r="K171" s="266" t="s">
        <v>19</v>
      </c>
      <c r="L171" s="271"/>
      <c r="M171" s="272" t="s">
        <v>19</v>
      </c>
      <c r="N171" s="273" t="s">
        <v>44</v>
      </c>
      <c r="O171" s="86"/>
      <c r="P171" s="211">
        <f>O171*H171</f>
        <v>0</v>
      </c>
      <c r="Q171" s="211">
        <v>0.055</v>
      </c>
      <c r="R171" s="211">
        <f>Q171*H171</f>
        <v>0.38500000000000001</v>
      </c>
      <c r="S171" s="211">
        <v>0</v>
      </c>
      <c r="T171" s="21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3" t="s">
        <v>153</v>
      </c>
      <c r="AT171" s="213" t="s">
        <v>204</v>
      </c>
      <c r="AU171" s="213" t="s">
        <v>82</v>
      </c>
      <c r="AY171" s="19" t="s">
        <v>114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9" t="s">
        <v>80</v>
      </c>
      <c r="BK171" s="214">
        <f>ROUND(I171*H171,2)</f>
        <v>0</v>
      </c>
      <c r="BL171" s="19" t="s">
        <v>120</v>
      </c>
      <c r="BM171" s="213" t="s">
        <v>272</v>
      </c>
    </row>
    <row r="172" s="2" customFormat="1" ht="16.5" customHeight="1">
      <c r="A172" s="40"/>
      <c r="B172" s="41"/>
      <c r="C172" s="202" t="s">
        <v>273</v>
      </c>
      <c r="D172" s="202" t="s">
        <v>116</v>
      </c>
      <c r="E172" s="203" t="s">
        <v>274</v>
      </c>
      <c r="F172" s="204" t="s">
        <v>275</v>
      </c>
      <c r="G172" s="205" t="s">
        <v>166</v>
      </c>
      <c r="H172" s="206">
        <v>4.2000000000000002</v>
      </c>
      <c r="I172" s="207"/>
      <c r="J172" s="208">
        <f>ROUND(I172*H172,2)</f>
        <v>0</v>
      </c>
      <c r="K172" s="204" t="s">
        <v>19</v>
      </c>
      <c r="L172" s="46"/>
      <c r="M172" s="209" t="s">
        <v>19</v>
      </c>
      <c r="N172" s="210" t="s">
        <v>44</v>
      </c>
      <c r="O172" s="86"/>
      <c r="P172" s="211">
        <f>O172*H172</f>
        <v>0</v>
      </c>
      <c r="Q172" s="211">
        <v>2.3010199999999998</v>
      </c>
      <c r="R172" s="211">
        <f>Q172*H172</f>
        <v>9.6642840000000003</v>
      </c>
      <c r="S172" s="211">
        <v>0</v>
      </c>
      <c r="T172" s="21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3" t="s">
        <v>120</v>
      </c>
      <c r="AT172" s="213" t="s">
        <v>116</v>
      </c>
      <c r="AU172" s="213" t="s">
        <v>82</v>
      </c>
      <c r="AY172" s="19" t="s">
        <v>114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9" t="s">
        <v>80</v>
      </c>
      <c r="BK172" s="214">
        <f>ROUND(I172*H172,2)</f>
        <v>0</v>
      </c>
      <c r="BL172" s="19" t="s">
        <v>120</v>
      </c>
      <c r="BM172" s="213" t="s">
        <v>276</v>
      </c>
    </row>
    <row r="173" s="13" customFormat="1">
      <c r="A173" s="13"/>
      <c r="B173" s="215"/>
      <c r="C173" s="216"/>
      <c r="D173" s="217" t="s">
        <v>122</v>
      </c>
      <c r="E173" s="218" t="s">
        <v>19</v>
      </c>
      <c r="F173" s="219" t="s">
        <v>277</v>
      </c>
      <c r="G173" s="216"/>
      <c r="H173" s="220">
        <v>1.5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122</v>
      </c>
      <c r="AU173" s="226" t="s">
        <v>82</v>
      </c>
      <c r="AV173" s="13" t="s">
        <v>82</v>
      </c>
      <c r="AW173" s="13" t="s">
        <v>35</v>
      </c>
      <c r="AX173" s="13" t="s">
        <v>73</v>
      </c>
      <c r="AY173" s="226" t="s">
        <v>114</v>
      </c>
    </row>
    <row r="174" s="13" customFormat="1">
      <c r="A174" s="13"/>
      <c r="B174" s="215"/>
      <c r="C174" s="216"/>
      <c r="D174" s="217" t="s">
        <v>122</v>
      </c>
      <c r="E174" s="218" t="s">
        <v>19</v>
      </c>
      <c r="F174" s="219" t="s">
        <v>278</v>
      </c>
      <c r="G174" s="216"/>
      <c r="H174" s="220">
        <v>2.7000000000000002</v>
      </c>
      <c r="I174" s="221"/>
      <c r="J174" s="216"/>
      <c r="K174" s="216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122</v>
      </c>
      <c r="AU174" s="226" t="s">
        <v>82</v>
      </c>
      <c r="AV174" s="13" t="s">
        <v>82</v>
      </c>
      <c r="AW174" s="13" t="s">
        <v>35</v>
      </c>
      <c r="AX174" s="13" t="s">
        <v>73</v>
      </c>
      <c r="AY174" s="226" t="s">
        <v>114</v>
      </c>
    </row>
    <row r="175" s="14" customFormat="1">
      <c r="A175" s="14"/>
      <c r="B175" s="227"/>
      <c r="C175" s="228"/>
      <c r="D175" s="217" t="s">
        <v>122</v>
      </c>
      <c r="E175" s="229" t="s">
        <v>19</v>
      </c>
      <c r="F175" s="230" t="s">
        <v>133</v>
      </c>
      <c r="G175" s="228"/>
      <c r="H175" s="231">
        <v>4.2000000000000002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7" t="s">
        <v>122</v>
      </c>
      <c r="AU175" s="237" t="s">
        <v>82</v>
      </c>
      <c r="AV175" s="14" t="s">
        <v>120</v>
      </c>
      <c r="AW175" s="14" t="s">
        <v>35</v>
      </c>
      <c r="AX175" s="14" t="s">
        <v>80</v>
      </c>
      <c r="AY175" s="237" t="s">
        <v>114</v>
      </c>
    </row>
    <row r="176" s="12" customFormat="1" ht="22.8" customHeight="1">
      <c r="A176" s="12"/>
      <c r="B176" s="186"/>
      <c r="C176" s="187"/>
      <c r="D176" s="188" t="s">
        <v>72</v>
      </c>
      <c r="E176" s="200" t="s">
        <v>138</v>
      </c>
      <c r="F176" s="200" t="s">
        <v>279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SUM(P177:P192)</f>
        <v>0</v>
      </c>
      <c r="Q176" s="194"/>
      <c r="R176" s="195">
        <f>SUM(R177:R192)</f>
        <v>110.62740499999998</v>
      </c>
      <c r="S176" s="194"/>
      <c r="T176" s="196">
        <f>SUM(T177:T192)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80</v>
      </c>
      <c r="AT176" s="198" t="s">
        <v>72</v>
      </c>
      <c r="AU176" s="198" t="s">
        <v>80</v>
      </c>
      <c r="AY176" s="197" t="s">
        <v>114</v>
      </c>
      <c r="BK176" s="199">
        <f>SUM(BK177:BK192)</f>
        <v>0</v>
      </c>
    </row>
    <row r="177" s="2" customFormat="1" ht="16.5" customHeight="1">
      <c r="A177" s="40"/>
      <c r="B177" s="41"/>
      <c r="C177" s="202" t="s">
        <v>280</v>
      </c>
      <c r="D177" s="202" t="s">
        <v>116</v>
      </c>
      <c r="E177" s="203" t="s">
        <v>281</v>
      </c>
      <c r="F177" s="204" t="s">
        <v>282</v>
      </c>
      <c r="G177" s="205" t="s">
        <v>119</v>
      </c>
      <c r="H177" s="206">
        <v>127</v>
      </c>
      <c r="I177" s="207"/>
      <c r="J177" s="208">
        <f>ROUND(I177*H177,2)</f>
        <v>0</v>
      </c>
      <c r="K177" s="204" t="s">
        <v>19</v>
      </c>
      <c r="L177" s="46"/>
      <c r="M177" s="209" t="s">
        <v>19</v>
      </c>
      <c r="N177" s="210" t="s">
        <v>44</v>
      </c>
      <c r="O177" s="86"/>
      <c r="P177" s="211">
        <f>O177*H177</f>
        <v>0</v>
      </c>
      <c r="Q177" s="211">
        <v>0.57499999999999996</v>
      </c>
      <c r="R177" s="211">
        <f>Q177*H177</f>
        <v>73.024999999999991</v>
      </c>
      <c r="S177" s="211">
        <v>0</v>
      </c>
      <c r="T177" s="21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3" t="s">
        <v>120</v>
      </c>
      <c r="AT177" s="213" t="s">
        <v>116</v>
      </c>
      <c r="AU177" s="213" t="s">
        <v>82</v>
      </c>
      <c r="AY177" s="19" t="s">
        <v>114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9" t="s">
        <v>80</v>
      </c>
      <c r="BK177" s="214">
        <f>ROUND(I177*H177,2)</f>
        <v>0</v>
      </c>
      <c r="BL177" s="19" t="s">
        <v>120</v>
      </c>
      <c r="BM177" s="213" t="s">
        <v>283</v>
      </c>
    </row>
    <row r="178" s="13" customFormat="1">
      <c r="A178" s="13"/>
      <c r="B178" s="215"/>
      <c r="C178" s="216"/>
      <c r="D178" s="217" t="s">
        <v>122</v>
      </c>
      <c r="E178" s="218" t="s">
        <v>19</v>
      </c>
      <c r="F178" s="219" t="s">
        <v>284</v>
      </c>
      <c r="G178" s="216"/>
      <c r="H178" s="220">
        <v>75</v>
      </c>
      <c r="I178" s="221"/>
      <c r="J178" s="216"/>
      <c r="K178" s="216"/>
      <c r="L178" s="222"/>
      <c r="M178" s="223"/>
      <c r="N178" s="224"/>
      <c r="O178" s="224"/>
      <c r="P178" s="224"/>
      <c r="Q178" s="224"/>
      <c r="R178" s="224"/>
      <c r="S178" s="224"/>
      <c r="T178" s="22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6" t="s">
        <v>122</v>
      </c>
      <c r="AU178" s="226" t="s">
        <v>82</v>
      </c>
      <c r="AV178" s="13" t="s">
        <v>82</v>
      </c>
      <c r="AW178" s="13" t="s">
        <v>35</v>
      </c>
      <c r="AX178" s="13" t="s">
        <v>73</v>
      </c>
      <c r="AY178" s="226" t="s">
        <v>114</v>
      </c>
    </row>
    <row r="179" s="13" customFormat="1">
      <c r="A179" s="13"/>
      <c r="B179" s="215"/>
      <c r="C179" s="216"/>
      <c r="D179" s="217" t="s">
        <v>122</v>
      </c>
      <c r="E179" s="218" t="s">
        <v>19</v>
      </c>
      <c r="F179" s="219" t="s">
        <v>285</v>
      </c>
      <c r="G179" s="216"/>
      <c r="H179" s="220">
        <v>6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6" t="s">
        <v>122</v>
      </c>
      <c r="AU179" s="226" t="s">
        <v>82</v>
      </c>
      <c r="AV179" s="13" t="s">
        <v>82</v>
      </c>
      <c r="AW179" s="13" t="s">
        <v>35</v>
      </c>
      <c r="AX179" s="13" t="s">
        <v>73</v>
      </c>
      <c r="AY179" s="226" t="s">
        <v>114</v>
      </c>
    </row>
    <row r="180" s="13" customFormat="1">
      <c r="A180" s="13"/>
      <c r="B180" s="215"/>
      <c r="C180" s="216"/>
      <c r="D180" s="217" t="s">
        <v>122</v>
      </c>
      <c r="E180" s="218" t="s">
        <v>19</v>
      </c>
      <c r="F180" s="219" t="s">
        <v>286</v>
      </c>
      <c r="G180" s="216"/>
      <c r="H180" s="220">
        <v>46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6" t="s">
        <v>122</v>
      </c>
      <c r="AU180" s="226" t="s">
        <v>82</v>
      </c>
      <c r="AV180" s="13" t="s">
        <v>82</v>
      </c>
      <c r="AW180" s="13" t="s">
        <v>35</v>
      </c>
      <c r="AX180" s="13" t="s">
        <v>73</v>
      </c>
      <c r="AY180" s="226" t="s">
        <v>114</v>
      </c>
    </row>
    <row r="181" s="14" customFormat="1">
      <c r="A181" s="14"/>
      <c r="B181" s="227"/>
      <c r="C181" s="228"/>
      <c r="D181" s="217" t="s">
        <v>122</v>
      </c>
      <c r="E181" s="229" t="s">
        <v>19</v>
      </c>
      <c r="F181" s="230" t="s">
        <v>133</v>
      </c>
      <c r="G181" s="228"/>
      <c r="H181" s="231">
        <v>127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7" t="s">
        <v>122</v>
      </c>
      <c r="AU181" s="237" t="s">
        <v>82</v>
      </c>
      <c r="AV181" s="14" t="s">
        <v>120</v>
      </c>
      <c r="AW181" s="14" t="s">
        <v>35</v>
      </c>
      <c r="AX181" s="14" t="s">
        <v>80</v>
      </c>
      <c r="AY181" s="237" t="s">
        <v>114</v>
      </c>
    </row>
    <row r="182" s="2" customFormat="1" ht="24.15" customHeight="1">
      <c r="A182" s="40"/>
      <c r="B182" s="41"/>
      <c r="C182" s="202" t="s">
        <v>287</v>
      </c>
      <c r="D182" s="202" t="s">
        <v>116</v>
      </c>
      <c r="E182" s="203" t="s">
        <v>288</v>
      </c>
      <c r="F182" s="204" t="s">
        <v>289</v>
      </c>
      <c r="G182" s="205" t="s">
        <v>119</v>
      </c>
      <c r="H182" s="206">
        <v>75</v>
      </c>
      <c r="I182" s="207"/>
      <c r="J182" s="208">
        <f>ROUND(I182*H182,2)</f>
        <v>0</v>
      </c>
      <c r="K182" s="204" t="s">
        <v>178</v>
      </c>
      <c r="L182" s="46"/>
      <c r="M182" s="209" t="s">
        <v>19</v>
      </c>
      <c r="N182" s="210" t="s">
        <v>44</v>
      </c>
      <c r="O182" s="86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3" t="s">
        <v>120</v>
      </c>
      <c r="AT182" s="213" t="s">
        <v>116</v>
      </c>
      <c r="AU182" s="213" t="s">
        <v>82</v>
      </c>
      <c r="AY182" s="19" t="s">
        <v>114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9" t="s">
        <v>80</v>
      </c>
      <c r="BK182" s="214">
        <f>ROUND(I182*H182,2)</f>
        <v>0</v>
      </c>
      <c r="BL182" s="19" t="s">
        <v>120</v>
      </c>
      <c r="BM182" s="213" t="s">
        <v>290</v>
      </c>
    </row>
    <row r="183" s="2" customFormat="1">
      <c r="A183" s="40"/>
      <c r="B183" s="41"/>
      <c r="C183" s="42"/>
      <c r="D183" s="238" t="s">
        <v>180</v>
      </c>
      <c r="E183" s="42"/>
      <c r="F183" s="239" t="s">
        <v>291</v>
      </c>
      <c r="G183" s="42"/>
      <c r="H183" s="42"/>
      <c r="I183" s="240"/>
      <c r="J183" s="42"/>
      <c r="K183" s="42"/>
      <c r="L183" s="46"/>
      <c r="M183" s="241"/>
      <c r="N183" s="24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180</v>
      </c>
      <c r="AU183" s="19" t="s">
        <v>82</v>
      </c>
    </row>
    <row r="184" s="13" customFormat="1">
      <c r="A184" s="13"/>
      <c r="B184" s="215"/>
      <c r="C184" s="216"/>
      <c r="D184" s="217" t="s">
        <v>122</v>
      </c>
      <c r="E184" s="218" t="s">
        <v>19</v>
      </c>
      <c r="F184" s="219" t="s">
        <v>292</v>
      </c>
      <c r="G184" s="216"/>
      <c r="H184" s="220">
        <v>75</v>
      </c>
      <c r="I184" s="221"/>
      <c r="J184" s="216"/>
      <c r="K184" s="216"/>
      <c r="L184" s="222"/>
      <c r="M184" s="223"/>
      <c r="N184" s="224"/>
      <c r="O184" s="224"/>
      <c r="P184" s="224"/>
      <c r="Q184" s="224"/>
      <c r="R184" s="224"/>
      <c r="S184" s="224"/>
      <c r="T184" s="22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6" t="s">
        <v>122</v>
      </c>
      <c r="AU184" s="226" t="s">
        <v>82</v>
      </c>
      <c r="AV184" s="13" t="s">
        <v>82</v>
      </c>
      <c r="AW184" s="13" t="s">
        <v>35</v>
      </c>
      <c r="AX184" s="13" t="s">
        <v>80</v>
      </c>
      <c r="AY184" s="226" t="s">
        <v>114</v>
      </c>
    </row>
    <row r="185" s="2" customFormat="1" ht="16.5" customHeight="1">
      <c r="A185" s="40"/>
      <c r="B185" s="41"/>
      <c r="C185" s="202" t="s">
        <v>293</v>
      </c>
      <c r="D185" s="202" t="s">
        <v>116</v>
      </c>
      <c r="E185" s="203" t="s">
        <v>294</v>
      </c>
      <c r="F185" s="204" t="s">
        <v>295</v>
      </c>
      <c r="G185" s="205" t="s">
        <v>119</v>
      </c>
      <c r="H185" s="206">
        <v>75</v>
      </c>
      <c r="I185" s="207"/>
      <c r="J185" s="208">
        <f>ROUND(I185*H185,2)</f>
        <v>0</v>
      </c>
      <c r="K185" s="204" t="s">
        <v>19</v>
      </c>
      <c r="L185" s="46"/>
      <c r="M185" s="209" t="s">
        <v>19</v>
      </c>
      <c r="N185" s="210" t="s">
        <v>44</v>
      </c>
      <c r="O185" s="86"/>
      <c r="P185" s="211">
        <f>O185*H185</f>
        <v>0</v>
      </c>
      <c r="Q185" s="211">
        <v>0.345383</v>
      </c>
      <c r="R185" s="211">
        <f>Q185*H185</f>
        <v>25.903725000000001</v>
      </c>
      <c r="S185" s="211">
        <v>0</v>
      </c>
      <c r="T185" s="21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3" t="s">
        <v>120</v>
      </c>
      <c r="AT185" s="213" t="s">
        <v>116</v>
      </c>
      <c r="AU185" s="213" t="s">
        <v>82</v>
      </c>
      <c r="AY185" s="19" t="s">
        <v>114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9" t="s">
        <v>80</v>
      </c>
      <c r="BK185" s="214">
        <f>ROUND(I185*H185,2)</f>
        <v>0</v>
      </c>
      <c r="BL185" s="19" t="s">
        <v>120</v>
      </c>
      <c r="BM185" s="213" t="s">
        <v>296</v>
      </c>
    </row>
    <row r="186" s="13" customFormat="1">
      <c r="A186" s="13"/>
      <c r="B186" s="215"/>
      <c r="C186" s="216"/>
      <c r="D186" s="217" t="s">
        <v>122</v>
      </c>
      <c r="E186" s="218" t="s">
        <v>19</v>
      </c>
      <c r="F186" s="219" t="s">
        <v>292</v>
      </c>
      <c r="G186" s="216"/>
      <c r="H186" s="220">
        <v>75</v>
      </c>
      <c r="I186" s="221"/>
      <c r="J186" s="216"/>
      <c r="K186" s="216"/>
      <c r="L186" s="222"/>
      <c r="M186" s="223"/>
      <c r="N186" s="224"/>
      <c r="O186" s="224"/>
      <c r="P186" s="224"/>
      <c r="Q186" s="224"/>
      <c r="R186" s="224"/>
      <c r="S186" s="224"/>
      <c r="T186" s="22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6" t="s">
        <v>122</v>
      </c>
      <c r="AU186" s="226" t="s">
        <v>82</v>
      </c>
      <c r="AV186" s="13" t="s">
        <v>82</v>
      </c>
      <c r="AW186" s="13" t="s">
        <v>35</v>
      </c>
      <c r="AX186" s="13" t="s">
        <v>80</v>
      </c>
      <c r="AY186" s="226" t="s">
        <v>114</v>
      </c>
    </row>
    <row r="187" s="2" customFormat="1" ht="21.75" customHeight="1">
      <c r="A187" s="40"/>
      <c r="B187" s="41"/>
      <c r="C187" s="202" t="s">
        <v>297</v>
      </c>
      <c r="D187" s="202" t="s">
        <v>116</v>
      </c>
      <c r="E187" s="203" t="s">
        <v>298</v>
      </c>
      <c r="F187" s="204" t="s">
        <v>299</v>
      </c>
      <c r="G187" s="205" t="s">
        <v>119</v>
      </c>
      <c r="H187" s="206">
        <v>75</v>
      </c>
      <c r="I187" s="207"/>
      <c r="J187" s="208">
        <f>ROUND(I187*H187,2)</f>
        <v>0</v>
      </c>
      <c r="K187" s="204" t="s">
        <v>19</v>
      </c>
      <c r="L187" s="46"/>
      <c r="M187" s="209" t="s">
        <v>19</v>
      </c>
      <c r="N187" s="210" t="s">
        <v>44</v>
      </c>
      <c r="O187" s="86"/>
      <c r="P187" s="211">
        <f>O187*H187</f>
        <v>0</v>
      </c>
      <c r="Q187" s="211">
        <v>0.12966</v>
      </c>
      <c r="R187" s="211">
        <f>Q187*H187</f>
        <v>9.724499999999999</v>
      </c>
      <c r="S187" s="211">
        <v>0</v>
      </c>
      <c r="T187" s="21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3" t="s">
        <v>120</v>
      </c>
      <c r="AT187" s="213" t="s">
        <v>116</v>
      </c>
      <c r="AU187" s="213" t="s">
        <v>82</v>
      </c>
      <c r="AY187" s="19" t="s">
        <v>114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9" t="s">
        <v>80</v>
      </c>
      <c r="BK187" s="214">
        <f>ROUND(I187*H187,2)</f>
        <v>0</v>
      </c>
      <c r="BL187" s="19" t="s">
        <v>120</v>
      </c>
      <c r="BM187" s="213" t="s">
        <v>300</v>
      </c>
    </row>
    <row r="188" s="13" customFormat="1">
      <c r="A188" s="13"/>
      <c r="B188" s="215"/>
      <c r="C188" s="216"/>
      <c r="D188" s="217" t="s">
        <v>122</v>
      </c>
      <c r="E188" s="218" t="s">
        <v>19</v>
      </c>
      <c r="F188" s="219" t="s">
        <v>292</v>
      </c>
      <c r="G188" s="216"/>
      <c r="H188" s="220">
        <v>75</v>
      </c>
      <c r="I188" s="221"/>
      <c r="J188" s="216"/>
      <c r="K188" s="216"/>
      <c r="L188" s="222"/>
      <c r="M188" s="223"/>
      <c r="N188" s="224"/>
      <c r="O188" s="224"/>
      <c r="P188" s="224"/>
      <c r="Q188" s="224"/>
      <c r="R188" s="224"/>
      <c r="S188" s="224"/>
      <c r="T188" s="22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6" t="s">
        <v>122</v>
      </c>
      <c r="AU188" s="226" t="s">
        <v>82</v>
      </c>
      <c r="AV188" s="13" t="s">
        <v>82</v>
      </c>
      <c r="AW188" s="13" t="s">
        <v>35</v>
      </c>
      <c r="AX188" s="13" t="s">
        <v>80</v>
      </c>
      <c r="AY188" s="226" t="s">
        <v>114</v>
      </c>
    </row>
    <row r="189" s="2" customFormat="1" ht="16.5" customHeight="1">
      <c r="A189" s="40"/>
      <c r="B189" s="41"/>
      <c r="C189" s="202" t="s">
        <v>301</v>
      </c>
      <c r="D189" s="202" t="s">
        <v>116</v>
      </c>
      <c r="E189" s="203" t="s">
        <v>302</v>
      </c>
      <c r="F189" s="204" t="s">
        <v>303</v>
      </c>
      <c r="G189" s="205" t="s">
        <v>119</v>
      </c>
      <c r="H189" s="206">
        <v>6</v>
      </c>
      <c r="I189" s="207"/>
      <c r="J189" s="208">
        <f>ROUND(I189*H189,2)</f>
        <v>0</v>
      </c>
      <c r="K189" s="204" t="s">
        <v>19</v>
      </c>
      <c r="L189" s="46"/>
      <c r="M189" s="209" t="s">
        <v>19</v>
      </c>
      <c r="N189" s="210" t="s">
        <v>44</v>
      </c>
      <c r="O189" s="86"/>
      <c r="P189" s="211">
        <f>O189*H189</f>
        <v>0</v>
      </c>
      <c r="Q189" s="211">
        <v>0.11303000000000001</v>
      </c>
      <c r="R189" s="211">
        <f>Q189*H189</f>
        <v>0.67818000000000001</v>
      </c>
      <c r="S189" s="211">
        <v>0</v>
      </c>
      <c r="T189" s="21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3" t="s">
        <v>120</v>
      </c>
      <c r="AT189" s="213" t="s">
        <v>116</v>
      </c>
      <c r="AU189" s="213" t="s">
        <v>82</v>
      </c>
      <c r="AY189" s="19" t="s">
        <v>114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80</v>
      </c>
      <c r="BK189" s="214">
        <f>ROUND(I189*H189,2)</f>
        <v>0</v>
      </c>
      <c r="BL189" s="19" t="s">
        <v>120</v>
      </c>
      <c r="BM189" s="213" t="s">
        <v>304</v>
      </c>
    </row>
    <row r="190" s="13" customFormat="1">
      <c r="A190" s="13"/>
      <c r="B190" s="215"/>
      <c r="C190" s="216"/>
      <c r="D190" s="217" t="s">
        <v>122</v>
      </c>
      <c r="E190" s="218" t="s">
        <v>19</v>
      </c>
      <c r="F190" s="219" t="s">
        <v>123</v>
      </c>
      <c r="G190" s="216"/>
      <c r="H190" s="220">
        <v>6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122</v>
      </c>
      <c r="AU190" s="226" t="s">
        <v>82</v>
      </c>
      <c r="AV190" s="13" t="s">
        <v>82</v>
      </c>
      <c r="AW190" s="13" t="s">
        <v>35</v>
      </c>
      <c r="AX190" s="13" t="s">
        <v>80</v>
      </c>
      <c r="AY190" s="226" t="s">
        <v>114</v>
      </c>
    </row>
    <row r="191" s="2" customFormat="1" ht="16.5" customHeight="1">
      <c r="A191" s="40"/>
      <c r="B191" s="41"/>
      <c r="C191" s="264" t="s">
        <v>305</v>
      </c>
      <c r="D191" s="264" t="s">
        <v>204</v>
      </c>
      <c r="E191" s="265" t="s">
        <v>306</v>
      </c>
      <c r="F191" s="266" t="s">
        <v>307</v>
      </c>
      <c r="G191" s="267" t="s">
        <v>119</v>
      </c>
      <c r="H191" s="268">
        <v>6</v>
      </c>
      <c r="I191" s="269"/>
      <c r="J191" s="270">
        <f>ROUND(I191*H191,2)</f>
        <v>0</v>
      </c>
      <c r="K191" s="266" t="s">
        <v>19</v>
      </c>
      <c r="L191" s="271"/>
      <c r="M191" s="272" t="s">
        <v>19</v>
      </c>
      <c r="N191" s="273" t="s">
        <v>44</v>
      </c>
      <c r="O191" s="86"/>
      <c r="P191" s="211">
        <f>O191*H191</f>
        <v>0</v>
      </c>
      <c r="Q191" s="211">
        <v>0.216</v>
      </c>
      <c r="R191" s="211">
        <f>Q191*H191</f>
        <v>1.296</v>
      </c>
      <c r="S191" s="211">
        <v>0</v>
      </c>
      <c r="T191" s="21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153</v>
      </c>
      <c r="AT191" s="213" t="s">
        <v>204</v>
      </c>
      <c r="AU191" s="213" t="s">
        <v>82</v>
      </c>
      <c r="AY191" s="19" t="s">
        <v>114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80</v>
      </c>
      <c r="BK191" s="214">
        <f>ROUND(I191*H191,2)</f>
        <v>0</v>
      </c>
      <c r="BL191" s="19" t="s">
        <v>120</v>
      </c>
      <c r="BM191" s="213" t="s">
        <v>308</v>
      </c>
    </row>
    <row r="192" s="13" customFormat="1">
      <c r="A192" s="13"/>
      <c r="B192" s="215"/>
      <c r="C192" s="216"/>
      <c r="D192" s="217" t="s">
        <v>122</v>
      </c>
      <c r="E192" s="218" t="s">
        <v>19</v>
      </c>
      <c r="F192" s="219" t="s">
        <v>123</v>
      </c>
      <c r="G192" s="216"/>
      <c r="H192" s="220">
        <v>6</v>
      </c>
      <c r="I192" s="221"/>
      <c r="J192" s="216"/>
      <c r="K192" s="216"/>
      <c r="L192" s="222"/>
      <c r="M192" s="223"/>
      <c r="N192" s="224"/>
      <c r="O192" s="224"/>
      <c r="P192" s="224"/>
      <c r="Q192" s="224"/>
      <c r="R192" s="224"/>
      <c r="S192" s="224"/>
      <c r="T192" s="22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6" t="s">
        <v>122</v>
      </c>
      <c r="AU192" s="226" t="s">
        <v>82</v>
      </c>
      <c r="AV192" s="13" t="s">
        <v>82</v>
      </c>
      <c r="AW192" s="13" t="s">
        <v>35</v>
      </c>
      <c r="AX192" s="13" t="s">
        <v>80</v>
      </c>
      <c r="AY192" s="226" t="s">
        <v>114</v>
      </c>
    </row>
    <row r="193" s="12" customFormat="1" ht="22.8" customHeight="1">
      <c r="A193" s="12"/>
      <c r="B193" s="186"/>
      <c r="C193" s="187"/>
      <c r="D193" s="188" t="s">
        <v>72</v>
      </c>
      <c r="E193" s="200" t="s">
        <v>153</v>
      </c>
      <c r="F193" s="200" t="s">
        <v>309</v>
      </c>
      <c r="G193" s="187"/>
      <c r="H193" s="187"/>
      <c r="I193" s="190"/>
      <c r="J193" s="201">
        <f>BK193</f>
        <v>0</v>
      </c>
      <c r="K193" s="187"/>
      <c r="L193" s="192"/>
      <c r="M193" s="193"/>
      <c r="N193" s="194"/>
      <c r="O193" s="194"/>
      <c r="P193" s="195">
        <f>SUM(P194:P224)</f>
        <v>0</v>
      </c>
      <c r="Q193" s="194"/>
      <c r="R193" s="195">
        <f>SUM(R194:R224)</f>
        <v>80.220215999999994</v>
      </c>
      <c r="S193" s="194"/>
      <c r="T193" s="196">
        <f>SUM(T194:T224)</f>
        <v>282.048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7" t="s">
        <v>80</v>
      </c>
      <c r="AT193" s="198" t="s">
        <v>72</v>
      </c>
      <c r="AU193" s="198" t="s">
        <v>80</v>
      </c>
      <c r="AY193" s="197" t="s">
        <v>114</v>
      </c>
      <c r="BK193" s="199">
        <f>SUM(BK194:BK224)</f>
        <v>0</v>
      </c>
    </row>
    <row r="194" s="2" customFormat="1" ht="16.5" customHeight="1">
      <c r="A194" s="40"/>
      <c r="B194" s="41"/>
      <c r="C194" s="202" t="s">
        <v>310</v>
      </c>
      <c r="D194" s="202" t="s">
        <v>116</v>
      </c>
      <c r="E194" s="203" t="s">
        <v>311</v>
      </c>
      <c r="F194" s="204" t="s">
        <v>312</v>
      </c>
      <c r="G194" s="205" t="s">
        <v>254</v>
      </c>
      <c r="H194" s="206">
        <v>31</v>
      </c>
      <c r="I194" s="207"/>
      <c r="J194" s="208">
        <f>ROUND(I194*H194,2)</f>
        <v>0</v>
      </c>
      <c r="K194" s="204" t="s">
        <v>19</v>
      </c>
      <c r="L194" s="46"/>
      <c r="M194" s="209" t="s">
        <v>19</v>
      </c>
      <c r="N194" s="210" t="s">
        <v>44</v>
      </c>
      <c r="O194" s="86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120</v>
      </c>
      <c r="AT194" s="213" t="s">
        <v>116</v>
      </c>
      <c r="AU194" s="213" t="s">
        <v>82</v>
      </c>
      <c r="AY194" s="19" t="s">
        <v>114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80</v>
      </c>
      <c r="BK194" s="214">
        <f>ROUND(I194*H194,2)</f>
        <v>0</v>
      </c>
      <c r="BL194" s="19" t="s">
        <v>120</v>
      </c>
      <c r="BM194" s="213" t="s">
        <v>313</v>
      </c>
    </row>
    <row r="195" s="2" customFormat="1" ht="16.5" customHeight="1">
      <c r="A195" s="40"/>
      <c r="B195" s="41"/>
      <c r="C195" s="202" t="s">
        <v>314</v>
      </c>
      <c r="D195" s="202" t="s">
        <v>116</v>
      </c>
      <c r="E195" s="203" t="s">
        <v>315</v>
      </c>
      <c r="F195" s="204" t="s">
        <v>316</v>
      </c>
      <c r="G195" s="205" t="s">
        <v>317</v>
      </c>
      <c r="H195" s="206">
        <v>5</v>
      </c>
      <c r="I195" s="207"/>
      <c r="J195" s="208">
        <f>ROUND(I195*H195,2)</f>
        <v>0</v>
      </c>
      <c r="K195" s="204" t="s">
        <v>19</v>
      </c>
      <c r="L195" s="46"/>
      <c r="M195" s="209" t="s">
        <v>19</v>
      </c>
      <c r="N195" s="210" t="s">
        <v>44</v>
      </c>
      <c r="O195" s="86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3" t="s">
        <v>120</v>
      </c>
      <c r="AT195" s="213" t="s">
        <v>116</v>
      </c>
      <c r="AU195" s="213" t="s">
        <v>82</v>
      </c>
      <c r="AY195" s="19" t="s">
        <v>114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9" t="s">
        <v>80</v>
      </c>
      <c r="BK195" s="214">
        <f>ROUND(I195*H195,2)</f>
        <v>0</v>
      </c>
      <c r="BL195" s="19" t="s">
        <v>120</v>
      </c>
      <c r="BM195" s="213" t="s">
        <v>318</v>
      </c>
    </row>
    <row r="196" s="2" customFormat="1" ht="16.5" customHeight="1">
      <c r="A196" s="40"/>
      <c r="B196" s="41"/>
      <c r="C196" s="202" t="s">
        <v>319</v>
      </c>
      <c r="D196" s="202" t="s">
        <v>116</v>
      </c>
      <c r="E196" s="203" t="s">
        <v>320</v>
      </c>
      <c r="F196" s="204" t="s">
        <v>321</v>
      </c>
      <c r="G196" s="205" t="s">
        <v>145</v>
      </c>
      <c r="H196" s="206">
        <v>747</v>
      </c>
      <c r="I196" s="207"/>
      <c r="J196" s="208">
        <f>ROUND(I196*H196,2)</f>
        <v>0</v>
      </c>
      <c r="K196" s="204" t="s">
        <v>178</v>
      </c>
      <c r="L196" s="46"/>
      <c r="M196" s="209" t="s">
        <v>19</v>
      </c>
      <c r="N196" s="210" t="s">
        <v>44</v>
      </c>
      <c r="O196" s="86"/>
      <c r="P196" s="211">
        <f>O196*H196</f>
        <v>0</v>
      </c>
      <c r="Q196" s="211">
        <v>0</v>
      </c>
      <c r="R196" s="211">
        <f>Q196*H196</f>
        <v>0</v>
      </c>
      <c r="S196" s="211">
        <v>0.32000000000000001</v>
      </c>
      <c r="T196" s="212">
        <f>S196*H196</f>
        <v>239.03999999999999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3" t="s">
        <v>120</v>
      </c>
      <c r="AT196" s="213" t="s">
        <v>116</v>
      </c>
      <c r="AU196" s="213" t="s">
        <v>82</v>
      </c>
      <c r="AY196" s="19" t="s">
        <v>114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9" t="s">
        <v>80</v>
      </c>
      <c r="BK196" s="214">
        <f>ROUND(I196*H196,2)</f>
        <v>0</v>
      </c>
      <c r="BL196" s="19" t="s">
        <v>120</v>
      </c>
      <c r="BM196" s="213" t="s">
        <v>322</v>
      </c>
    </row>
    <row r="197" s="2" customFormat="1">
      <c r="A197" s="40"/>
      <c r="B197" s="41"/>
      <c r="C197" s="42"/>
      <c r="D197" s="238" t="s">
        <v>180</v>
      </c>
      <c r="E197" s="42"/>
      <c r="F197" s="239" t="s">
        <v>323</v>
      </c>
      <c r="G197" s="42"/>
      <c r="H197" s="42"/>
      <c r="I197" s="240"/>
      <c r="J197" s="42"/>
      <c r="K197" s="42"/>
      <c r="L197" s="46"/>
      <c r="M197" s="241"/>
      <c r="N197" s="24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180</v>
      </c>
      <c r="AU197" s="19" t="s">
        <v>82</v>
      </c>
    </row>
    <row r="198" s="2" customFormat="1" ht="24.15" customHeight="1">
      <c r="A198" s="40"/>
      <c r="B198" s="41"/>
      <c r="C198" s="202" t="s">
        <v>324</v>
      </c>
      <c r="D198" s="202" t="s">
        <v>116</v>
      </c>
      <c r="E198" s="203" t="s">
        <v>325</v>
      </c>
      <c r="F198" s="204" t="s">
        <v>326</v>
      </c>
      <c r="G198" s="205" t="s">
        <v>145</v>
      </c>
      <c r="H198" s="206">
        <v>42</v>
      </c>
      <c r="I198" s="207"/>
      <c r="J198" s="208">
        <f>ROUND(I198*H198,2)</f>
        <v>0</v>
      </c>
      <c r="K198" s="204" t="s">
        <v>178</v>
      </c>
      <c r="L198" s="46"/>
      <c r="M198" s="209" t="s">
        <v>19</v>
      </c>
      <c r="N198" s="210" t="s">
        <v>44</v>
      </c>
      <c r="O198" s="86"/>
      <c r="P198" s="211">
        <f>O198*H198</f>
        <v>0</v>
      </c>
      <c r="Q198" s="211">
        <v>0.0042199999999999998</v>
      </c>
      <c r="R198" s="211">
        <f>Q198*H198</f>
        <v>0.17723999999999998</v>
      </c>
      <c r="S198" s="211">
        <v>0</v>
      </c>
      <c r="T198" s="21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3" t="s">
        <v>120</v>
      </c>
      <c r="AT198" s="213" t="s">
        <v>116</v>
      </c>
      <c r="AU198" s="213" t="s">
        <v>82</v>
      </c>
      <c r="AY198" s="19" t="s">
        <v>114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9" t="s">
        <v>80</v>
      </c>
      <c r="BK198" s="214">
        <f>ROUND(I198*H198,2)</f>
        <v>0</v>
      </c>
      <c r="BL198" s="19" t="s">
        <v>120</v>
      </c>
      <c r="BM198" s="213" t="s">
        <v>327</v>
      </c>
    </row>
    <row r="199" s="2" customFormat="1">
      <c r="A199" s="40"/>
      <c r="B199" s="41"/>
      <c r="C199" s="42"/>
      <c r="D199" s="238" t="s">
        <v>180</v>
      </c>
      <c r="E199" s="42"/>
      <c r="F199" s="239" t="s">
        <v>328</v>
      </c>
      <c r="G199" s="42"/>
      <c r="H199" s="42"/>
      <c r="I199" s="240"/>
      <c r="J199" s="42"/>
      <c r="K199" s="42"/>
      <c r="L199" s="46"/>
      <c r="M199" s="241"/>
      <c r="N199" s="24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180</v>
      </c>
      <c r="AU199" s="19" t="s">
        <v>82</v>
      </c>
    </row>
    <row r="200" s="2" customFormat="1" ht="24.15" customHeight="1">
      <c r="A200" s="40"/>
      <c r="B200" s="41"/>
      <c r="C200" s="202" t="s">
        <v>329</v>
      </c>
      <c r="D200" s="202" t="s">
        <v>116</v>
      </c>
      <c r="E200" s="203" t="s">
        <v>330</v>
      </c>
      <c r="F200" s="204" t="s">
        <v>331</v>
      </c>
      <c r="G200" s="205" t="s">
        <v>145</v>
      </c>
      <c r="H200" s="206">
        <v>700</v>
      </c>
      <c r="I200" s="207"/>
      <c r="J200" s="208">
        <f>ROUND(I200*H200,2)</f>
        <v>0</v>
      </c>
      <c r="K200" s="204" t="s">
        <v>178</v>
      </c>
      <c r="L200" s="46"/>
      <c r="M200" s="209" t="s">
        <v>19</v>
      </c>
      <c r="N200" s="210" t="s">
        <v>44</v>
      </c>
      <c r="O200" s="86"/>
      <c r="P200" s="211">
        <f>O200*H200</f>
        <v>0</v>
      </c>
      <c r="Q200" s="211">
        <v>0.02649</v>
      </c>
      <c r="R200" s="211">
        <f>Q200*H200</f>
        <v>18.542999999999999</v>
      </c>
      <c r="S200" s="211">
        <v>0</v>
      </c>
      <c r="T200" s="21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3" t="s">
        <v>120</v>
      </c>
      <c r="AT200" s="213" t="s">
        <v>116</v>
      </c>
      <c r="AU200" s="213" t="s">
        <v>82</v>
      </c>
      <c r="AY200" s="19" t="s">
        <v>114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9" t="s">
        <v>80</v>
      </c>
      <c r="BK200" s="214">
        <f>ROUND(I200*H200,2)</f>
        <v>0</v>
      </c>
      <c r="BL200" s="19" t="s">
        <v>120</v>
      </c>
      <c r="BM200" s="213" t="s">
        <v>332</v>
      </c>
    </row>
    <row r="201" s="2" customFormat="1">
      <c r="A201" s="40"/>
      <c r="B201" s="41"/>
      <c r="C201" s="42"/>
      <c r="D201" s="238" t="s">
        <v>180</v>
      </c>
      <c r="E201" s="42"/>
      <c r="F201" s="239" t="s">
        <v>333</v>
      </c>
      <c r="G201" s="42"/>
      <c r="H201" s="42"/>
      <c r="I201" s="240"/>
      <c r="J201" s="42"/>
      <c r="K201" s="42"/>
      <c r="L201" s="46"/>
      <c r="M201" s="241"/>
      <c r="N201" s="24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180</v>
      </c>
      <c r="AU201" s="19" t="s">
        <v>82</v>
      </c>
    </row>
    <row r="202" s="13" customFormat="1">
      <c r="A202" s="13"/>
      <c r="B202" s="215"/>
      <c r="C202" s="216"/>
      <c r="D202" s="217" t="s">
        <v>122</v>
      </c>
      <c r="E202" s="218" t="s">
        <v>19</v>
      </c>
      <c r="F202" s="219" t="s">
        <v>334</v>
      </c>
      <c r="G202" s="216"/>
      <c r="H202" s="220">
        <v>700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122</v>
      </c>
      <c r="AU202" s="226" t="s">
        <v>82</v>
      </c>
      <c r="AV202" s="13" t="s">
        <v>82</v>
      </c>
      <c r="AW202" s="13" t="s">
        <v>35</v>
      </c>
      <c r="AX202" s="13" t="s">
        <v>80</v>
      </c>
      <c r="AY202" s="226" t="s">
        <v>114</v>
      </c>
    </row>
    <row r="203" s="2" customFormat="1" ht="24.15" customHeight="1">
      <c r="A203" s="40"/>
      <c r="B203" s="41"/>
      <c r="C203" s="202" t="s">
        <v>335</v>
      </c>
      <c r="D203" s="202" t="s">
        <v>116</v>
      </c>
      <c r="E203" s="203" t="s">
        <v>336</v>
      </c>
      <c r="F203" s="204" t="s">
        <v>337</v>
      </c>
      <c r="G203" s="205" t="s">
        <v>145</v>
      </c>
      <c r="H203" s="206">
        <v>47</v>
      </c>
      <c r="I203" s="207"/>
      <c r="J203" s="208">
        <f>ROUND(I203*H203,2)</f>
        <v>0</v>
      </c>
      <c r="K203" s="204" t="s">
        <v>178</v>
      </c>
      <c r="L203" s="46"/>
      <c r="M203" s="209" t="s">
        <v>19</v>
      </c>
      <c r="N203" s="210" t="s">
        <v>44</v>
      </c>
      <c r="O203" s="86"/>
      <c r="P203" s="211">
        <f>O203*H203</f>
        <v>0</v>
      </c>
      <c r="Q203" s="211">
        <v>0.031320000000000001</v>
      </c>
      <c r="R203" s="211">
        <f>Q203*H203</f>
        <v>1.47204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120</v>
      </c>
      <c r="AT203" s="213" t="s">
        <v>116</v>
      </c>
      <c r="AU203" s="213" t="s">
        <v>82</v>
      </c>
      <c r="AY203" s="19" t="s">
        <v>114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80</v>
      </c>
      <c r="BK203" s="214">
        <f>ROUND(I203*H203,2)</f>
        <v>0</v>
      </c>
      <c r="BL203" s="19" t="s">
        <v>120</v>
      </c>
      <c r="BM203" s="213" t="s">
        <v>338</v>
      </c>
    </row>
    <row r="204" s="2" customFormat="1">
      <c r="A204" s="40"/>
      <c r="B204" s="41"/>
      <c r="C204" s="42"/>
      <c r="D204" s="238" t="s">
        <v>180</v>
      </c>
      <c r="E204" s="42"/>
      <c r="F204" s="239" t="s">
        <v>339</v>
      </c>
      <c r="G204" s="42"/>
      <c r="H204" s="42"/>
      <c r="I204" s="240"/>
      <c r="J204" s="42"/>
      <c r="K204" s="42"/>
      <c r="L204" s="46"/>
      <c r="M204" s="241"/>
      <c r="N204" s="24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180</v>
      </c>
      <c r="AU204" s="19" t="s">
        <v>82</v>
      </c>
    </row>
    <row r="205" s="2" customFormat="1" ht="24.15" customHeight="1">
      <c r="A205" s="40"/>
      <c r="B205" s="41"/>
      <c r="C205" s="202" t="s">
        <v>340</v>
      </c>
      <c r="D205" s="202" t="s">
        <v>116</v>
      </c>
      <c r="E205" s="203" t="s">
        <v>341</v>
      </c>
      <c r="F205" s="204" t="s">
        <v>342</v>
      </c>
      <c r="G205" s="205" t="s">
        <v>254</v>
      </c>
      <c r="H205" s="206">
        <v>31</v>
      </c>
      <c r="I205" s="207"/>
      <c r="J205" s="208">
        <f>ROUND(I205*H205,2)</f>
        <v>0</v>
      </c>
      <c r="K205" s="204" t="s">
        <v>178</v>
      </c>
      <c r="L205" s="46"/>
      <c r="M205" s="209" t="s">
        <v>19</v>
      </c>
      <c r="N205" s="210" t="s">
        <v>44</v>
      </c>
      <c r="O205" s="86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3" t="s">
        <v>120</v>
      </c>
      <c r="AT205" s="213" t="s">
        <v>116</v>
      </c>
      <c r="AU205" s="213" t="s">
        <v>82</v>
      </c>
      <c r="AY205" s="19" t="s">
        <v>114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9" t="s">
        <v>80</v>
      </c>
      <c r="BK205" s="214">
        <f>ROUND(I205*H205,2)</f>
        <v>0</v>
      </c>
      <c r="BL205" s="19" t="s">
        <v>120</v>
      </c>
      <c r="BM205" s="213" t="s">
        <v>343</v>
      </c>
    </row>
    <row r="206" s="2" customFormat="1">
      <c r="A206" s="40"/>
      <c r="B206" s="41"/>
      <c r="C206" s="42"/>
      <c r="D206" s="238" t="s">
        <v>180</v>
      </c>
      <c r="E206" s="42"/>
      <c r="F206" s="239" t="s">
        <v>344</v>
      </c>
      <c r="G206" s="42"/>
      <c r="H206" s="42"/>
      <c r="I206" s="240"/>
      <c r="J206" s="42"/>
      <c r="K206" s="42"/>
      <c r="L206" s="46"/>
      <c r="M206" s="241"/>
      <c r="N206" s="24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180</v>
      </c>
      <c r="AU206" s="19" t="s">
        <v>82</v>
      </c>
    </row>
    <row r="207" s="2" customFormat="1" ht="16.5" customHeight="1">
      <c r="A207" s="40"/>
      <c r="B207" s="41"/>
      <c r="C207" s="264" t="s">
        <v>345</v>
      </c>
      <c r="D207" s="264" t="s">
        <v>204</v>
      </c>
      <c r="E207" s="265" t="s">
        <v>346</v>
      </c>
      <c r="F207" s="266" t="s">
        <v>347</v>
      </c>
      <c r="G207" s="267" t="s">
        <v>254</v>
      </c>
      <c r="H207" s="268">
        <v>31</v>
      </c>
      <c r="I207" s="269"/>
      <c r="J207" s="270">
        <f>ROUND(I207*H207,2)</f>
        <v>0</v>
      </c>
      <c r="K207" s="266" t="s">
        <v>19</v>
      </c>
      <c r="L207" s="271"/>
      <c r="M207" s="272" t="s">
        <v>19</v>
      </c>
      <c r="N207" s="273" t="s">
        <v>44</v>
      </c>
      <c r="O207" s="86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3" t="s">
        <v>153</v>
      </c>
      <c r="AT207" s="213" t="s">
        <v>204</v>
      </c>
      <c r="AU207" s="213" t="s">
        <v>82</v>
      </c>
      <c r="AY207" s="19" t="s">
        <v>114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9" t="s">
        <v>80</v>
      </c>
      <c r="BK207" s="214">
        <f>ROUND(I207*H207,2)</f>
        <v>0</v>
      </c>
      <c r="BL207" s="19" t="s">
        <v>120</v>
      </c>
      <c r="BM207" s="213" t="s">
        <v>348</v>
      </c>
    </row>
    <row r="208" s="2" customFormat="1" ht="16.5" customHeight="1">
      <c r="A208" s="40"/>
      <c r="B208" s="41"/>
      <c r="C208" s="202" t="s">
        <v>349</v>
      </c>
      <c r="D208" s="202" t="s">
        <v>116</v>
      </c>
      <c r="E208" s="203" t="s">
        <v>350</v>
      </c>
      <c r="F208" s="204" t="s">
        <v>351</v>
      </c>
      <c r="G208" s="205" t="s">
        <v>166</v>
      </c>
      <c r="H208" s="206">
        <v>22.399999999999999</v>
      </c>
      <c r="I208" s="207"/>
      <c r="J208" s="208">
        <f>ROUND(I208*H208,2)</f>
        <v>0</v>
      </c>
      <c r="K208" s="204" t="s">
        <v>178</v>
      </c>
      <c r="L208" s="46"/>
      <c r="M208" s="209" t="s">
        <v>19</v>
      </c>
      <c r="N208" s="210" t="s">
        <v>44</v>
      </c>
      <c r="O208" s="86"/>
      <c r="P208" s="211">
        <f>O208*H208</f>
        <v>0</v>
      </c>
      <c r="Q208" s="211">
        <v>0</v>
      </c>
      <c r="R208" s="211">
        <f>Q208*H208</f>
        <v>0</v>
      </c>
      <c r="S208" s="211">
        <v>1.9199999999999999</v>
      </c>
      <c r="T208" s="212">
        <f>S208*H208</f>
        <v>43.007999999999996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3" t="s">
        <v>120</v>
      </c>
      <c r="AT208" s="213" t="s">
        <v>116</v>
      </c>
      <c r="AU208" s="213" t="s">
        <v>82</v>
      </c>
      <c r="AY208" s="19" t="s">
        <v>114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9" t="s">
        <v>80</v>
      </c>
      <c r="BK208" s="214">
        <f>ROUND(I208*H208,2)</f>
        <v>0</v>
      </c>
      <c r="BL208" s="19" t="s">
        <v>120</v>
      </c>
      <c r="BM208" s="213" t="s">
        <v>352</v>
      </c>
    </row>
    <row r="209" s="2" customFormat="1">
      <c r="A209" s="40"/>
      <c r="B209" s="41"/>
      <c r="C209" s="42"/>
      <c r="D209" s="238" t="s">
        <v>180</v>
      </c>
      <c r="E209" s="42"/>
      <c r="F209" s="239" t="s">
        <v>353</v>
      </c>
      <c r="G209" s="42"/>
      <c r="H209" s="42"/>
      <c r="I209" s="240"/>
      <c r="J209" s="42"/>
      <c r="K209" s="42"/>
      <c r="L209" s="46"/>
      <c r="M209" s="241"/>
      <c r="N209" s="24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180</v>
      </c>
      <c r="AU209" s="19" t="s">
        <v>82</v>
      </c>
    </row>
    <row r="210" s="13" customFormat="1">
      <c r="A210" s="13"/>
      <c r="B210" s="215"/>
      <c r="C210" s="216"/>
      <c r="D210" s="217" t="s">
        <v>122</v>
      </c>
      <c r="E210" s="218" t="s">
        <v>19</v>
      </c>
      <c r="F210" s="219" t="s">
        <v>354</v>
      </c>
      <c r="G210" s="216"/>
      <c r="H210" s="220">
        <v>22.399999999999999</v>
      </c>
      <c r="I210" s="221"/>
      <c r="J210" s="216"/>
      <c r="K210" s="216"/>
      <c r="L210" s="222"/>
      <c r="M210" s="223"/>
      <c r="N210" s="224"/>
      <c r="O210" s="224"/>
      <c r="P210" s="224"/>
      <c r="Q210" s="224"/>
      <c r="R210" s="224"/>
      <c r="S210" s="224"/>
      <c r="T210" s="22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6" t="s">
        <v>122</v>
      </c>
      <c r="AU210" s="226" t="s">
        <v>82</v>
      </c>
      <c r="AV210" s="13" t="s">
        <v>82</v>
      </c>
      <c r="AW210" s="13" t="s">
        <v>35</v>
      </c>
      <c r="AX210" s="13" t="s">
        <v>80</v>
      </c>
      <c r="AY210" s="226" t="s">
        <v>114</v>
      </c>
    </row>
    <row r="211" s="2" customFormat="1" ht="16.5" customHeight="1">
      <c r="A211" s="40"/>
      <c r="B211" s="41"/>
      <c r="C211" s="202" t="s">
        <v>355</v>
      </c>
      <c r="D211" s="202" t="s">
        <v>116</v>
      </c>
      <c r="E211" s="203" t="s">
        <v>356</v>
      </c>
      <c r="F211" s="204" t="s">
        <v>357</v>
      </c>
      <c r="G211" s="205" t="s">
        <v>358</v>
      </c>
      <c r="H211" s="206">
        <v>26</v>
      </c>
      <c r="I211" s="207"/>
      <c r="J211" s="208">
        <f>ROUND(I211*H211,2)</f>
        <v>0</v>
      </c>
      <c r="K211" s="204" t="s">
        <v>178</v>
      </c>
      <c r="L211" s="46"/>
      <c r="M211" s="209" t="s">
        <v>19</v>
      </c>
      <c r="N211" s="210" t="s">
        <v>44</v>
      </c>
      <c r="O211" s="86"/>
      <c r="P211" s="211">
        <f>O211*H211</f>
        <v>0</v>
      </c>
      <c r="Q211" s="211">
        <v>0.00025000000000000001</v>
      </c>
      <c r="R211" s="211">
        <f>Q211*H211</f>
        <v>0.0065000000000000006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120</v>
      </c>
      <c r="AT211" s="213" t="s">
        <v>116</v>
      </c>
      <c r="AU211" s="213" t="s">
        <v>82</v>
      </c>
      <c r="AY211" s="19" t="s">
        <v>114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9" t="s">
        <v>80</v>
      </c>
      <c r="BK211" s="214">
        <f>ROUND(I211*H211,2)</f>
        <v>0</v>
      </c>
      <c r="BL211" s="19" t="s">
        <v>120</v>
      </c>
      <c r="BM211" s="213" t="s">
        <v>359</v>
      </c>
    </row>
    <row r="212" s="2" customFormat="1">
      <c r="A212" s="40"/>
      <c r="B212" s="41"/>
      <c r="C212" s="42"/>
      <c r="D212" s="238" t="s">
        <v>180</v>
      </c>
      <c r="E212" s="42"/>
      <c r="F212" s="239" t="s">
        <v>360</v>
      </c>
      <c r="G212" s="42"/>
      <c r="H212" s="42"/>
      <c r="I212" s="240"/>
      <c r="J212" s="42"/>
      <c r="K212" s="42"/>
      <c r="L212" s="46"/>
      <c r="M212" s="241"/>
      <c r="N212" s="24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180</v>
      </c>
      <c r="AU212" s="19" t="s">
        <v>82</v>
      </c>
    </row>
    <row r="213" s="2" customFormat="1" ht="24.15" customHeight="1">
      <c r="A213" s="40"/>
      <c r="B213" s="41"/>
      <c r="C213" s="202" t="s">
        <v>361</v>
      </c>
      <c r="D213" s="202" t="s">
        <v>116</v>
      </c>
      <c r="E213" s="203" t="s">
        <v>362</v>
      </c>
      <c r="F213" s="204" t="s">
        <v>363</v>
      </c>
      <c r="G213" s="205" t="s">
        <v>254</v>
      </c>
      <c r="H213" s="206">
        <v>12</v>
      </c>
      <c r="I213" s="207"/>
      <c r="J213" s="208">
        <f>ROUND(I213*H213,2)</f>
        <v>0</v>
      </c>
      <c r="K213" s="204" t="s">
        <v>178</v>
      </c>
      <c r="L213" s="46"/>
      <c r="M213" s="209" t="s">
        <v>19</v>
      </c>
      <c r="N213" s="210" t="s">
        <v>44</v>
      </c>
      <c r="O213" s="86"/>
      <c r="P213" s="211">
        <f>O213*H213</f>
        <v>0</v>
      </c>
      <c r="Q213" s="211">
        <v>2.2568899999999998</v>
      </c>
      <c r="R213" s="211">
        <f>Q213*H213</f>
        <v>27.082679999999996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120</v>
      </c>
      <c r="AT213" s="213" t="s">
        <v>116</v>
      </c>
      <c r="AU213" s="213" t="s">
        <v>82</v>
      </c>
      <c r="AY213" s="19" t="s">
        <v>114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9" t="s">
        <v>80</v>
      </c>
      <c r="BK213" s="214">
        <f>ROUND(I213*H213,2)</f>
        <v>0</v>
      </c>
      <c r="BL213" s="19" t="s">
        <v>120</v>
      </c>
      <c r="BM213" s="213" t="s">
        <v>364</v>
      </c>
    </row>
    <row r="214" s="2" customFormat="1">
      <c r="A214" s="40"/>
      <c r="B214" s="41"/>
      <c r="C214" s="42"/>
      <c r="D214" s="238" t="s">
        <v>180</v>
      </c>
      <c r="E214" s="42"/>
      <c r="F214" s="239" t="s">
        <v>365</v>
      </c>
      <c r="G214" s="42"/>
      <c r="H214" s="42"/>
      <c r="I214" s="240"/>
      <c r="J214" s="42"/>
      <c r="K214" s="42"/>
      <c r="L214" s="46"/>
      <c r="M214" s="241"/>
      <c r="N214" s="24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180</v>
      </c>
      <c r="AU214" s="19" t="s">
        <v>82</v>
      </c>
    </row>
    <row r="215" s="2" customFormat="1" ht="16.5" customHeight="1">
      <c r="A215" s="40"/>
      <c r="B215" s="41"/>
      <c r="C215" s="264" t="s">
        <v>366</v>
      </c>
      <c r="D215" s="264" t="s">
        <v>204</v>
      </c>
      <c r="E215" s="265" t="s">
        <v>367</v>
      </c>
      <c r="F215" s="266" t="s">
        <v>368</v>
      </c>
      <c r="G215" s="267" t="s">
        <v>254</v>
      </c>
      <c r="H215" s="268">
        <v>8</v>
      </c>
      <c r="I215" s="269"/>
      <c r="J215" s="270">
        <f>ROUND(I215*H215,2)</f>
        <v>0</v>
      </c>
      <c r="K215" s="266" t="s">
        <v>19</v>
      </c>
      <c r="L215" s="271"/>
      <c r="M215" s="272" t="s">
        <v>19</v>
      </c>
      <c r="N215" s="273" t="s">
        <v>44</v>
      </c>
      <c r="O215" s="86"/>
      <c r="P215" s="211">
        <f>O215*H215</f>
        <v>0</v>
      </c>
      <c r="Q215" s="211">
        <v>0.254</v>
      </c>
      <c r="R215" s="211">
        <f>Q215*H215</f>
        <v>2.032</v>
      </c>
      <c r="S215" s="211">
        <v>0</v>
      </c>
      <c r="T215" s="21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3" t="s">
        <v>153</v>
      </c>
      <c r="AT215" s="213" t="s">
        <v>204</v>
      </c>
      <c r="AU215" s="213" t="s">
        <v>82</v>
      </c>
      <c r="AY215" s="19" t="s">
        <v>114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9" t="s">
        <v>80</v>
      </c>
      <c r="BK215" s="214">
        <f>ROUND(I215*H215,2)</f>
        <v>0</v>
      </c>
      <c r="BL215" s="19" t="s">
        <v>120</v>
      </c>
      <c r="BM215" s="213" t="s">
        <v>369</v>
      </c>
    </row>
    <row r="216" s="2" customFormat="1" ht="16.5" customHeight="1">
      <c r="A216" s="40"/>
      <c r="B216" s="41"/>
      <c r="C216" s="264" t="s">
        <v>370</v>
      </c>
      <c r="D216" s="264" t="s">
        <v>204</v>
      </c>
      <c r="E216" s="265" t="s">
        <v>371</v>
      </c>
      <c r="F216" s="266" t="s">
        <v>372</v>
      </c>
      <c r="G216" s="267" t="s">
        <v>254</v>
      </c>
      <c r="H216" s="268">
        <v>2</v>
      </c>
      <c r="I216" s="269"/>
      <c r="J216" s="270">
        <f>ROUND(I216*H216,2)</f>
        <v>0</v>
      </c>
      <c r="K216" s="266" t="s">
        <v>19</v>
      </c>
      <c r="L216" s="271"/>
      <c r="M216" s="272" t="s">
        <v>19</v>
      </c>
      <c r="N216" s="273" t="s">
        <v>44</v>
      </c>
      <c r="O216" s="86"/>
      <c r="P216" s="211">
        <f>O216*H216</f>
        <v>0</v>
      </c>
      <c r="Q216" s="211">
        <v>0.50600000000000001</v>
      </c>
      <c r="R216" s="211">
        <f>Q216*H216</f>
        <v>1.012</v>
      </c>
      <c r="S216" s="211">
        <v>0</v>
      </c>
      <c r="T216" s="21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3" t="s">
        <v>153</v>
      </c>
      <c r="AT216" s="213" t="s">
        <v>204</v>
      </c>
      <c r="AU216" s="213" t="s">
        <v>82</v>
      </c>
      <c r="AY216" s="19" t="s">
        <v>114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9" t="s">
        <v>80</v>
      </c>
      <c r="BK216" s="214">
        <f>ROUND(I216*H216,2)</f>
        <v>0</v>
      </c>
      <c r="BL216" s="19" t="s">
        <v>120</v>
      </c>
      <c r="BM216" s="213" t="s">
        <v>373</v>
      </c>
    </row>
    <row r="217" s="2" customFormat="1" ht="16.5" customHeight="1">
      <c r="A217" s="40"/>
      <c r="B217" s="41"/>
      <c r="C217" s="264" t="s">
        <v>374</v>
      </c>
      <c r="D217" s="264" t="s">
        <v>204</v>
      </c>
      <c r="E217" s="265" t="s">
        <v>375</v>
      </c>
      <c r="F217" s="266" t="s">
        <v>376</v>
      </c>
      <c r="G217" s="267" t="s">
        <v>254</v>
      </c>
      <c r="H217" s="268">
        <v>10</v>
      </c>
      <c r="I217" s="269"/>
      <c r="J217" s="270">
        <f>ROUND(I217*H217,2)</f>
        <v>0</v>
      </c>
      <c r="K217" s="266" t="s">
        <v>19</v>
      </c>
      <c r="L217" s="271"/>
      <c r="M217" s="272" t="s">
        <v>19</v>
      </c>
      <c r="N217" s="273" t="s">
        <v>44</v>
      </c>
      <c r="O217" s="86"/>
      <c r="P217" s="211">
        <f>O217*H217</f>
        <v>0</v>
      </c>
      <c r="Q217" s="211">
        <v>0.002</v>
      </c>
      <c r="R217" s="211">
        <f>Q217*H217</f>
        <v>0.02</v>
      </c>
      <c r="S217" s="211">
        <v>0</v>
      </c>
      <c r="T217" s="21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3" t="s">
        <v>153</v>
      </c>
      <c r="AT217" s="213" t="s">
        <v>204</v>
      </c>
      <c r="AU217" s="213" t="s">
        <v>82</v>
      </c>
      <c r="AY217" s="19" t="s">
        <v>114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9" t="s">
        <v>80</v>
      </c>
      <c r="BK217" s="214">
        <f>ROUND(I217*H217,2)</f>
        <v>0</v>
      </c>
      <c r="BL217" s="19" t="s">
        <v>120</v>
      </c>
      <c r="BM217" s="213" t="s">
        <v>377</v>
      </c>
    </row>
    <row r="218" s="2" customFormat="1" ht="16.5" customHeight="1">
      <c r="A218" s="40"/>
      <c r="B218" s="41"/>
      <c r="C218" s="264" t="s">
        <v>378</v>
      </c>
      <c r="D218" s="264" t="s">
        <v>204</v>
      </c>
      <c r="E218" s="265" t="s">
        <v>379</v>
      </c>
      <c r="F218" s="266" t="s">
        <v>380</v>
      </c>
      <c r="G218" s="267" t="s">
        <v>254</v>
      </c>
      <c r="H218" s="268">
        <v>12</v>
      </c>
      <c r="I218" s="269"/>
      <c r="J218" s="270">
        <f>ROUND(I218*H218,2)</f>
        <v>0</v>
      </c>
      <c r="K218" s="266" t="s">
        <v>19</v>
      </c>
      <c r="L218" s="271"/>
      <c r="M218" s="272" t="s">
        <v>19</v>
      </c>
      <c r="N218" s="273" t="s">
        <v>44</v>
      </c>
      <c r="O218" s="86"/>
      <c r="P218" s="211">
        <f>O218*H218</f>
        <v>0</v>
      </c>
      <c r="Q218" s="211">
        <v>1.6140000000000001</v>
      </c>
      <c r="R218" s="211">
        <f>Q218*H218</f>
        <v>19.368000000000002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153</v>
      </c>
      <c r="AT218" s="213" t="s">
        <v>204</v>
      </c>
      <c r="AU218" s="213" t="s">
        <v>82</v>
      </c>
      <c r="AY218" s="19" t="s">
        <v>114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80</v>
      </c>
      <c r="BK218" s="214">
        <f>ROUND(I218*H218,2)</f>
        <v>0</v>
      </c>
      <c r="BL218" s="19" t="s">
        <v>120</v>
      </c>
      <c r="BM218" s="213" t="s">
        <v>381</v>
      </c>
    </row>
    <row r="219" s="2" customFormat="1" ht="16.5" customHeight="1">
      <c r="A219" s="40"/>
      <c r="B219" s="41"/>
      <c r="C219" s="264" t="s">
        <v>382</v>
      </c>
      <c r="D219" s="264" t="s">
        <v>204</v>
      </c>
      <c r="E219" s="265" t="s">
        <v>383</v>
      </c>
      <c r="F219" s="266" t="s">
        <v>384</v>
      </c>
      <c r="G219" s="267" t="s">
        <v>254</v>
      </c>
      <c r="H219" s="268">
        <v>12</v>
      </c>
      <c r="I219" s="269"/>
      <c r="J219" s="270">
        <f>ROUND(I219*H219,2)</f>
        <v>0</v>
      </c>
      <c r="K219" s="266" t="s">
        <v>19</v>
      </c>
      <c r="L219" s="271"/>
      <c r="M219" s="272" t="s">
        <v>19</v>
      </c>
      <c r="N219" s="273" t="s">
        <v>44</v>
      </c>
      <c r="O219" s="86"/>
      <c r="P219" s="211">
        <f>O219*H219</f>
        <v>0</v>
      </c>
      <c r="Q219" s="211">
        <v>0.52100000000000002</v>
      </c>
      <c r="R219" s="211">
        <f>Q219*H219</f>
        <v>6.2520000000000007</v>
      </c>
      <c r="S219" s="211">
        <v>0</v>
      </c>
      <c r="T219" s="21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3" t="s">
        <v>153</v>
      </c>
      <c r="AT219" s="213" t="s">
        <v>204</v>
      </c>
      <c r="AU219" s="213" t="s">
        <v>82</v>
      </c>
      <c r="AY219" s="19" t="s">
        <v>114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9" t="s">
        <v>80</v>
      </c>
      <c r="BK219" s="214">
        <f>ROUND(I219*H219,2)</f>
        <v>0</v>
      </c>
      <c r="BL219" s="19" t="s">
        <v>120</v>
      </c>
      <c r="BM219" s="213" t="s">
        <v>385</v>
      </c>
    </row>
    <row r="220" s="2" customFormat="1" ht="24.15" customHeight="1">
      <c r="A220" s="40"/>
      <c r="B220" s="41"/>
      <c r="C220" s="202" t="s">
        <v>386</v>
      </c>
      <c r="D220" s="202" t="s">
        <v>116</v>
      </c>
      <c r="E220" s="203" t="s">
        <v>387</v>
      </c>
      <c r="F220" s="204" t="s">
        <v>388</v>
      </c>
      <c r="G220" s="205" t="s">
        <v>254</v>
      </c>
      <c r="H220" s="206">
        <v>15</v>
      </c>
      <c r="I220" s="207"/>
      <c r="J220" s="208">
        <f>ROUND(I220*H220,2)</f>
        <v>0</v>
      </c>
      <c r="K220" s="204" t="s">
        <v>178</v>
      </c>
      <c r="L220" s="46"/>
      <c r="M220" s="209" t="s">
        <v>19</v>
      </c>
      <c r="N220" s="210" t="s">
        <v>44</v>
      </c>
      <c r="O220" s="86"/>
      <c r="P220" s="211">
        <f>O220*H220</f>
        <v>0</v>
      </c>
      <c r="Q220" s="211">
        <v>0.10978</v>
      </c>
      <c r="R220" s="211">
        <f>Q220*H220</f>
        <v>1.6467000000000001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120</v>
      </c>
      <c r="AT220" s="213" t="s">
        <v>116</v>
      </c>
      <c r="AU220" s="213" t="s">
        <v>82</v>
      </c>
      <c r="AY220" s="19" t="s">
        <v>114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80</v>
      </c>
      <c r="BK220" s="214">
        <f>ROUND(I220*H220,2)</f>
        <v>0</v>
      </c>
      <c r="BL220" s="19" t="s">
        <v>120</v>
      </c>
      <c r="BM220" s="213" t="s">
        <v>389</v>
      </c>
    </row>
    <row r="221" s="2" customFormat="1">
      <c r="A221" s="40"/>
      <c r="B221" s="41"/>
      <c r="C221" s="42"/>
      <c r="D221" s="238" t="s">
        <v>180</v>
      </c>
      <c r="E221" s="42"/>
      <c r="F221" s="239" t="s">
        <v>390</v>
      </c>
      <c r="G221" s="42"/>
      <c r="H221" s="42"/>
      <c r="I221" s="240"/>
      <c r="J221" s="42"/>
      <c r="K221" s="42"/>
      <c r="L221" s="46"/>
      <c r="M221" s="241"/>
      <c r="N221" s="24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180</v>
      </c>
      <c r="AU221" s="19" t="s">
        <v>82</v>
      </c>
    </row>
    <row r="222" s="2" customFormat="1" ht="16.5" customHeight="1">
      <c r="A222" s="40"/>
      <c r="B222" s="41"/>
      <c r="C222" s="202" t="s">
        <v>391</v>
      </c>
      <c r="D222" s="202" t="s">
        <v>116</v>
      </c>
      <c r="E222" s="203" t="s">
        <v>392</v>
      </c>
      <c r="F222" s="204" t="s">
        <v>393</v>
      </c>
      <c r="G222" s="205" t="s">
        <v>254</v>
      </c>
      <c r="H222" s="206">
        <v>12</v>
      </c>
      <c r="I222" s="207"/>
      <c r="J222" s="208">
        <f>ROUND(I222*H222,2)</f>
        <v>0</v>
      </c>
      <c r="K222" s="204" t="s">
        <v>19</v>
      </c>
      <c r="L222" s="46"/>
      <c r="M222" s="209" t="s">
        <v>19</v>
      </c>
      <c r="N222" s="210" t="s">
        <v>44</v>
      </c>
      <c r="O222" s="86"/>
      <c r="P222" s="211">
        <f>O222*H222</f>
        <v>0</v>
      </c>
      <c r="Q222" s="211">
        <v>0.217338</v>
      </c>
      <c r="R222" s="211">
        <f>Q222*H222</f>
        <v>2.6080559999999999</v>
      </c>
      <c r="S222" s="211">
        <v>0</v>
      </c>
      <c r="T222" s="21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3" t="s">
        <v>120</v>
      </c>
      <c r="AT222" s="213" t="s">
        <v>116</v>
      </c>
      <c r="AU222" s="213" t="s">
        <v>82</v>
      </c>
      <c r="AY222" s="19" t="s">
        <v>114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9" t="s">
        <v>80</v>
      </c>
      <c r="BK222" s="214">
        <f>ROUND(I222*H222,2)</f>
        <v>0</v>
      </c>
      <c r="BL222" s="19" t="s">
        <v>120</v>
      </c>
      <c r="BM222" s="213" t="s">
        <v>394</v>
      </c>
    </row>
    <row r="223" s="2" customFormat="1" ht="16.5" customHeight="1">
      <c r="A223" s="40"/>
      <c r="B223" s="41"/>
      <c r="C223" s="264" t="s">
        <v>395</v>
      </c>
      <c r="D223" s="264" t="s">
        <v>204</v>
      </c>
      <c r="E223" s="265" t="s">
        <v>396</v>
      </c>
      <c r="F223" s="266" t="s">
        <v>397</v>
      </c>
      <c r="G223" s="267" t="s">
        <v>254</v>
      </c>
      <c r="H223" s="268">
        <v>6</v>
      </c>
      <c r="I223" s="269"/>
      <c r="J223" s="270">
        <f>ROUND(I223*H223,2)</f>
        <v>0</v>
      </c>
      <c r="K223" s="266" t="s">
        <v>19</v>
      </c>
      <c r="L223" s="271"/>
      <c r="M223" s="272" t="s">
        <v>19</v>
      </c>
      <c r="N223" s="273" t="s">
        <v>44</v>
      </c>
      <c r="O223" s="86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153</v>
      </c>
      <c r="AT223" s="213" t="s">
        <v>204</v>
      </c>
      <c r="AU223" s="213" t="s">
        <v>82</v>
      </c>
      <c r="AY223" s="19" t="s">
        <v>114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80</v>
      </c>
      <c r="BK223" s="214">
        <f>ROUND(I223*H223,2)</f>
        <v>0</v>
      </c>
      <c r="BL223" s="19" t="s">
        <v>120</v>
      </c>
      <c r="BM223" s="213" t="s">
        <v>398</v>
      </c>
    </row>
    <row r="224" s="2" customFormat="1" ht="16.5" customHeight="1">
      <c r="A224" s="40"/>
      <c r="B224" s="41"/>
      <c r="C224" s="264" t="s">
        <v>399</v>
      </c>
      <c r="D224" s="264" t="s">
        <v>204</v>
      </c>
      <c r="E224" s="265" t="s">
        <v>400</v>
      </c>
      <c r="F224" s="266" t="s">
        <v>401</v>
      </c>
      <c r="G224" s="267" t="s">
        <v>402</v>
      </c>
      <c r="H224" s="268">
        <v>6</v>
      </c>
      <c r="I224" s="269"/>
      <c r="J224" s="270">
        <f>ROUND(I224*H224,2)</f>
        <v>0</v>
      </c>
      <c r="K224" s="266" t="s">
        <v>19</v>
      </c>
      <c r="L224" s="271"/>
      <c r="M224" s="272" t="s">
        <v>19</v>
      </c>
      <c r="N224" s="273" t="s">
        <v>44</v>
      </c>
      <c r="O224" s="86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3" t="s">
        <v>153</v>
      </c>
      <c r="AT224" s="213" t="s">
        <v>204</v>
      </c>
      <c r="AU224" s="213" t="s">
        <v>82</v>
      </c>
      <c r="AY224" s="19" t="s">
        <v>114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9" t="s">
        <v>80</v>
      </c>
      <c r="BK224" s="214">
        <f>ROUND(I224*H224,2)</f>
        <v>0</v>
      </c>
      <c r="BL224" s="19" t="s">
        <v>120</v>
      </c>
      <c r="BM224" s="213" t="s">
        <v>403</v>
      </c>
    </row>
    <row r="225" s="12" customFormat="1" ht="22.8" customHeight="1">
      <c r="A225" s="12"/>
      <c r="B225" s="186"/>
      <c r="C225" s="187"/>
      <c r="D225" s="188" t="s">
        <v>72</v>
      </c>
      <c r="E225" s="200" t="s">
        <v>158</v>
      </c>
      <c r="F225" s="200" t="s">
        <v>404</v>
      </c>
      <c r="G225" s="187"/>
      <c r="H225" s="187"/>
      <c r="I225" s="190"/>
      <c r="J225" s="201">
        <f>BK225</f>
        <v>0</v>
      </c>
      <c r="K225" s="187"/>
      <c r="L225" s="192"/>
      <c r="M225" s="193"/>
      <c r="N225" s="194"/>
      <c r="O225" s="194"/>
      <c r="P225" s="195">
        <f>SUM(P226:P234)</f>
        <v>0</v>
      </c>
      <c r="Q225" s="194"/>
      <c r="R225" s="195">
        <f>SUM(R226:R234)</f>
        <v>5.9654792499999996</v>
      </c>
      <c r="S225" s="194"/>
      <c r="T225" s="196">
        <f>SUM(T226:T234)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7" t="s">
        <v>80</v>
      </c>
      <c r="AT225" s="198" t="s">
        <v>72</v>
      </c>
      <c r="AU225" s="198" t="s">
        <v>80</v>
      </c>
      <c r="AY225" s="197" t="s">
        <v>114</v>
      </c>
      <c r="BK225" s="199">
        <f>SUM(BK226:BK234)</f>
        <v>0</v>
      </c>
    </row>
    <row r="226" s="2" customFormat="1" ht="16.5" customHeight="1">
      <c r="A226" s="40"/>
      <c r="B226" s="41"/>
      <c r="C226" s="202" t="s">
        <v>405</v>
      </c>
      <c r="D226" s="202" t="s">
        <v>116</v>
      </c>
      <c r="E226" s="203" t="s">
        <v>406</v>
      </c>
      <c r="F226" s="204" t="s">
        <v>407</v>
      </c>
      <c r="G226" s="205" t="s">
        <v>145</v>
      </c>
      <c r="H226" s="206">
        <v>25</v>
      </c>
      <c r="I226" s="207"/>
      <c r="J226" s="208">
        <f>ROUND(I226*H226,2)</f>
        <v>0</v>
      </c>
      <c r="K226" s="204" t="s">
        <v>19</v>
      </c>
      <c r="L226" s="46"/>
      <c r="M226" s="209" t="s">
        <v>19</v>
      </c>
      <c r="N226" s="210" t="s">
        <v>44</v>
      </c>
      <c r="O226" s="86"/>
      <c r="P226" s="211">
        <f>O226*H226</f>
        <v>0</v>
      </c>
      <c r="Q226" s="211">
        <v>4.3699999999999997E-06</v>
      </c>
      <c r="R226" s="211">
        <f>Q226*H226</f>
        <v>0.00010924999999999999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120</v>
      </c>
      <c r="AT226" s="213" t="s">
        <v>116</v>
      </c>
      <c r="AU226" s="213" t="s">
        <v>82</v>
      </c>
      <c r="AY226" s="19" t="s">
        <v>114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80</v>
      </c>
      <c r="BK226" s="214">
        <f>ROUND(I226*H226,2)</f>
        <v>0</v>
      </c>
      <c r="BL226" s="19" t="s">
        <v>120</v>
      </c>
      <c r="BM226" s="213" t="s">
        <v>408</v>
      </c>
    </row>
    <row r="227" s="13" customFormat="1">
      <c r="A227" s="13"/>
      <c r="B227" s="215"/>
      <c r="C227" s="216"/>
      <c r="D227" s="217" t="s">
        <v>122</v>
      </c>
      <c r="E227" s="218" t="s">
        <v>19</v>
      </c>
      <c r="F227" s="219" t="s">
        <v>409</v>
      </c>
      <c r="G227" s="216"/>
      <c r="H227" s="220">
        <v>25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6" t="s">
        <v>122</v>
      </c>
      <c r="AU227" s="226" t="s">
        <v>82</v>
      </c>
      <c r="AV227" s="13" t="s">
        <v>82</v>
      </c>
      <c r="AW227" s="13" t="s">
        <v>35</v>
      </c>
      <c r="AX227" s="13" t="s">
        <v>80</v>
      </c>
      <c r="AY227" s="226" t="s">
        <v>114</v>
      </c>
    </row>
    <row r="228" s="2" customFormat="1" ht="16.5" customHeight="1">
      <c r="A228" s="40"/>
      <c r="B228" s="41"/>
      <c r="C228" s="202" t="s">
        <v>410</v>
      </c>
      <c r="D228" s="202" t="s">
        <v>116</v>
      </c>
      <c r="E228" s="203" t="s">
        <v>411</v>
      </c>
      <c r="F228" s="204" t="s">
        <v>412</v>
      </c>
      <c r="G228" s="205" t="s">
        <v>145</v>
      </c>
      <c r="H228" s="206">
        <v>25</v>
      </c>
      <c r="I228" s="207"/>
      <c r="J228" s="208">
        <f>ROUND(I228*H228,2)</f>
        <v>0</v>
      </c>
      <c r="K228" s="204" t="s">
        <v>19</v>
      </c>
      <c r="L228" s="46"/>
      <c r="M228" s="209" t="s">
        <v>19</v>
      </c>
      <c r="N228" s="210" t="s">
        <v>44</v>
      </c>
      <c r="O228" s="86"/>
      <c r="P228" s="211">
        <f>O228*H228</f>
        <v>0</v>
      </c>
      <c r="Q228" s="211">
        <v>0.00033960000000000001</v>
      </c>
      <c r="R228" s="211">
        <f>Q228*H228</f>
        <v>0.008490000000000001</v>
      </c>
      <c r="S228" s="211">
        <v>0</v>
      </c>
      <c r="T228" s="21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3" t="s">
        <v>120</v>
      </c>
      <c r="AT228" s="213" t="s">
        <v>116</v>
      </c>
      <c r="AU228" s="213" t="s">
        <v>82</v>
      </c>
      <c r="AY228" s="19" t="s">
        <v>114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9" t="s">
        <v>80</v>
      </c>
      <c r="BK228" s="214">
        <f>ROUND(I228*H228,2)</f>
        <v>0</v>
      </c>
      <c r="BL228" s="19" t="s">
        <v>120</v>
      </c>
      <c r="BM228" s="213" t="s">
        <v>413</v>
      </c>
    </row>
    <row r="229" s="2" customFormat="1" ht="16.5" customHeight="1">
      <c r="A229" s="40"/>
      <c r="B229" s="41"/>
      <c r="C229" s="202" t="s">
        <v>414</v>
      </c>
      <c r="D229" s="202" t="s">
        <v>116</v>
      </c>
      <c r="E229" s="203" t="s">
        <v>415</v>
      </c>
      <c r="F229" s="204" t="s">
        <v>416</v>
      </c>
      <c r="G229" s="205" t="s">
        <v>145</v>
      </c>
      <c r="H229" s="206">
        <v>25</v>
      </c>
      <c r="I229" s="207"/>
      <c r="J229" s="208">
        <f>ROUND(I229*H229,2)</f>
        <v>0</v>
      </c>
      <c r="K229" s="204" t="s">
        <v>19</v>
      </c>
      <c r="L229" s="46"/>
      <c r="M229" s="209" t="s">
        <v>19</v>
      </c>
      <c r="N229" s="210" t="s">
        <v>44</v>
      </c>
      <c r="O229" s="86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3" t="s">
        <v>120</v>
      </c>
      <c r="AT229" s="213" t="s">
        <v>116</v>
      </c>
      <c r="AU229" s="213" t="s">
        <v>82</v>
      </c>
      <c r="AY229" s="19" t="s">
        <v>114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9" t="s">
        <v>80</v>
      </c>
      <c r="BK229" s="214">
        <f>ROUND(I229*H229,2)</f>
        <v>0</v>
      </c>
      <c r="BL229" s="19" t="s">
        <v>120</v>
      </c>
      <c r="BM229" s="213" t="s">
        <v>417</v>
      </c>
    </row>
    <row r="230" s="2" customFormat="1" ht="21.75" customHeight="1">
      <c r="A230" s="40"/>
      <c r="B230" s="41"/>
      <c r="C230" s="202" t="s">
        <v>418</v>
      </c>
      <c r="D230" s="202" t="s">
        <v>116</v>
      </c>
      <c r="E230" s="203" t="s">
        <v>419</v>
      </c>
      <c r="F230" s="204" t="s">
        <v>420</v>
      </c>
      <c r="G230" s="205" t="s">
        <v>145</v>
      </c>
      <c r="H230" s="206">
        <v>8</v>
      </c>
      <c r="I230" s="207"/>
      <c r="J230" s="208">
        <f>ROUND(I230*H230,2)</f>
        <v>0</v>
      </c>
      <c r="K230" s="204" t="s">
        <v>178</v>
      </c>
      <c r="L230" s="46"/>
      <c r="M230" s="209" t="s">
        <v>19</v>
      </c>
      <c r="N230" s="210" t="s">
        <v>44</v>
      </c>
      <c r="O230" s="86"/>
      <c r="P230" s="211">
        <f>O230*H230</f>
        <v>0</v>
      </c>
      <c r="Q230" s="211">
        <v>0.74460999999999999</v>
      </c>
      <c r="R230" s="211">
        <f>Q230*H230</f>
        <v>5.95688</v>
      </c>
      <c r="S230" s="211">
        <v>0</v>
      </c>
      <c r="T230" s="21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3" t="s">
        <v>120</v>
      </c>
      <c r="AT230" s="213" t="s">
        <v>116</v>
      </c>
      <c r="AU230" s="213" t="s">
        <v>82</v>
      </c>
      <c r="AY230" s="19" t="s">
        <v>114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9" t="s">
        <v>80</v>
      </c>
      <c r="BK230" s="214">
        <f>ROUND(I230*H230,2)</f>
        <v>0</v>
      </c>
      <c r="BL230" s="19" t="s">
        <v>120</v>
      </c>
      <c r="BM230" s="213" t="s">
        <v>421</v>
      </c>
    </row>
    <row r="231" s="2" customFormat="1">
      <c r="A231" s="40"/>
      <c r="B231" s="41"/>
      <c r="C231" s="42"/>
      <c r="D231" s="238" t="s">
        <v>180</v>
      </c>
      <c r="E231" s="42"/>
      <c r="F231" s="239" t="s">
        <v>422</v>
      </c>
      <c r="G231" s="42"/>
      <c r="H231" s="42"/>
      <c r="I231" s="240"/>
      <c r="J231" s="42"/>
      <c r="K231" s="42"/>
      <c r="L231" s="46"/>
      <c r="M231" s="241"/>
      <c r="N231" s="24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180</v>
      </c>
      <c r="AU231" s="19" t="s">
        <v>82</v>
      </c>
    </row>
    <row r="232" s="13" customFormat="1">
      <c r="A232" s="13"/>
      <c r="B232" s="215"/>
      <c r="C232" s="216"/>
      <c r="D232" s="217" t="s">
        <v>122</v>
      </c>
      <c r="E232" s="218" t="s">
        <v>19</v>
      </c>
      <c r="F232" s="219" t="s">
        <v>423</v>
      </c>
      <c r="G232" s="216"/>
      <c r="H232" s="220">
        <v>8</v>
      </c>
      <c r="I232" s="221"/>
      <c r="J232" s="216"/>
      <c r="K232" s="216"/>
      <c r="L232" s="222"/>
      <c r="M232" s="223"/>
      <c r="N232" s="224"/>
      <c r="O232" s="224"/>
      <c r="P232" s="224"/>
      <c r="Q232" s="224"/>
      <c r="R232" s="224"/>
      <c r="S232" s="224"/>
      <c r="T232" s="22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6" t="s">
        <v>122</v>
      </c>
      <c r="AU232" s="226" t="s">
        <v>82</v>
      </c>
      <c r="AV232" s="13" t="s">
        <v>82</v>
      </c>
      <c r="AW232" s="13" t="s">
        <v>35</v>
      </c>
      <c r="AX232" s="13" t="s">
        <v>80</v>
      </c>
      <c r="AY232" s="226" t="s">
        <v>114</v>
      </c>
    </row>
    <row r="233" s="2" customFormat="1" ht="16.5" customHeight="1">
      <c r="A233" s="40"/>
      <c r="B233" s="41"/>
      <c r="C233" s="202" t="s">
        <v>424</v>
      </c>
      <c r="D233" s="202" t="s">
        <v>116</v>
      </c>
      <c r="E233" s="203" t="s">
        <v>425</v>
      </c>
      <c r="F233" s="204" t="s">
        <v>426</v>
      </c>
      <c r="G233" s="205" t="s">
        <v>119</v>
      </c>
      <c r="H233" s="206">
        <v>6</v>
      </c>
      <c r="I233" s="207"/>
      <c r="J233" s="208">
        <f>ROUND(I233*H233,2)</f>
        <v>0</v>
      </c>
      <c r="K233" s="204" t="s">
        <v>19</v>
      </c>
      <c r="L233" s="46"/>
      <c r="M233" s="209" t="s">
        <v>19</v>
      </c>
      <c r="N233" s="210" t="s">
        <v>44</v>
      </c>
      <c r="O233" s="8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120</v>
      </c>
      <c r="AT233" s="213" t="s">
        <v>116</v>
      </c>
      <c r="AU233" s="213" t="s">
        <v>82</v>
      </c>
      <c r="AY233" s="19" t="s">
        <v>114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80</v>
      </c>
      <c r="BK233" s="214">
        <f>ROUND(I233*H233,2)</f>
        <v>0</v>
      </c>
      <c r="BL233" s="19" t="s">
        <v>120</v>
      </c>
      <c r="BM233" s="213" t="s">
        <v>427</v>
      </c>
    </row>
    <row r="234" s="2" customFormat="1" ht="16.5" customHeight="1">
      <c r="A234" s="40"/>
      <c r="B234" s="41"/>
      <c r="C234" s="202" t="s">
        <v>428</v>
      </c>
      <c r="D234" s="202" t="s">
        <v>116</v>
      </c>
      <c r="E234" s="203" t="s">
        <v>429</v>
      </c>
      <c r="F234" s="204" t="s">
        <v>430</v>
      </c>
      <c r="G234" s="205" t="s">
        <v>119</v>
      </c>
      <c r="H234" s="206">
        <v>6</v>
      </c>
      <c r="I234" s="207"/>
      <c r="J234" s="208">
        <f>ROUND(I234*H234,2)</f>
        <v>0</v>
      </c>
      <c r="K234" s="204" t="s">
        <v>19</v>
      </c>
      <c r="L234" s="46"/>
      <c r="M234" s="209" t="s">
        <v>19</v>
      </c>
      <c r="N234" s="210" t="s">
        <v>44</v>
      </c>
      <c r="O234" s="86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3" t="s">
        <v>120</v>
      </c>
      <c r="AT234" s="213" t="s">
        <v>116</v>
      </c>
      <c r="AU234" s="213" t="s">
        <v>82</v>
      </c>
      <c r="AY234" s="19" t="s">
        <v>114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9" t="s">
        <v>80</v>
      </c>
      <c r="BK234" s="214">
        <f>ROUND(I234*H234,2)</f>
        <v>0</v>
      </c>
      <c r="BL234" s="19" t="s">
        <v>120</v>
      </c>
      <c r="BM234" s="213" t="s">
        <v>431</v>
      </c>
    </row>
    <row r="235" s="12" customFormat="1" ht="22.8" customHeight="1">
      <c r="A235" s="12"/>
      <c r="B235" s="186"/>
      <c r="C235" s="187"/>
      <c r="D235" s="188" t="s">
        <v>72</v>
      </c>
      <c r="E235" s="200" t="s">
        <v>432</v>
      </c>
      <c r="F235" s="200" t="s">
        <v>433</v>
      </c>
      <c r="G235" s="187"/>
      <c r="H235" s="187"/>
      <c r="I235" s="190"/>
      <c r="J235" s="201">
        <f>BK235</f>
        <v>0</v>
      </c>
      <c r="K235" s="187"/>
      <c r="L235" s="192"/>
      <c r="M235" s="193"/>
      <c r="N235" s="194"/>
      <c r="O235" s="194"/>
      <c r="P235" s="195">
        <f>SUM(P236:P264)</f>
        <v>0</v>
      </c>
      <c r="Q235" s="194"/>
      <c r="R235" s="195">
        <f>SUM(R236:R264)</f>
        <v>0</v>
      </c>
      <c r="S235" s="194"/>
      <c r="T235" s="196">
        <f>SUM(T236:T264)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80</v>
      </c>
      <c r="AT235" s="198" t="s">
        <v>72</v>
      </c>
      <c r="AU235" s="198" t="s">
        <v>80</v>
      </c>
      <c r="AY235" s="197" t="s">
        <v>114</v>
      </c>
      <c r="BK235" s="199">
        <f>SUM(BK236:BK264)</f>
        <v>0</v>
      </c>
    </row>
    <row r="236" s="2" customFormat="1" ht="16.5" customHeight="1">
      <c r="A236" s="40"/>
      <c r="B236" s="41"/>
      <c r="C236" s="202" t="s">
        <v>434</v>
      </c>
      <c r="D236" s="202" t="s">
        <v>116</v>
      </c>
      <c r="E236" s="203" t="s">
        <v>435</v>
      </c>
      <c r="F236" s="204" t="s">
        <v>436</v>
      </c>
      <c r="G236" s="205" t="s">
        <v>207</v>
      </c>
      <c r="H236" s="206">
        <v>1368.3989999999999</v>
      </c>
      <c r="I236" s="207"/>
      <c r="J236" s="208">
        <f>ROUND(I236*H236,2)</f>
        <v>0</v>
      </c>
      <c r="K236" s="204" t="s">
        <v>19</v>
      </c>
      <c r="L236" s="46"/>
      <c r="M236" s="209" t="s">
        <v>19</v>
      </c>
      <c r="N236" s="210" t="s">
        <v>44</v>
      </c>
      <c r="O236" s="86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120</v>
      </c>
      <c r="AT236" s="213" t="s">
        <v>116</v>
      </c>
      <c r="AU236" s="213" t="s">
        <v>82</v>
      </c>
      <c r="AY236" s="19" t="s">
        <v>114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80</v>
      </c>
      <c r="BK236" s="214">
        <f>ROUND(I236*H236,2)</f>
        <v>0</v>
      </c>
      <c r="BL236" s="19" t="s">
        <v>120</v>
      </c>
      <c r="BM236" s="213" t="s">
        <v>437</v>
      </c>
    </row>
    <row r="237" s="13" customFormat="1">
      <c r="A237" s="13"/>
      <c r="B237" s="215"/>
      <c r="C237" s="216"/>
      <c r="D237" s="217" t="s">
        <v>122</v>
      </c>
      <c r="E237" s="218" t="s">
        <v>19</v>
      </c>
      <c r="F237" s="219" t="s">
        <v>438</v>
      </c>
      <c r="G237" s="216"/>
      <c r="H237" s="220">
        <v>35.640000000000001</v>
      </c>
      <c r="I237" s="221"/>
      <c r="J237" s="216"/>
      <c r="K237" s="216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122</v>
      </c>
      <c r="AU237" s="226" t="s">
        <v>82</v>
      </c>
      <c r="AV237" s="13" t="s">
        <v>82</v>
      </c>
      <c r="AW237" s="13" t="s">
        <v>35</v>
      </c>
      <c r="AX237" s="13" t="s">
        <v>73</v>
      </c>
      <c r="AY237" s="226" t="s">
        <v>114</v>
      </c>
    </row>
    <row r="238" s="13" customFormat="1">
      <c r="A238" s="13"/>
      <c r="B238" s="215"/>
      <c r="C238" s="216"/>
      <c r="D238" s="217" t="s">
        <v>122</v>
      </c>
      <c r="E238" s="218" t="s">
        <v>19</v>
      </c>
      <c r="F238" s="219" t="s">
        <v>439</v>
      </c>
      <c r="G238" s="216"/>
      <c r="H238" s="220">
        <v>1009.836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6" t="s">
        <v>122</v>
      </c>
      <c r="AU238" s="226" t="s">
        <v>82</v>
      </c>
      <c r="AV238" s="13" t="s">
        <v>82</v>
      </c>
      <c r="AW238" s="13" t="s">
        <v>35</v>
      </c>
      <c r="AX238" s="13" t="s">
        <v>73</v>
      </c>
      <c r="AY238" s="226" t="s">
        <v>114</v>
      </c>
    </row>
    <row r="239" s="13" customFormat="1">
      <c r="A239" s="13"/>
      <c r="B239" s="215"/>
      <c r="C239" s="216"/>
      <c r="D239" s="217" t="s">
        <v>122</v>
      </c>
      <c r="E239" s="218" t="s">
        <v>19</v>
      </c>
      <c r="F239" s="219" t="s">
        <v>440</v>
      </c>
      <c r="G239" s="216"/>
      <c r="H239" s="220">
        <v>306.423</v>
      </c>
      <c r="I239" s="221"/>
      <c r="J239" s="216"/>
      <c r="K239" s="216"/>
      <c r="L239" s="222"/>
      <c r="M239" s="223"/>
      <c r="N239" s="224"/>
      <c r="O239" s="224"/>
      <c r="P239" s="224"/>
      <c r="Q239" s="224"/>
      <c r="R239" s="224"/>
      <c r="S239" s="224"/>
      <c r="T239" s="22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6" t="s">
        <v>122</v>
      </c>
      <c r="AU239" s="226" t="s">
        <v>82</v>
      </c>
      <c r="AV239" s="13" t="s">
        <v>82</v>
      </c>
      <c r="AW239" s="13" t="s">
        <v>35</v>
      </c>
      <c r="AX239" s="13" t="s">
        <v>73</v>
      </c>
      <c r="AY239" s="226" t="s">
        <v>114</v>
      </c>
    </row>
    <row r="240" s="13" customFormat="1">
      <c r="A240" s="13"/>
      <c r="B240" s="215"/>
      <c r="C240" s="216"/>
      <c r="D240" s="217" t="s">
        <v>122</v>
      </c>
      <c r="E240" s="218" t="s">
        <v>19</v>
      </c>
      <c r="F240" s="219" t="s">
        <v>441</v>
      </c>
      <c r="G240" s="216"/>
      <c r="H240" s="220">
        <v>16.5</v>
      </c>
      <c r="I240" s="221"/>
      <c r="J240" s="216"/>
      <c r="K240" s="216"/>
      <c r="L240" s="222"/>
      <c r="M240" s="223"/>
      <c r="N240" s="224"/>
      <c r="O240" s="224"/>
      <c r="P240" s="224"/>
      <c r="Q240" s="224"/>
      <c r="R240" s="224"/>
      <c r="S240" s="224"/>
      <c r="T240" s="22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6" t="s">
        <v>122</v>
      </c>
      <c r="AU240" s="226" t="s">
        <v>82</v>
      </c>
      <c r="AV240" s="13" t="s">
        <v>82</v>
      </c>
      <c r="AW240" s="13" t="s">
        <v>35</v>
      </c>
      <c r="AX240" s="13" t="s">
        <v>73</v>
      </c>
      <c r="AY240" s="226" t="s">
        <v>114</v>
      </c>
    </row>
    <row r="241" s="14" customFormat="1">
      <c r="A241" s="14"/>
      <c r="B241" s="227"/>
      <c r="C241" s="228"/>
      <c r="D241" s="217" t="s">
        <v>122</v>
      </c>
      <c r="E241" s="229" t="s">
        <v>19</v>
      </c>
      <c r="F241" s="230" t="s">
        <v>133</v>
      </c>
      <c r="G241" s="228"/>
      <c r="H241" s="231">
        <v>1368.3990000000001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7" t="s">
        <v>122</v>
      </c>
      <c r="AU241" s="237" t="s">
        <v>82</v>
      </c>
      <c r="AV241" s="14" t="s">
        <v>120</v>
      </c>
      <c r="AW241" s="14" t="s">
        <v>35</v>
      </c>
      <c r="AX241" s="14" t="s">
        <v>80</v>
      </c>
      <c r="AY241" s="237" t="s">
        <v>114</v>
      </c>
    </row>
    <row r="242" s="2" customFormat="1" ht="16.5" customHeight="1">
      <c r="A242" s="40"/>
      <c r="B242" s="41"/>
      <c r="C242" s="202" t="s">
        <v>442</v>
      </c>
      <c r="D242" s="202" t="s">
        <v>116</v>
      </c>
      <c r="E242" s="203" t="s">
        <v>443</v>
      </c>
      <c r="F242" s="204" t="s">
        <v>444</v>
      </c>
      <c r="G242" s="205" t="s">
        <v>207</v>
      </c>
      <c r="H242" s="206">
        <v>25999.580999999998</v>
      </c>
      <c r="I242" s="207"/>
      <c r="J242" s="208">
        <f>ROUND(I242*H242,2)</f>
        <v>0</v>
      </c>
      <c r="K242" s="204" t="s">
        <v>19</v>
      </c>
      <c r="L242" s="46"/>
      <c r="M242" s="209" t="s">
        <v>19</v>
      </c>
      <c r="N242" s="210" t="s">
        <v>44</v>
      </c>
      <c r="O242" s="86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3" t="s">
        <v>120</v>
      </c>
      <c r="AT242" s="213" t="s">
        <v>116</v>
      </c>
      <c r="AU242" s="213" t="s">
        <v>82</v>
      </c>
      <c r="AY242" s="19" t="s">
        <v>114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9" t="s">
        <v>80</v>
      </c>
      <c r="BK242" s="214">
        <f>ROUND(I242*H242,2)</f>
        <v>0</v>
      </c>
      <c r="BL242" s="19" t="s">
        <v>120</v>
      </c>
      <c r="BM242" s="213" t="s">
        <v>445</v>
      </c>
    </row>
    <row r="243" s="13" customFormat="1">
      <c r="A243" s="13"/>
      <c r="B243" s="215"/>
      <c r="C243" s="216"/>
      <c r="D243" s="217" t="s">
        <v>122</v>
      </c>
      <c r="E243" s="218" t="s">
        <v>19</v>
      </c>
      <c r="F243" s="219" t="s">
        <v>438</v>
      </c>
      <c r="G243" s="216"/>
      <c r="H243" s="220">
        <v>35.640000000000001</v>
      </c>
      <c r="I243" s="221"/>
      <c r="J243" s="216"/>
      <c r="K243" s="216"/>
      <c r="L243" s="222"/>
      <c r="M243" s="223"/>
      <c r="N243" s="224"/>
      <c r="O243" s="224"/>
      <c r="P243" s="224"/>
      <c r="Q243" s="224"/>
      <c r="R243" s="224"/>
      <c r="S243" s="224"/>
      <c r="T243" s="22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6" t="s">
        <v>122</v>
      </c>
      <c r="AU243" s="226" t="s">
        <v>82</v>
      </c>
      <c r="AV243" s="13" t="s">
        <v>82</v>
      </c>
      <c r="AW243" s="13" t="s">
        <v>35</v>
      </c>
      <c r="AX243" s="13" t="s">
        <v>73</v>
      </c>
      <c r="AY243" s="226" t="s">
        <v>114</v>
      </c>
    </row>
    <row r="244" s="13" customFormat="1">
      <c r="A244" s="13"/>
      <c r="B244" s="215"/>
      <c r="C244" s="216"/>
      <c r="D244" s="217" t="s">
        <v>122</v>
      </c>
      <c r="E244" s="218" t="s">
        <v>19</v>
      </c>
      <c r="F244" s="219" t="s">
        <v>439</v>
      </c>
      <c r="G244" s="216"/>
      <c r="H244" s="220">
        <v>1009.836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6" t="s">
        <v>122</v>
      </c>
      <c r="AU244" s="226" t="s">
        <v>82</v>
      </c>
      <c r="AV244" s="13" t="s">
        <v>82</v>
      </c>
      <c r="AW244" s="13" t="s">
        <v>35</v>
      </c>
      <c r="AX244" s="13" t="s">
        <v>73</v>
      </c>
      <c r="AY244" s="226" t="s">
        <v>114</v>
      </c>
    </row>
    <row r="245" s="13" customFormat="1">
      <c r="A245" s="13"/>
      <c r="B245" s="215"/>
      <c r="C245" s="216"/>
      <c r="D245" s="217" t="s">
        <v>122</v>
      </c>
      <c r="E245" s="218" t="s">
        <v>19</v>
      </c>
      <c r="F245" s="219" t="s">
        <v>440</v>
      </c>
      <c r="G245" s="216"/>
      <c r="H245" s="220">
        <v>306.423</v>
      </c>
      <c r="I245" s="221"/>
      <c r="J245" s="216"/>
      <c r="K245" s="216"/>
      <c r="L245" s="222"/>
      <c r="M245" s="223"/>
      <c r="N245" s="224"/>
      <c r="O245" s="224"/>
      <c r="P245" s="224"/>
      <c r="Q245" s="224"/>
      <c r="R245" s="224"/>
      <c r="S245" s="224"/>
      <c r="T245" s="22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6" t="s">
        <v>122</v>
      </c>
      <c r="AU245" s="226" t="s">
        <v>82</v>
      </c>
      <c r="AV245" s="13" t="s">
        <v>82</v>
      </c>
      <c r="AW245" s="13" t="s">
        <v>35</v>
      </c>
      <c r="AX245" s="13" t="s">
        <v>73</v>
      </c>
      <c r="AY245" s="226" t="s">
        <v>114</v>
      </c>
    </row>
    <row r="246" s="13" customFormat="1">
      <c r="A246" s="13"/>
      <c r="B246" s="215"/>
      <c r="C246" s="216"/>
      <c r="D246" s="217" t="s">
        <v>122</v>
      </c>
      <c r="E246" s="218" t="s">
        <v>19</v>
      </c>
      <c r="F246" s="219" t="s">
        <v>441</v>
      </c>
      <c r="G246" s="216"/>
      <c r="H246" s="220">
        <v>16.5</v>
      </c>
      <c r="I246" s="221"/>
      <c r="J246" s="216"/>
      <c r="K246" s="216"/>
      <c r="L246" s="222"/>
      <c r="M246" s="223"/>
      <c r="N246" s="224"/>
      <c r="O246" s="224"/>
      <c r="P246" s="224"/>
      <c r="Q246" s="224"/>
      <c r="R246" s="224"/>
      <c r="S246" s="224"/>
      <c r="T246" s="22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6" t="s">
        <v>122</v>
      </c>
      <c r="AU246" s="226" t="s">
        <v>82</v>
      </c>
      <c r="AV246" s="13" t="s">
        <v>82</v>
      </c>
      <c r="AW246" s="13" t="s">
        <v>35</v>
      </c>
      <c r="AX246" s="13" t="s">
        <v>73</v>
      </c>
      <c r="AY246" s="226" t="s">
        <v>114</v>
      </c>
    </row>
    <row r="247" s="15" customFormat="1">
      <c r="A247" s="15"/>
      <c r="B247" s="243"/>
      <c r="C247" s="244"/>
      <c r="D247" s="217" t="s">
        <v>122</v>
      </c>
      <c r="E247" s="245" t="s">
        <v>19</v>
      </c>
      <c r="F247" s="246" t="s">
        <v>199</v>
      </c>
      <c r="G247" s="244"/>
      <c r="H247" s="247">
        <v>1368.3990000000001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3" t="s">
        <v>122</v>
      </c>
      <c r="AU247" s="253" t="s">
        <v>82</v>
      </c>
      <c r="AV247" s="15" t="s">
        <v>127</v>
      </c>
      <c r="AW247" s="15" t="s">
        <v>35</v>
      </c>
      <c r="AX247" s="15" t="s">
        <v>73</v>
      </c>
      <c r="AY247" s="253" t="s">
        <v>114</v>
      </c>
    </row>
    <row r="248" s="16" customFormat="1">
      <c r="A248" s="16"/>
      <c r="B248" s="254"/>
      <c r="C248" s="255"/>
      <c r="D248" s="217" t="s">
        <v>122</v>
      </c>
      <c r="E248" s="256" t="s">
        <v>19</v>
      </c>
      <c r="F248" s="257" t="s">
        <v>446</v>
      </c>
      <c r="G248" s="255"/>
      <c r="H248" s="256" t="s">
        <v>19</v>
      </c>
      <c r="I248" s="258"/>
      <c r="J248" s="255"/>
      <c r="K248" s="255"/>
      <c r="L248" s="259"/>
      <c r="M248" s="260"/>
      <c r="N248" s="261"/>
      <c r="O248" s="261"/>
      <c r="P248" s="261"/>
      <c r="Q248" s="261"/>
      <c r="R248" s="261"/>
      <c r="S248" s="261"/>
      <c r="T248" s="262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63" t="s">
        <v>122</v>
      </c>
      <c r="AU248" s="263" t="s">
        <v>82</v>
      </c>
      <c r="AV248" s="16" t="s">
        <v>80</v>
      </c>
      <c r="AW248" s="16" t="s">
        <v>35</v>
      </c>
      <c r="AX248" s="16" t="s">
        <v>73</v>
      </c>
      <c r="AY248" s="263" t="s">
        <v>114</v>
      </c>
    </row>
    <row r="249" s="13" customFormat="1">
      <c r="A249" s="13"/>
      <c r="B249" s="215"/>
      <c r="C249" s="216"/>
      <c r="D249" s="217" t="s">
        <v>122</v>
      </c>
      <c r="E249" s="218" t="s">
        <v>19</v>
      </c>
      <c r="F249" s="219" t="s">
        <v>447</v>
      </c>
      <c r="G249" s="216"/>
      <c r="H249" s="220">
        <v>25999.580999999998</v>
      </c>
      <c r="I249" s="221"/>
      <c r="J249" s="216"/>
      <c r="K249" s="216"/>
      <c r="L249" s="222"/>
      <c r="M249" s="223"/>
      <c r="N249" s="224"/>
      <c r="O249" s="224"/>
      <c r="P249" s="224"/>
      <c r="Q249" s="224"/>
      <c r="R249" s="224"/>
      <c r="S249" s="224"/>
      <c r="T249" s="22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6" t="s">
        <v>122</v>
      </c>
      <c r="AU249" s="226" t="s">
        <v>82</v>
      </c>
      <c r="AV249" s="13" t="s">
        <v>82</v>
      </c>
      <c r="AW249" s="13" t="s">
        <v>35</v>
      </c>
      <c r="AX249" s="13" t="s">
        <v>80</v>
      </c>
      <c r="AY249" s="226" t="s">
        <v>114</v>
      </c>
    </row>
    <row r="250" s="2" customFormat="1" ht="16.5" customHeight="1">
      <c r="A250" s="40"/>
      <c r="B250" s="41"/>
      <c r="C250" s="202" t="s">
        <v>448</v>
      </c>
      <c r="D250" s="202" t="s">
        <v>116</v>
      </c>
      <c r="E250" s="203" t="s">
        <v>449</v>
      </c>
      <c r="F250" s="204" t="s">
        <v>450</v>
      </c>
      <c r="G250" s="205" t="s">
        <v>207</v>
      </c>
      <c r="H250" s="206">
        <v>1368.3989999999999</v>
      </c>
      <c r="I250" s="207"/>
      <c r="J250" s="208">
        <f>ROUND(I250*H250,2)</f>
        <v>0</v>
      </c>
      <c r="K250" s="204" t="s">
        <v>19</v>
      </c>
      <c r="L250" s="46"/>
      <c r="M250" s="209" t="s">
        <v>19</v>
      </c>
      <c r="N250" s="210" t="s">
        <v>44</v>
      </c>
      <c r="O250" s="86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3" t="s">
        <v>120</v>
      </c>
      <c r="AT250" s="213" t="s">
        <v>116</v>
      </c>
      <c r="AU250" s="213" t="s">
        <v>82</v>
      </c>
      <c r="AY250" s="19" t="s">
        <v>114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9" t="s">
        <v>80</v>
      </c>
      <c r="BK250" s="214">
        <f>ROUND(I250*H250,2)</f>
        <v>0</v>
      </c>
      <c r="BL250" s="19" t="s">
        <v>120</v>
      </c>
      <c r="BM250" s="213" t="s">
        <v>451</v>
      </c>
    </row>
    <row r="251" s="13" customFormat="1">
      <c r="A251" s="13"/>
      <c r="B251" s="215"/>
      <c r="C251" s="216"/>
      <c r="D251" s="217" t="s">
        <v>122</v>
      </c>
      <c r="E251" s="218" t="s">
        <v>19</v>
      </c>
      <c r="F251" s="219" t="s">
        <v>438</v>
      </c>
      <c r="G251" s="216"/>
      <c r="H251" s="220">
        <v>35.640000000000001</v>
      </c>
      <c r="I251" s="221"/>
      <c r="J251" s="216"/>
      <c r="K251" s="216"/>
      <c r="L251" s="222"/>
      <c r="M251" s="223"/>
      <c r="N251" s="224"/>
      <c r="O251" s="224"/>
      <c r="P251" s="224"/>
      <c r="Q251" s="224"/>
      <c r="R251" s="224"/>
      <c r="S251" s="224"/>
      <c r="T251" s="22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6" t="s">
        <v>122</v>
      </c>
      <c r="AU251" s="226" t="s">
        <v>82</v>
      </c>
      <c r="AV251" s="13" t="s">
        <v>82</v>
      </c>
      <c r="AW251" s="13" t="s">
        <v>35</v>
      </c>
      <c r="AX251" s="13" t="s">
        <v>73</v>
      </c>
      <c r="AY251" s="226" t="s">
        <v>114</v>
      </c>
    </row>
    <row r="252" s="13" customFormat="1">
      <c r="A252" s="13"/>
      <c r="B252" s="215"/>
      <c r="C252" s="216"/>
      <c r="D252" s="217" t="s">
        <v>122</v>
      </c>
      <c r="E252" s="218" t="s">
        <v>19</v>
      </c>
      <c r="F252" s="219" t="s">
        <v>439</v>
      </c>
      <c r="G252" s="216"/>
      <c r="H252" s="220">
        <v>1009.836</v>
      </c>
      <c r="I252" s="221"/>
      <c r="J252" s="216"/>
      <c r="K252" s="216"/>
      <c r="L252" s="222"/>
      <c r="M252" s="223"/>
      <c r="N252" s="224"/>
      <c r="O252" s="224"/>
      <c r="P252" s="224"/>
      <c r="Q252" s="224"/>
      <c r="R252" s="224"/>
      <c r="S252" s="224"/>
      <c r="T252" s="22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6" t="s">
        <v>122</v>
      </c>
      <c r="AU252" s="226" t="s">
        <v>82</v>
      </c>
      <c r="AV252" s="13" t="s">
        <v>82</v>
      </c>
      <c r="AW252" s="13" t="s">
        <v>35</v>
      </c>
      <c r="AX252" s="13" t="s">
        <v>73</v>
      </c>
      <c r="AY252" s="226" t="s">
        <v>114</v>
      </c>
    </row>
    <row r="253" s="13" customFormat="1">
      <c r="A253" s="13"/>
      <c r="B253" s="215"/>
      <c r="C253" s="216"/>
      <c r="D253" s="217" t="s">
        <v>122</v>
      </c>
      <c r="E253" s="218" t="s">
        <v>19</v>
      </c>
      <c r="F253" s="219" t="s">
        <v>440</v>
      </c>
      <c r="G253" s="216"/>
      <c r="H253" s="220">
        <v>306.423</v>
      </c>
      <c r="I253" s="221"/>
      <c r="J253" s="216"/>
      <c r="K253" s="216"/>
      <c r="L253" s="222"/>
      <c r="M253" s="223"/>
      <c r="N253" s="224"/>
      <c r="O253" s="224"/>
      <c r="P253" s="224"/>
      <c r="Q253" s="224"/>
      <c r="R253" s="224"/>
      <c r="S253" s="224"/>
      <c r="T253" s="22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6" t="s">
        <v>122</v>
      </c>
      <c r="AU253" s="226" t="s">
        <v>82</v>
      </c>
      <c r="AV253" s="13" t="s">
        <v>82</v>
      </c>
      <c r="AW253" s="13" t="s">
        <v>35</v>
      </c>
      <c r="AX253" s="13" t="s">
        <v>73</v>
      </c>
      <c r="AY253" s="226" t="s">
        <v>114</v>
      </c>
    </row>
    <row r="254" s="13" customFormat="1">
      <c r="A254" s="13"/>
      <c r="B254" s="215"/>
      <c r="C254" s="216"/>
      <c r="D254" s="217" t="s">
        <v>122</v>
      </c>
      <c r="E254" s="218" t="s">
        <v>19</v>
      </c>
      <c r="F254" s="219" t="s">
        <v>441</v>
      </c>
      <c r="G254" s="216"/>
      <c r="H254" s="220">
        <v>16.5</v>
      </c>
      <c r="I254" s="221"/>
      <c r="J254" s="216"/>
      <c r="K254" s="216"/>
      <c r="L254" s="222"/>
      <c r="M254" s="223"/>
      <c r="N254" s="224"/>
      <c r="O254" s="224"/>
      <c r="P254" s="224"/>
      <c r="Q254" s="224"/>
      <c r="R254" s="224"/>
      <c r="S254" s="224"/>
      <c r="T254" s="22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6" t="s">
        <v>122</v>
      </c>
      <c r="AU254" s="226" t="s">
        <v>82</v>
      </c>
      <c r="AV254" s="13" t="s">
        <v>82</v>
      </c>
      <c r="AW254" s="13" t="s">
        <v>35</v>
      </c>
      <c r="AX254" s="13" t="s">
        <v>73</v>
      </c>
      <c r="AY254" s="226" t="s">
        <v>114</v>
      </c>
    </row>
    <row r="255" s="14" customFormat="1">
      <c r="A255" s="14"/>
      <c r="B255" s="227"/>
      <c r="C255" s="228"/>
      <c r="D255" s="217" t="s">
        <v>122</v>
      </c>
      <c r="E255" s="229" t="s">
        <v>19</v>
      </c>
      <c r="F255" s="230" t="s">
        <v>133</v>
      </c>
      <c r="G255" s="228"/>
      <c r="H255" s="231">
        <v>1368.3990000000001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7" t="s">
        <v>122</v>
      </c>
      <c r="AU255" s="237" t="s">
        <v>82</v>
      </c>
      <c r="AV255" s="14" t="s">
        <v>120</v>
      </c>
      <c r="AW255" s="14" t="s">
        <v>35</v>
      </c>
      <c r="AX255" s="14" t="s">
        <v>80</v>
      </c>
      <c r="AY255" s="237" t="s">
        <v>114</v>
      </c>
    </row>
    <row r="256" s="2" customFormat="1" ht="24.15" customHeight="1">
      <c r="A256" s="40"/>
      <c r="B256" s="41"/>
      <c r="C256" s="202" t="s">
        <v>452</v>
      </c>
      <c r="D256" s="202" t="s">
        <v>116</v>
      </c>
      <c r="E256" s="203" t="s">
        <v>453</v>
      </c>
      <c r="F256" s="204" t="s">
        <v>454</v>
      </c>
      <c r="G256" s="205" t="s">
        <v>207</v>
      </c>
      <c r="H256" s="206">
        <v>306.423</v>
      </c>
      <c r="I256" s="207"/>
      <c r="J256" s="208">
        <f>ROUND(I256*H256,2)</f>
        <v>0</v>
      </c>
      <c r="K256" s="204" t="s">
        <v>178</v>
      </c>
      <c r="L256" s="46"/>
      <c r="M256" s="209" t="s">
        <v>19</v>
      </c>
      <c r="N256" s="210" t="s">
        <v>44</v>
      </c>
      <c r="O256" s="86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3" t="s">
        <v>120</v>
      </c>
      <c r="AT256" s="213" t="s">
        <v>116</v>
      </c>
      <c r="AU256" s="213" t="s">
        <v>82</v>
      </c>
      <c r="AY256" s="19" t="s">
        <v>114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9" t="s">
        <v>80</v>
      </c>
      <c r="BK256" s="214">
        <f>ROUND(I256*H256,2)</f>
        <v>0</v>
      </c>
      <c r="BL256" s="19" t="s">
        <v>120</v>
      </c>
      <c r="BM256" s="213" t="s">
        <v>455</v>
      </c>
    </row>
    <row r="257" s="2" customFormat="1">
      <c r="A257" s="40"/>
      <c r="B257" s="41"/>
      <c r="C257" s="42"/>
      <c r="D257" s="238" t="s">
        <v>180</v>
      </c>
      <c r="E257" s="42"/>
      <c r="F257" s="239" t="s">
        <v>456</v>
      </c>
      <c r="G257" s="42"/>
      <c r="H257" s="42"/>
      <c r="I257" s="240"/>
      <c r="J257" s="42"/>
      <c r="K257" s="42"/>
      <c r="L257" s="46"/>
      <c r="M257" s="241"/>
      <c r="N257" s="24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180</v>
      </c>
      <c r="AU257" s="19" t="s">
        <v>82</v>
      </c>
    </row>
    <row r="258" s="13" customFormat="1">
      <c r="A258" s="13"/>
      <c r="B258" s="215"/>
      <c r="C258" s="216"/>
      <c r="D258" s="217" t="s">
        <v>122</v>
      </c>
      <c r="E258" s="218" t="s">
        <v>19</v>
      </c>
      <c r="F258" s="219" t="s">
        <v>440</v>
      </c>
      <c r="G258" s="216"/>
      <c r="H258" s="220">
        <v>306.423</v>
      </c>
      <c r="I258" s="221"/>
      <c r="J258" s="216"/>
      <c r="K258" s="216"/>
      <c r="L258" s="222"/>
      <c r="M258" s="223"/>
      <c r="N258" s="224"/>
      <c r="O258" s="224"/>
      <c r="P258" s="224"/>
      <c r="Q258" s="224"/>
      <c r="R258" s="224"/>
      <c r="S258" s="224"/>
      <c r="T258" s="22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122</v>
      </c>
      <c r="AU258" s="226" t="s">
        <v>82</v>
      </c>
      <c r="AV258" s="13" t="s">
        <v>82</v>
      </c>
      <c r="AW258" s="13" t="s">
        <v>35</v>
      </c>
      <c r="AX258" s="13" t="s">
        <v>80</v>
      </c>
      <c r="AY258" s="226" t="s">
        <v>114</v>
      </c>
    </row>
    <row r="259" s="2" customFormat="1" ht="24.15" customHeight="1">
      <c r="A259" s="40"/>
      <c r="B259" s="41"/>
      <c r="C259" s="202" t="s">
        <v>457</v>
      </c>
      <c r="D259" s="202" t="s">
        <v>116</v>
      </c>
      <c r="E259" s="203" t="s">
        <v>458</v>
      </c>
      <c r="F259" s="204" t="s">
        <v>459</v>
      </c>
      <c r="G259" s="205" t="s">
        <v>207</v>
      </c>
      <c r="H259" s="206">
        <v>1245.681</v>
      </c>
      <c r="I259" s="207"/>
      <c r="J259" s="208">
        <f>ROUND(I259*H259,2)</f>
        <v>0</v>
      </c>
      <c r="K259" s="204" t="s">
        <v>178</v>
      </c>
      <c r="L259" s="46"/>
      <c r="M259" s="209" t="s">
        <v>19</v>
      </c>
      <c r="N259" s="210" t="s">
        <v>44</v>
      </c>
      <c r="O259" s="86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120</v>
      </c>
      <c r="AT259" s="213" t="s">
        <v>116</v>
      </c>
      <c r="AU259" s="213" t="s">
        <v>82</v>
      </c>
      <c r="AY259" s="19" t="s">
        <v>114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80</v>
      </c>
      <c r="BK259" s="214">
        <f>ROUND(I259*H259,2)</f>
        <v>0</v>
      </c>
      <c r="BL259" s="19" t="s">
        <v>120</v>
      </c>
      <c r="BM259" s="213" t="s">
        <v>460</v>
      </c>
    </row>
    <row r="260" s="2" customFormat="1">
      <c r="A260" s="40"/>
      <c r="B260" s="41"/>
      <c r="C260" s="42"/>
      <c r="D260" s="238" t="s">
        <v>180</v>
      </c>
      <c r="E260" s="42"/>
      <c r="F260" s="239" t="s">
        <v>461</v>
      </c>
      <c r="G260" s="42"/>
      <c r="H260" s="42"/>
      <c r="I260" s="240"/>
      <c r="J260" s="42"/>
      <c r="K260" s="42"/>
      <c r="L260" s="46"/>
      <c r="M260" s="241"/>
      <c r="N260" s="24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180</v>
      </c>
      <c r="AU260" s="19" t="s">
        <v>82</v>
      </c>
    </row>
    <row r="261" s="13" customFormat="1">
      <c r="A261" s="13"/>
      <c r="B261" s="215"/>
      <c r="C261" s="216"/>
      <c r="D261" s="217" t="s">
        <v>122</v>
      </c>
      <c r="E261" s="218" t="s">
        <v>19</v>
      </c>
      <c r="F261" s="219" t="s">
        <v>462</v>
      </c>
      <c r="G261" s="216"/>
      <c r="H261" s="220">
        <v>1245.681</v>
      </c>
      <c r="I261" s="221"/>
      <c r="J261" s="216"/>
      <c r="K261" s="216"/>
      <c r="L261" s="222"/>
      <c r="M261" s="223"/>
      <c r="N261" s="224"/>
      <c r="O261" s="224"/>
      <c r="P261" s="224"/>
      <c r="Q261" s="224"/>
      <c r="R261" s="224"/>
      <c r="S261" s="224"/>
      <c r="T261" s="22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6" t="s">
        <v>122</v>
      </c>
      <c r="AU261" s="226" t="s">
        <v>82</v>
      </c>
      <c r="AV261" s="13" t="s">
        <v>82</v>
      </c>
      <c r="AW261" s="13" t="s">
        <v>35</v>
      </c>
      <c r="AX261" s="13" t="s">
        <v>80</v>
      </c>
      <c r="AY261" s="226" t="s">
        <v>114</v>
      </c>
    </row>
    <row r="262" s="2" customFormat="1" ht="24.15" customHeight="1">
      <c r="A262" s="40"/>
      <c r="B262" s="41"/>
      <c r="C262" s="202" t="s">
        <v>463</v>
      </c>
      <c r="D262" s="202" t="s">
        <v>116</v>
      </c>
      <c r="E262" s="203" t="s">
        <v>464</v>
      </c>
      <c r="F262" s="204" t="s">
        <v>465</v>
      </c>
      <c r="G262" s="205" t="s">
        <v>207</v>
      </c>
      <c r="H262" s="206">
        <v>16.5</v>
      </c>
      <c r="I262" s="207"/>
      <c r="J262" s="208">
        <f>ROUND(I262*H262,2)</f>
        <v>0</v>
      </c>
      <c r="K262" s="204" t="s">
        <v>178</v>
      </c>
      <c r="L262" s="46"/>
      <c r="M262" s="209" t="s">
        <v>19</v>
      </c>
      <c r="N262" s="210" t="s">
        <v>44</v>
      </c>
      <c r="O262" s="86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3" t="s">
        <v>120</v>
      </c>
      <c r="AT262" s="213" t="s">
        <v>116</v>
      </c>
      <c r="AU262" s="213" t="s">
        <v>82</v>
      </c>
      <c r="AY262" s="19" t="s">
        <v>114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9" t="s">
        <v>80</v>
      </c>
      <c r="BK262" s="214">
        <f>ROUND(I262*H262,2)</f>
        <v>0</v>
      </c>
      <c r="BL262" s="19" t="s">
        <v>120</v>
      </c>
      <c r="BM262" s="213" t="s">
        <v>466</v>
      </c>
    </row>
    <row r="263" s="2" customFormat="1">
      <c r="A263" s="40"/>
      <c r="B263" s="41"/>
      <c r="C263" s="42"/>
      <c r="D263" s="238" t="s">
        <v>180</v>
      </c>
      <c r="E263" s="42"/>
      <c r="F263" s="239" t="s">
        <v>467</v>
      </c>
      <c r="G263" s="42"/>
      <c r="H263" s="42"/>
      <c r="I263" s="240"/>
      <c r="J263" s="42"/>
      <c r="K263" s="42"/>
      <c r="L263" s="46"/>
      <c r="M263" s="241"/>
      <c r="N263" s="24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180</v>
      </c>
      <c r="AU263" s="19" t="s">
        <v>82</v>
      </c>
    </row>
    <row r="264" s="13" customFormat="1">
      <c r="A264" s="13"/>
      <c r="B264" s="215"/>
      <c r="C264" s="216"/>
      <c r="D264" s="217" t="s">
        <v>122</v>
      </c>
      <c r="E264" s="218" t="s">
        <v>19</v>
      </c>
      <c r="F264" s="219" t="s">
        <v>441</v>
      </c>
      <c r="G264" s="216"/>
      <c r="H264" s="220">
        <v>16.5</v>
      </c>
      <c r="I264" s="221"/>
      <c r="J264" s="216"/>
      <c r="K264" s="216"/>
      <c r="L264" s="222"/>
      <c r="M264" s="223"/>
      <c r="N264" s="224"/>
      <c r="O264" s="224"/>
      <c r="P264" s="224"/>
      <c r="Q264" s="224"/>
      <c r="R264" s="224"/>
      <c r="S264" s="224"/>
      <c r="T264" s="22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6" t="s">
        <v>122</v>
      </c>
      <c r="AU264" s="226" t="s">
        <v>82</v>
      </c>
      <c r="AV264" s="13" t="s">
        <v>82</v>
      </c>
      <c r="AW264" s="13" t="s">
        <v>35</v>
      </c>
      <c r="AX264" s="13" t="s">
        <v>80</v>
      </c>
      <c r="AY264" s="226" t="s">
        <v>114</v>
      </c>
    </row>
    <row r="265" s="12" customFormat="1" ht="22.8" customHeight="1">
      <c r="A265" s="12"/>
      <c r="B265" s="186"/>
      <c r="C265" s="187"/>
      <c r="D265" s="188" t="s">
        <v>72</v>
      </c>
      <c r="E265" s="200" t="s">
        <v>468</v>
      </c>
      <c r="F265" s="200" t="s">
        <v>469</v>
      </c>
      <c r="G265" s="187"/>
      <c r="H265" s="187"/>
      <c r="I265" s="190"/>
      <c r="J265" s="201">
        <f>BK265</f>
        <v>0</v>
      </c>
      <c r="K265" s="187"/>
      <c r="L265" s="192"/>
      <c r="M265" s="193"/>
      <c r="N265" s="194"/>
      <c r="O265" s="194"/>
      <c r="P265" s="195">
        <f>P266</f>
        <v>0</v>
      </c>
      <c r="Q265" s="194"/>
      <c r="R265" s="195">
        <f>R266</f>
        <v>0</v>
      </c>
      <c r="S265" s="194"/>
      <c r="T265" s="196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7" t="s">
        <v>80</v>
      </c>
      <c r="AT265" s="198" t="s">
        <v>72</v>
      </c>
      <c r="AU265" s="198" t="s">
        <v>80</v>
      </c>
      <c r="AY265" s="197" t="s">
        <v>114</v>
      </c>
      <c r="BK265" s="199">
        <f>BK266</f>
        <v>0</v>
      </c>
    </row>
    <row r="266" s="2" customFormat="1" ht="16.5" customHeight="1">
      <c r="A266" s="40"/>
      <c r="B266" s="41"/>
      <c r="C266" s="202" t="s">
        <v>470</v>
      </c>
      <c r="D266" s="202" t="s">
        <v>116</v>
      </c>
      <c r="E266" s="203" t="s">
        <v>471</v>
      </c>
      <c r="F266" s="204" t="s">
        <v>472</v>
      </c>
      <c r="G266" s="205" t="s">
        <v>207</v>
      </c>
      <c r="H266" s="206">
        <v>690.81500000000005</v>
      </c>
      <c r="I266" s="207"/>
      <c r="J266" s="208">
        <f>ROUND(I266*H266,2)</f>
        <v>0</v>
      </c>
      <c r="K266" s="204" t="s">
        <v>19</v>
      </c>
      <c r="L266" s="46"/>
      <c r="M266" s="274" t="s">
        <v>19</v>
      </c>
      <c r="N266" s="275" t="s">
        <v>44</v>
      </c>
      <c r="O266" s="276"/>
      <c r="P266" s="277">
        <f>O266*H266</f>
        <v>0</v>
      </c>
      <c r="Q266" s="277">
        <v>0</v>
      </c>
      <c r="R266" s="277">
        <f>Q266*H266</f>
        <v>0</v>
      </c>
      <c r="S266" s="277">
        <v>0</v>
      </c>
      <c r="T266" s="27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3" t="s">
        <v>120</v>
      </c>
      <c r="AT266" s="213" t="s">
        <v>116</v>
      </c>
      <c r="AU266" s="213" t="s">
        <v>82</v>
      </c>
      <c r="AY266" s="19" t="s">
        <v>114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9" t="s">
        <v>80</v>
      </c>
      <c r="BK266" s="214">
        <f>ROUND(I266*H266,2)</f>
        <v>0</v>
      </c>
      <c r="BL266" s="19" t="s">
        <v>120</v>
      </c>
      <c r="BM266" s="213" t="s">
        <v>473</v>
      </c>
    </row>
    <row r="267" s="2" customFormat="1" ht="6.96" customHeight="1">
      <c r="A267" s="40"/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46"/>
      <c r="M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</sheetData>
  <sheetProtection sheet="1" autoFilter="0" formatColumns="0" formatRows="0" objects="1" scenarios="1" spinCount="100000" saltValue="ArGxyVbdioxB8+nLuzgO/W6s8yItQHkMY1JS8HtpqwJEb2+0NpmKBOkKmyaknog+fCNaAm9K4gSiMTNVlbvzaQ==" hashValue="DluFhkcOi5j/Cl1dnlezeXgn8ZQV388YW3q6j46MZFGXB3aSBcE2jsj/GvwMD/Li9Yngru9nuCLxguFJ9MDuiQ==" algorithmName="SHA-512" password="CC35"/>
  <autoFilter ref="C87:K26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117" r:id="rId1" display="https://podminky.urs.cz/item/CS_URS_2022_01/133351101"/>
    <hyperlink ref="F150" r:id="rId2" display="https://podminky.urs.cz/item/CS_URS_2022_01/181411131"/>
    <hyperlink ref="F183" r:id="rId3" display="https://podminky.urs.cz/item/CS_URS_2022_01/565165101"/>
    <hyperlink ref="F197" r:id="rId4" display="https://podminky.urs.cz/item/CS_URS_2022_01/810391811"/>
    <hyperlink ref="F199" r:id="rId5" display="https://podminky.urs.cz/item/CS_URS_2022_01/871315241"/>
    <hyperlink ref="F201" r:id="rId6" display="https://podminky.urs.cz/item/CS_URS_2022_01/871395241"/>
    <hyperlink ref="F204" r:id="rId7" display="https://podminky.urs.cz/item/CS_URS_2022_01/871395251"/>
    <hyperlink ref="F206" r:id="rId8" display="https://podminky.urs.cz/item/CS_URS_2022_01/877310330"/>
    <hyperlink ref="F209" r:id="rId9" display="https://podminky.urs.cz/item/CS_URS_2022_01/890311811"/>
    <hyperlink ref="F212" r:id="rId10" display="https://podminky.urs.cz/item/CS_URS_2022_01/892392121"/>
    <hyperlink ref="F214" r:id="rId11" display="https://podminky.urs.cz/item/CS_URS_2022_01/894411131"/>
    <hyperlink ref="F221" r:id="rId12" display="https://podminky.urs.cz/item/CS_URS_2022_01/894812329"/>
    <hyperlink ref="F231" r:id="rId13" display="https://podminky.urs.cz/item/CS_URS_2022_01/935932425"/>
    <hyperlink ref="F257" r:id="rId14" display="https://podminky.urs.cz/item/CS_URS_2022_01/997221861"/>
    <hyperlink ref="F260" r:id="rId15" display="https://podminky.urs.cz/item/CS_URS_2022_01/997221873"/>
    <hyperlink ref="F263" r:id="rId16" display="https://podminky.urs.cz/item/CS_URS_2022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7" customFormat="1" ht="45" customHeight="1">
      <c r="B3" s="283"/>
      <c r="C3" s="284" t="s">
        <v>474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475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476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477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478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479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480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481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482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483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484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79</v>
      </c>
      <c r="F18" s="290" t="s">
        <v>485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486</v>
      </c>
      <c r="F19" s="290" t="s">
        <v>487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488</v>
      </c>
      <c r="F20" s="290" t="s">
        <v>489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490</v>
      </c>
      <c r="F21" s="290" t="s">
        <v>491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492</v>
      </c>
      <c r="F22" s="290" t="s">
        <v>493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494</v>
      </c>
      <c r="F23" s="290" t="s">
        <v>495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496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497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498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499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500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501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502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503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504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100</v>
      </c>
      <c r="F36" s="290"/>
      <c r="G36" s="290" t="s">
        <v>505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506</v>
      </c>
      <c r="F37" s="290"/>
      <c r="G37" s="290" t="s">
        <v>507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54</v>
      </c>
      <c r="F38" s="290"/>
      <c r="G38" s="290" t="s">
        <v>508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55</v>
      </c>
      <c r="F39" s="290"/>
      <c r="G39" s="290" t="s">
        <v>509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101</v>
      </c>
      <c r="F40" s="290"/>
      <c r="G40" s="290" t="s">
        <v>510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102</v>
      </c>
      <c r="F41" s="290"/>
      <c r="G41" s="290" t="s">
        <v>511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512</v>
      </c>
      <c r="F42" s="290"/>
      <c r="G42" s="290" t="s">
        <v>513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514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515</v>
      </c>
      <c r="F44" s="290"/>
      <c r="G44" s="290" t="s">
        <v>516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104</v>
      </c>
      <c r="F45" s="290"/>
      <c r="G45" s="290" t="s">
        <v>517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518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519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520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521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522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523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524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525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526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527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528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529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530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531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532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533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534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535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536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537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538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539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540</v>
      </c>
      <c r="D76" s="308"/>
      <c r="E76" s="308"/>
      <c r="F76" s="308" t="s">
        <v>541</v>
      </c>
      <c r="G76" s="309"/>
      <c r="H76" s="308" t="s">
        <v>55</v>
      </c>
      <c r="I76" s="308" t="s">
        <v>58</v>
      </c>
      <c r="J76" s="308" t="s">
        <v>542</v>
      </c>
      <c r="K76" s="307"/>
    </row>
    <row r="77" s="1" customFormat="1" ht="17.25" customHeight="1">
      <c r="B77" s="305"/>
      <c r="C77" s="310" t="s">
        <v>543</v>
      </c>
      <c r="D77" s="310"/>
      <c r="E77" s="310"/>
      <c r="F77" s="311" t="s">
        <v>544</v>
      </c>
      <c r="G77" s="312"/>
      <c r="H77" s="310"/>
      <c r="I77" s="310"/>
      <c r="J77" s="310" t="s">
        <v>545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54</v>
      </c>
      <c r="D79" s="315"/>
      <c r="E79" s="315"/>
      <c r="F79" s="316" t="s">
        <v>546</v>
      </c>
      <c r="G79" s="317"/>
      <c r="H79" s="293" t="s">
        <v>547</v>
      </c>
      <c r="I79" s="293" t="s">
        <v>548</v>
      </c>
      <c r="J79" s="293">
        <v>20</v>
      </c>
      <c r="K79" s="307"/>
    </row>
    <row r="80" s="1" customFormat="1" ht="15" customHeight="1">
      <c r="B80" s="305"/>
      <c r="C80" s="293" t="s">
        <v>549</v>
      </c>
      <c r="D80" s="293"/>
      <c r="E80" s="293"/>
      <c r="F80" s="316" t="s">
        <v>546</v>
      </c>
      <c r="G80" s="317"/>
      <c r="H80" s="293" t="s">
        <v>550</v>
      </c>
      <c r="I80" s="293" t="s">
        <v>548</v>
      </c>
      <c r="J80" s="293">
        <v>120</v>
      </c>
      <c r="K80" s="307"/>
    </row>
    <row r="81" s="1" customFormat="1" ht="15" customHeight="1">
      <c r="B81" s="318"/>
      <c r="C81" s="293" t="s">
        <v>551</v>
      </c>
      <c r="D81" s="293"/>
      <c r="E81" s="293"/>
      <c r="F81" s="316" t="s">
        <v>552</v>
      </c>
      <c r="G81" s="317"/>
      <c r="H81" s="293" t="s">
        <v>553</v>
      </c>
      <c r="I81" s="293" t="s">
        <v>548</v>
      </c>
      <c r="J81" s="293">
        <v>50</v>
      </c>
      <c r="K81" s="307"/>
    </row>
    <row r="82" s="1" customFormat="1" ht="15" customHeight="1">
      <c r="B82" s="318"/>
      <c r="C82" s="293" t="s">
        <v>554</v>
      </c>
      <c r="D82" s="293"/>
      <c r="E82" s="293"/>
      <c r="F82" s="316" t="s">
        <v>546</v>
      </c>
      <c r="G82" s="317"/>
      <c r="H82" s="293" t="s">
        <v>555</v>
      </c>
      <c r="I82" s="293" t="s">
        <v>556</v>
      </c>
      <c r="J82" s="293"/>
      <c r="K82" s="307"/>
    </row>
    <row r="83" s="1" customFormat="1" ht="15" customHeight="1">
      <c r="B83" s="318"/>
      <c r="C83" s="319" t="s">
        <v>557</v>
      </c>
      <c r="D83" s="319"/>
      <c r="E83" s="319"/>
      <c r="F83" s="320" t="s">
        <v>552</v>
      </c>
      <c r="G83" s="319"/>
      <c r="H83" s="319" t="s">
        <v>558</v>
      </c>
      <c r="I83" s="319" t="s">
        <v>548</v>
      </c>
      <c r="J83" s="319">
        <v>15</v>
      </c>
      <c r="K83" s="307"/>
    </row>
    <row r="84" s="1" customFormat="1" ht="15" customHeight="1">
      <c r="B84" s="318"/>
      <c r="C84" s="319" t="s">
        <v>559</v>
      </c>
      <c r="D84" s="319"/>
      <c r="E84" s="319"/>
      <c r="F84" s="320" t="s">
        <v>552</v>
      </c>
      <c r="G84" s="319"/>
      <c r="H84" s="319" t="s">
        <v>560</v>
      </c>
      <c r="I84" s="319" t="s">
        <v>548</v>
      </c>
      <c r="J84" s="319">
        <v>15</v>
      </c>
      <c r="K84" s="307"/>
    </row>
    <row r="85" s="1" customFormat="1" ht="15" customHeight="1">
      <c r="B85" s="318"/>
      <c r="C85" s="319" t="s">
        <v>561</v>
      </c>
      <c r="D85" s="319"/>
      <c r="E85" s="319"/>
      <c r="F85" s="320" t="s">
        <v>552</v>
      </c>
      <c r="G85" s="319"/>
      <c r="H85" s="319" t="s">
        <v>562</v>
      </c>
      <c r="I85" s="319" t="s">
        <v>548</v>
      </c>
      <c r="J85" s="319">
        <v>20</v>
      </c>
      <c r="K85" s="307"/>
    </row>
    <row r="86" s="1" customFormat="1" ht="15" customHeight="1">
      <c r="B86" s="318"/>
      <c r="C86" s="319" t="s">
        <v>563</v>
      </c>
      <c r="D86" s="319"/>
      <c r="E86" s="319"/>
      <c r="F86" s="320" t="s">
        <v>552</v>
      </c>
      <c r="G86" s="319"/>
      <c r="H86" s="319" t="s">
        <v>564</v>
      </c>
      <c r="I86" s="319" t="s">
        <v>548</v>
      </c>
      <c r="J86" s="319">
        <v>20</v>
      </c>
      <c r="K86" s="307"/>
    </row>
    <row r="87" s="1" customFormat="1" ht="15" customHeight="1">
      <c r="B87" s="318"/>
      <c r="C87" s="293" t="s">
        <v>565</v>
      </c>
      <c r="D87" s="293"/>
      <c r="E87" s="293"/>
      <c r="F87" s="316" t="s">
        <v>552</v>
      </c>
      <c r="G87" s="317"/>
      <c r="H87" s="293" t="s">
        <v>566</v>
      </c>
      <c r="I87" s="293" t="s">
        <v>548</v>
      </c>
      <c r="J87" s="293">
        <v>50</v>
      </c>
      <c r="K87" s="307"/>
    </row>
    <row r="88" s="1" customFormat="1" ht="15" customHeight="1">
      <c r="B88" s="318"/>
      <c r="C88" s="293" t="s">
        <v>567</v>
      </c>
      <c r="D88" s="293"/>
      <c r="E88" s="293"/>
      <c r="F88" s="316" t="s">
        <v>552</v>
      </c>
      <c r="G88" s="317"/>
      <c r="H88" s="293" t="s">
        <v>568</v>
      </c>
      <c r="I88" s="293" t="s">
        <v>548</v>
      </c>
      <c r="J88" s="293">
        <v>20</v>
      </c>
      <c r="K88" s="307"/>
    </row>
    <row r="89" s="1" customFormat="1" ht="15" customHeight="1">
      <c r="B89" s="318"/>
      <c r="C89" s="293" t="s">
        <v>569</v>
      </c>
      <c r="D89" s="293"/>
      <c r="E89" s="293"/>
      <c r="F89" s="316" t="s">
        <v>552</v>
      </c>
      <c r="G89" s="317"/>
      <c r="H89" s="293" t="s">
        <v>570</v>
      </c>
      <c r="I89" s="293" t="s">
        <v>548</v>
      </c>
      <c r="J89" s="293">
        <v>20</v>
      </c>
      <c r="K89" s="307"/>
    </row>
    <row r="90" s="1" customFormat="1" ht="15" customHeight="1">
      <c r="B90" s="318"/>
      <c r="C90" s="293" t="s">
        <v>571</v>
      </c>
      <c r="D90" s="293"/>
      <c r="E90" s="293"/>
      <c r="F90" s="316" t="s">
        <v>552</v>
      </c>
      <c r="G90" s="317"/>
      <c r="H90" s="293" t="s">
        <v>572</v>
      </c>
      <c r="I90" s="293" t="s">
        <v>548</v>
      </c>
      <c r="J90" s="293">
        <v>50</v>
      </c>
      <c r="K90" s="307"/>
    </row>
    <row r="91" s="1" customFormat="1" ht="15" customHeight="1">
      <c r="B91" s="318"/>
      <c r="C91" s="293" t="s">
        <v>573</v>
      </c>
      <c r="D91" s="293"/>
      <c r="E91" s="293"/>
      <c r="F91" s="316" t="s">
        <v>552</v>
      </c>
      <c r="G91" s="317"/>
      <c r="H91" s="293" t="s">
        <v>573</v>
      </c>
      <c r="I91" s="293" t="s">
        <v>548</v>
      </c>
      <c r="J91" s="293">
        <v>50</v>
      </c>
      <c r="K91" s="307"/>
    </row>
    <row r="92" s="1" customFormat="1" ht="15" customHeight="1">
      <c r="B92" s="318"/>
      <c r="C92" s="293" t="s">
        <v>574</v>
      </c>
      <c r="D92" s="293"/>
      <c r="E92" s="293"/>
      <c r="F92" s="316" t="s">
        <v>552</v>
      </c>
      <c r="G92" s="317"/>
      <c r="H92" s="293" t="s">
        <v>575</v>
      </c>
      <c r="I92" s="293" t="s">
        <v>548</v>
      </c>
      <c r="J92" s="293">
        <v>255</v>
      </c>
      <c r="K92" s="307"/>
    </row>
    <row r="93" s="1" customFormat="1" ht="15" customHeight="1">
      <c r="B93" s="318"/>
      <c r="C93" s="293" t="s">
        <v>576</v>
      </c>
      <c r="D93" s="293"/>
      <c r="E93" s="293"/>
      <c r="F93" s="316" t="s">
        <v>546</v>
      </c>
      <c r="G93" s="317"/>
      <c r="H93" s="293" t="s">
        <v>577</v>
      </c>
      <c r="I93" s="293" t="s">
        <v>578</v>
      </c>
      <c r="J93" s="293"/>
      <c r="K93" s="307"/>
    </row>
    <row r="94" s="1" customFormat="1" ht="15" customHeight="1">
      <c r="B94" s="318"/>
      <c r="C94" s="293" t="s">
        <v>579</v>
      </c>
      <c r="D94" s="293"/>
      <c r="E94" s="293"/>
      <c r="F94" s="316" t="s">
        <v>546</v>
      </c>
      <c r="G94" s="317"/>
      <c r="H94" s="293" t="s">
        <v>580</v>
      </c>
      <c r="I94" s="293" t="s">
        <v>581</v>
      </c>
      <c r="J94" s="293"/>
      <c r="K94" s="307"/>
    </row>
    <row r="95" s="1" customFormat="1" ht="15" customHeight="1">
      <c r="B95" s="318"/>
      <c r="C95" s="293" t="s">
        <v>582</v>
      </c>
      <c r="D95" s="293"/>
      <c r="E95" s="293"/>
      <c r="F95" s="316" t="s">
        <v>546</v>
      </c>
      <c r="G95" s="317"/>
      <c r="H95" s="293" t="s">
        <v>582</v>
      </c>
      <c r="I95" s="293" t="s">
        <v>581</v>
      </c>
      <c r="J95" s="293"/>
      <c r="K95" s="307"/>
    </row>
    <row r="96" s="1" customFormat="1" ht="15" customHeight="1">
      <c r="B96" s="318"/>
      <c r="C96" s="293" t="s">
        <v>39</v>
      </c>
      <c r="D96" s="293"/>
      <c r="E96" s="293"/>
      <c r="F96" s="316" t="s">
        <v>546</v>
      </c>
      <c r="G96" s="317"/>
      <c r="H96" s="293" t="s">
        <v>583</v>
      </c>
      <c r="I96" s="293" t="s">
        <v>581</v>
      </c>
      <c r="J96" s="293"/>
      <c r="K96" s="307"/>
    </row>
    <row r="97" s="1" customFormat="1" ht="15" customHeight="1">
      <c r="B97" s="318"/>
      <c r="C97" s="293" t="s">
        <v>49</v>
      </c>
      <c r="D97" s="293"/>
      <c r="E97" s="293"/>
      <c r="F97" s="316" t="s">
        <v>546</v>
      </c>
      <c r="G97" s="317"/>
      <c r="H97" s="293" t="s">
        <v>584</v>
      </c>
      <c r="I97" s="293" t="s">
        <v>581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585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540</v>
      </c>
      <c r="D103" s="308"/>
      <c r="E103" s="308"/>
      <c r="F103" s="308" t="s">
        <v>541</v>
      </c>
      <c r="G103" s="309"/>
      <c r="H103" s="308" t="s">
        <v>55</v>
      </c>
      <c r="I103" s="308" t="s">
        <v>58</v>
      </c>
      <c r="J103" s="308" t="s">
        <v>542</v>
      </c>
      <c r="K103" s="307"/>
    </row>
    <row r="104" s="1" customFormat="1" ht="17.25" customHeight="1">
      <c r="B104" s="305"/>
      <c r="C104" s="310" t="s">
        <v>543</v>
      </c>
      <c r="D104" s="310"/>
      <c r="E104" s="310"/>
      <c r="F104" s="311" t="s">
        <v>544</v>
      </c>
      <c r="G104" s="312"/>
      <c r="H104" s="310"/>
      <c r="I104" s="310"/>
      <c r="J104" s="310" t="s">
        <v>545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54</v>
      </c>
      <c r="D106" s="315"/>
      <c r="E106" s="315"/>
      <c r="F106" s="316" t="s">
        <v>546</v>
      </c>
      <c r="G106" s="293"/>
      <c r="H106" s="293" t="s">
        <v>586</v>
      </c>
      <c r="I106" s="293" t="s">
        <v>548</v>
      </c>
      <c r="J106" s="293">
        <v>20</v>
      </c>
      <c r="K106" s="307"/>
    </row>
    <row r="107" s="1" customFormat="1" ht="15" customHeight="1">
      <c r="B107" s="305"/>
      <c r="C107" s="293" t="s">
        <v>549</v>
      </c>
      <c r="D107" s="293"/>
      <c r="E107" s="293"/>
      <c r="F107" s="316" t="s">
        <v>546</v>
      </c>
      <c r="G107" s="293"/>
      <c r="H107" s="293" t="s">
        <v>586</v>
      </c>
      <c r="I107" s="293" t="s">
        <v>548</v>
      </c>
      <c r="J107" s="293">
        <v>120</v>
      </c>
      <c r="K107" s="307"/>
    </row>
    <row r="108" s="1" customFormat="1" ht="15" customHeight="1">
      <c r="B108" s="318"/>
      <c r="C108" s="293" t="s">
        <v>551</v>
      </c>
      <c r="D108" s="293"/>
      <c r="E108" s="293"/>
      <c r="F108" s="316" t="s">
        <v>552</v>
      </c>
      <c r="G108" s="293"/>
      <c r="H108" s="293" t="s">
        <v>586</v>
      </c>
      <c r="I108" s="293" t="s">
        <v>548</v>
      </c>
      <c r="J108" s="293">
        <v>50</v>
      </c>
      <c r="K108" s="307"/>
    </row>
    <row r="109" s="1" customFormat="1" ht="15" customHeight="1">
      <c r="B109" s="318"/>
      <c r="C109" s="293" t="s">
        <v>554</v>
      </c>
      <c r="D109" s="293"/>
      <c r="E109" s="293"/>
      <c r="F109" s="316" t="s">
        <v>546</v>
      </c>
      <c r="G109" s="293"/>
      <c r="H109" s="293" t="s">
        <v>586</v>
      </c>
      <c r="I109" s="293" t="s">
        <v>556</v>
      </c>
      <c r="J109" s="293"/>
      <c r="K109" s="307"/>
    </row>
    <row r="110" s="1" customFormat="1" ht="15" customHeight="1">
      <c r="B110" s="318"/>
      <c r="C110" s="293" t="s">
        <v>565</v>
      </c>
      <c r="D110" s="293"/>
      <c r="E110" s="293"/>
      <c r="F110" s="316" t="s">
        <v>552</v>
      </c>
      <c r="G110" s="293"/>
      <c r="H110" s="293" t="s">
        <v>586</v>
      </c>
      <c r="I110" s="293" t="s">
        <v>548</v>
      </c>
      <c r="J110" s="293">
        <v>50</v>
      </c>
      <c r="K110" s="307"/>
    </row>
    <row r="111" s="1" customFormat="1" ht="15" customHeight="1">
      <c r="B111" s="318"/>
      <c r="C111" s="293" t="s">
        <v>573</v>
      </c>
      <c r="D111" s="293"/>
      <c r="E111" s="293"/>
      <c r="F111" s="316" t="s">
        <v>552</v>
      </c>
      <c r="G111" s="293"/>
      <c r="H111" s="293" t="s">
        <v>586</v>
      </c>
      <c r="I111" s="293" t="s">
        <v>548</v>
      </c>
      <c r="J111" s="293">
        <v>50</v>
      </c>
      <c r="K111" s="307"/>
    </row>
    <row r="112" s="1" customFormat="1" ht="15" customHeight="1">
      <c r="B112" s="318"/>
      <c r="C112" s="293" t="s">
        <v>571</v>
      </c>
      <c r="D112" s="293"/>
      <c r="E112" s="293"/>
      <c r="F112" s="316" t="s">
        <v>552</v>
      </c>
      <c r="G112" s="293"/>
      <c r="H112" s="293" t="s">
        <v>586</v>
      </c>
      <c r="I112" s="293" t="s">
        <v>548</v>
      </c>
      <c r="J112" s="293">
        <v>50</v>
      </c>
      <c r="K112" s="307"/>
    </row>
    <row r="113" s="1" customFormat="1" ht="15" customHeight="1">
      <c r="B113" s="318"/>
      <c r="C113" s="293" t="s">
        <v>54</v>
      </c>
      <c r="D113" s="293"/>
      <c r="E113" s="293"/>
      <c r="F113" s="316" t="s">
        <v>546</v>
      </c>
      <c r="G113" s="293"/>
      <c r="H113" s="293" t="s">
        <v>587</v>
      </c>
      <c r="I113" s="293" t="s">
        <v>548</v>
      </c>
      <c r="J113" s="293">
        <v>20</v>
      </c>
      <c r="K113" s="307"/>
    </row>
    <row r="114" s="1" customFormat="1" ht="15" customHeight="1">
      <c r="B114" s="318"/>
      <c r="C114" s="293" t="s">
        <v>588</v>
      </c>
      <c r="D114" s="293"/>
      <c r="E114" s="293"/>
      <c r="F114" s="316" t="s">
        <v>546</v>
      </c>
      <c r="G114" s="293"/>
      <c r="H114" s="293" t="s">
        <v>589</v>
      </c>
      <c r="I114" s="293" t="s">
        <v>548</v>
      </c>
      <c r="J114" s="293">
        <v>120</v>
      </c>
      <c r="K114" s="307"/>
    </row>
    <row r="115" s="1" customFormat="1" ht="15" customHeight="1">
      <c r="B115" s="318"/>
      <c r="C115" s="293" t="s">
        <v>39</v>
      </c>
      <c r="D115" s="293"/>
      <c r="E115" s="293"/>
      <c r="F115" s="316" t="s">
        <v>546</v>
      </c>
      <c r="G115" s="293"/>
      <c r="H115" s="293" t="s">
        <v>590</v>
      </c>
      <c r="I115" s="293" t="s">
        <v>581</v>
      </c>
      <c r="J115" s="293"/>
      <c r="K115" s="307"/>
    </row>
    <row r="116" s="1" customFormat="1" ht="15" customHeight="1">
      <c r="B116" s="318"/>
      <c r="C116" s="293" t="s">
        <v>49</v>
      </c>
      <c r="D116" s="293"/>
      <c r="E116" s="293"/>
      <c r="F116" s="316" t="s">
        <v>546</v>
      </c>
      <c r="G116" s="293"/>
      <c r="H116" s="293" t="s">
        <v>591</v>
      </c>
      <c r="I116" s="293" t="s">
        <v>581</v>
      </c>
      <c r="J116" s="293"/>
      <c r="K116" s="307"/>
    </row>
    <row r="117" s="1" customFormat="1" ht="15" customHeight="1">
      <c r="B117" s="318"/>
      <c r="C117" s="293" t="s">
        <v>58</v>
      </c>
      <c r="D117" s="293"/>
      <c r="E117" s="293"/>
      <c r="F117" s="316" t="s">
        <v>546</v>
      </c>
      <c r="G117" s="293"/>
      <c r="H117" s="293" t="s">
        <v>592</v>
      </c>
      <c r="I117" s="293" t="s">
        <v>593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594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540</v>
      </c>
      <c r="D123" s="308"/>
      <c r="E123" s="308"/>
      <c r="F123" s="308" t="s">
        <v>541</v>
      </c>
      <c r="G123" s="309"/>
      <c r="H123" s="308" t="s">
        <v>55</v>
      </c>
      <c r="I123" s="308" t="s">
        <v>58</v>
      </c>
      <c r="J123" s="308" t="s">
        <v>542</v>
      </c>
      <c r="K123" s="337"/>
    </row>
    <row r="124" s="1" customFormat="1" ht="17.25" customHeight="1">
      <c r="B124" s="336"/>
      <c r="C124" s="310" t="s">
        <v>543</v>
      </c>
      <c r="D124" s="310"/>
      <c r="E124" s="310"/>
      <c r="F124" s="311" t="s">
        <v>544</v>
      </c>
      <c r="G124" s="312"/>
      <c r="H124" s="310"/>
      <c r="I124" s="310"/>
      <c r="J124" s="310" t="s">
        <v>545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549</v>
      </c>
      <c r="D126" s="315"/>
      <c r="E126" s="315"/>
      <c r="F126" s="316" t="s">
        <v>546</v>
      </c>
      <c r="G126" s="293"/>
      <c r="H126" s="293" t="s">
        <v>586</v>
      </c>
      <c r="I126" s="293" t="s">
        <v>548</v>
      </c>
      <c r="J126" s="293">
        <v>120</v>
      </c>
      <c r="K126" s="341"/>
    </row>
    <row r="127" s="1" customFormat="1" ht="15" customHeight="1">
      <c r="B127" s="338"/>
      <c r="C127" s="293" t="s">
        <v>595</v>
      </c>
      <c r="D127" s="293"/>
      <c r="E127" s="293"/>
      <c r="F127" s="316" t="s">
        <v>546</v>
      </c>
      <c r="G127" s="293"/>
      <c r="H127" s="293" t="s">
        <v>596</v>
      </c>
      <c r="I127" s="293" t="s">
        <v>548</v>
      </c>
      <c r="J127" s="293" t="s">
        <v>597</v>
      </c>
      <c r="K127" s="341"/>
    </row>
    <row r="128" s="1" customFormat="1" ht="15" customHeight="1">
      <c r="B128" s="338"/>
      <c r="C128" s="293" t="s">
        <v>494</v>
      </c>
      <c r="D128" s="293"/>
      <c r="E128" s="293"/>
      <c r="F128" s="316" t="s">
        <v>546</v>
      </c>
      <c r="G128" s="293"/>
      <c r="H128" s="293" t="s">
        <v>598</v>
      </c>
      <c r="I128" s="293" t="s">
        <v>548</v>
      </c>
      <c r="J128" s="293" t="s">
        <v>597</v>
      </c>
      <c r="K128" s="341"/>
    </row>
    <row r="129" s="1" customFormat="1" ht="15" customHeight="1">
      <c r="B129" s="338"/>
      <c r="C129" s="293" t="s">
        <v>557</v>
      </c>
      <c r="D129" s="293"/>
      <c r="E129" s="293"/>
      <c r="F129" s="316" t="s">
        <v>552</v>
      </c>
      <c r="G129" s="293"/>
      <c r="H129" s="293" t="s">
        <v>558</v>
      </c>
      <c r="I129" s="293" t="s">
        <v>548</v>
      </c>
      <c r="J129" s="293">
        <v>15</v>
      </c>
      <c r="K129" s="341"/>
    </row>
    <row r="130" s="1" customFormat="1" ht="15" customHeight="1">
      <c r="B130" s="338"/>
      <c r="C130" s="319" t="s">
        <v>559</v>
      </c>
      <c r="D130" s="319"/>
      <c r="E130" s="319"/>
      <c r="F130" s="320" t="s">
        <v>552</v>
      </c>
      <c r="G130" s="319"/>
      <c r="H130" s="319" t="s">
        <v>560</v>
      </c>
      <c r="I130" s="319" t="s">
        <v>548</v>
      </c>
      <c r="J130" s="319">
        <v>15</v>
      </c>
      <c r="K130" s="341"/>
    </row>
    <row r="131" s="1" customFormat="1" ht="15" customHeight="1">
      <c r="B131" s="338"/>
      <c r="C131" s="319" t="s">
        <v>561</v>
      </c>
      <c r="D131" s="319"/>
      <c r="E131" s="319"/>
      <c r="F131" s="320" t="s">
        <v>552</v>
      </c>
      <c r="G131" s="319"/>
      <c r="H131" s="319" t="s">
        <v>562</v>
      </c>
      <c r="I131" s="319" t="s">
        <v>548</v>
      </c>
      <c r="J131" s="319">
        <v>20</v>
      </c>
      <c r="K131" s="341"/>
    </row>
    <row r="132" s="1" customFormat="1" ht="15" customHeight="1">
      <c r="B132" s="338"/>
      <c r="C132" s="319" t="s">
        <v>563</v>
      </c>
      <c r="D132" s="319"/>
      <c r="E132" s="319"/>
      <c r="F132" s="320" t="s">
        <v>552</v>
      </c>
      <c r="G132" s="319"/>
      <c r="H132" s="319" t="s">
        <v>564</v>
      </c>
      <c r="I132" s="319" t="s">
        <v>548</v>
      </c>
      <c r="J132" s="319">
        <v>20</v>
      </c>
      <c r="K132" s="341"/>
    </row>
    <row r="133" s="1" customFormat="1" ht="15" customHeight="1">
      <c r="B133" s="338"/>
      <c r="C133" s="293" t="s">
        <v>551</v>
      </c>
      <c r="D133" s="293"/>
      <c r="E133" s="293"/>
      <c r="F133" s="316" t="s">
        <v>552</v>
      </c>
      <c r="G133" s="293"/>
      <c r="H133" s="293" t="s">
        <v>586</v>
      </c>
      <c r="I133" s="293" t="s">
        <v>548</v>
      </c>
      <c r="J133" s="293">
        <v>50</v>
      </c>
      <c r="K133" s="341"/>
    </row>
    <row r="134" s="1" customFormat="1" ht="15" customHeight="1">
      <c r="B134" s="338"/>
      <c r="C134" s="293" t="s">
        <v>565</v>
      </c>
      <c r="D134" s="293"/>
      <c r="E134" s="293"/>
      <c r="F134" s="316" t="s">
        <v>552</v>
      </c>
      <c r="G134" s="293"/>
      <c r="H134" s="293" t="s">
        <v>586</v>
      </c>
      <c r="I134" s="293" t="s">
        <v>548</v>
      </c>
      <c r="J134" s="293">
        <v>50</v>
      </c>
      <c r="K134" s="341"/>
    </row>
    <row r="135" s="1" customFormat="1" ht="15" customHeight="1">
      <c r="B135" s="338"/>
      <c r="C135" s="293" t="s">
        <v>571</v>
      </c>
      <c r="D135" s="293"/>
      <c r="E135" s="293"/>
      <c r="F135" s="316" t="s">
        <v>552</v>
      </c>
      <c r="G135" s="293"/>
      <c r="H135" s="293" t="s">
        <v>586</v>
      </c>
      <c r="I135" s="293" t="s">
        <v>548</v>
      </c>
      <c r="J135" s="293">
        <v>50</v>
      </c>
      <c r="K135" s="341"/>
    </row>
    <row r="136" s="1" customFormat="1" ht="15" customHeight="1">
      <c r="B136" s="338"/>
      <c r="C136" s="293" t="s">
        <v>573</v>
      </c>
      <c r="D136" s="293"/>
      <c r="E136" s="293"/>
      <c r="F136" s="316" t="s">
        <v>552</v>
      </c>
      <c r="G136" s="293"/>
      <c r="H136" s="293" t="s">
        <v>586</v>
      </c>
      <c r="I136" s="293" t="s">
        <v>548</v>
      </c>
      <c r="J136" s="293">
        <v>50</v>
      </c>
      <c r="K136" s="341"/>
    </row>
    <row r="137" s="1" customFormat="1" ht="15" customHeight="1">
      <c r="B137" s="338"/>
      <c r="C137" s="293" t="s">
        <v>574</v>
      </c>
      <c r="D137" s="293"/>
      <c r="E137" s="293"/>
      <c r="F137" s="316" t="s">
        <v>552</v>
      </c>
      <c r="G137" s="293"/>
      <c r="H137" s="293" t="s">
        <v>599</v>
      </c>
      <c r="I137" s="293" t="s">
        <v>548</v>
      </c>
      <c r="J137" s="293">
        <v>255</v>
      </c>
      <c r="K137" s="341"/>
    </row>
    <row r="138" s="1" customFormat="1" ht="15" customHeight="1">
      <c r="B138" s="338"/>
      <c r="C138" s="293" t="s">
        <v>576</v>
      </c>
      <c r="D138" s="293"/>
      <c r="E138" s="293"/>
      <c r="F138" s="316" t="s">
        <v>546</v>
      </c>
      <c r="G138" s="293"/>
      <c r="H138" s="293" t="s">
        <v>600</v>
      </c>
      <c r="I138" s="293" t="s">
        <v>578</v>
      </c>
      <c r="J138" s="293"/>
      <c r="K138" s="341"/>
    </row>
    <row r="139" s="1" customFormat="1" ht="15" customHeight="1">
      <c r="B139" s="338"/>
      <c r="C139" s="293" t="s">
        <v>579</v>
      </c>
      <c r="D139" s="293"/>
      <c r="E139" s="293"/>
      <c r="F139" s="316" t="s">
        <v>546</v>
      </c>
      <c r="G139" s="293"/>
      <c r="H139" s="293" t="s">
        <v>601</v>
      </c>
      <c r="I139" s="293" t="s">
        <v>581</v>
      </c>
      <c r="J139" s="293"/>
      <c r="K139" s="341"/>
    </row>
    <row r="140" s="1" customFormat="1" ht="15" customHeight="1">
      <c r="B140" s="338"/>
      <c r="C140" s="293" t="s">
        <v>582</v>
      </c>
      <c r="D140" s="293"/>
      <c r="E140" s="293"/>
      <c r="F140" s="316" t="s">
        <v>546</v>
      </c>
      <c r="G140" s="293"/>
      <c r="H140" s="293" t="s">
        <v>582</v>
      </c>
      <c r="I140" s="293" t="s">
        <v>581</v>
      </c>
      <c r="J140" s="293"/>
      <c r="K140" s="341"/>
    </row>
    <row r="141" s="1" customFormat="1" ht="15" customHeight="1">
      <c r="B141" s="338"/>
      <c r="C141" s="293" t="s">
        <v>39</v>
      </c>
      <c r="D141" s="293"/>
      <c r="E141" s="293"/>
      <c r="F141" s="316" t="s">
        <v>546</v>
      </c>
      <c r="G141" s="293"/>
      <c r="H141" s="293" t="s">
        <v>602</v>
      </c>
      <c r="I141" s="293" t="s">
        <v>581</v>
      </c>
      <c r="J141" s="293"/>
      <c r="K141" s="341"/>
    </row>
    <row r="142" s="1" customFormat="1" ht="15" customHeight="1">
      <c r="B142" s="338"/>
      <c r="C142" s="293" t="s">
        <v>603</v>
      </c>
      <c r="D142" s="293"/>
      <c r="E142" s="293"/>
      <c r="F142" s="316" t="s">
        <v>546</v>
      </c>
      <c r="G142" s="293"/>
      <c r="H142" s="293" t="s">
        <v>604</v>
      </c>
      <c r="I142" s="293" t="s">
        <v>581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605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540</v>
      </c>
      <c r="D148" s="308"/>
      <c r="E148" s="308"/>
      <c r="F148" s="308" t="s">
        <v>541</v>
      </c>
      <c r="G148" s="309"/>
      <c r="H148" s="308" t="s">
        <v>55</v>
      </c>
      <c r="I148" s="308" t="s">
        <v>58</v>
      </c>
      <c r="J148" s="308" t="s">
        <v>542</v>
      </c>
      <c r="K148" s="307"/>
    </row>
    <row r="149" s="1" customFormat="1" ht="17.25" customHeight="1">
      <c r="B149" s="305"/>
      <c r="C149" s="310" t="s">
        <v>543</v>
      </c>
      <c r="D149" s="310"/>
      <c r="E149" s="310"/>
      <c r="F149" s="311" t="s">
        <v>544</v>
      </c>
      <c r="G149" s="312"/>
      <c r="H149" s="310"/>
      <c r="I149" s="310"/>
      <c r="J149" s="310" t="s">
        <v>545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549</v>
      </c>
      <c r="D151" s="293"/>
      <c r="E151" s="293"/>
      <c r="F151" s="346" t="s">
        <v>546</v>
      </c>
      <c r="G151" s="293"/>
      <c r="H151" s="345" t="s">
        <v>586</v>
      </c>
      <c r="I151" s="345" t="s">
        <v>548</v>
      </c>
      <c r="J151" s="345">
        <v>120</v>
      </c>
      <c r="K151" s="341"/>
    </row>
    <row r="152" s="1" customFormat="1" ht="15" customHeight="1">
      <c r="B152" s="318"/>
      <c r="C152" s="345" t="s">
        <v>595</v>
      </c>
      <c r="D152" s="293"/>
      <c r="E152" s="293"/>
      <c r="F152" s="346" t="s">
        <v>546</v>
      </c>
      <c r="G152" s="293"/>
      <c r="H152" s="345" t="s">
        <v>606</v>
      </c>
      <c r="I152" s="345" t="s">
        <v>548</v>
      </c>
      <c r="J152" s="345" t="s">
        <v>597</v>
      </c>
      <c r="K152" s="341"/>
    </row>
    <row r="153" s="1" customFormat="1" ht="15" customHeight="1">
      <c r="B153" s="318"/>
      <c r="C153" s="345" t="s">
        <v>494</v>
      </c>
      <c r="D153" s="293"/>
      <c r="E153" s="293"/>
      <c r="F153" s="346" t="s">
        <v>546</v>
      </c>
      <c r="G153" s="293"/>
      <c r="H153" s="345" t="s">
        <v>607</v>
      </c>
      <c r="I153" s="345" t="s">
        <v>548</v>
      </c>
      <c r="J153" s="345" t="s">
        <v>597</v>
      </c>
      <c r="K153" s="341"/>
    </row>
    <row r="154" s="1" customFormat="1" ht="15" customHeight="1">
      <c r="B154" s="318"/>
      <c r="C154" s="345" t="s">
        <v>551</v>
      </c>
      <c r="D154" s="293"/>
      <c r="E154" s="293"/>
      <c r="F154" s="346" t="s">
        <v>552</v>
      </c>
      <c r="G154" s="293"/>
      <c r="H154" s="345" t="s">
        <v>586</v>
      </c>
      <c r="I154" s="345" t="s">
        <v>548</v>
      </c>
      <c r="J154" s="345">
        <v>50</v>
      </c>
      <c r="K154" s="341"/>
    </row>
    <row r="155" s="1" customFormat="1" ht="15" customHeight="1">
      <c r="B155" s="318"/>
      <c r="C155" s="345" t="s">
        <v>554</v>
      </c>
      <c r="D155" s="293"/>
      <c r="E155" s="293"/>
      <c r="F155" s="346" t="s">
        <v>546</v>
      </c>
      <c r="G155" s="293"/>
      <c r="H155" s="345" t="s">
        <v>586</v>
      </c>
      <c r="I155" s="345" t="s">
        <v>556</v>
      </c>
      <c r="J155" s="345"/>
      <c r="K155" s="341"/>
    </row>
    <row r="156" s="1" customFormat="1" ht="15" customHeight="1">
      <c r="B156" s="318"/>
      <c r="C156" s="345" t="s">
        <v>565</v>
      </c>
      <c r="D156" s="293"/>
      <c r="E156" s="293"/>
      <c r="F156" s="346" t="s">
        <v>552</v>
      </c>
      <c r="G156" s="293"/>
      <c r="H156" s="345" t="s">
        <v>586</v>
      </c>
      <c r="I156" s="345" t="s">
        <v>548</v>
      </c>
      <c r="J156" s="345">
        <v>50</v>
      </c>
      <c r="K156" s="341"/>
    </row>
    <row r="157" s="1" customFormat="1" ht="15" customHeight="1">
      <c r="B157" s="318"/>
      <c r="C157" s="345" t="s">
        <v>573</v>
      </c>
      <c r="D157" s="293"/>
      <c r="E157" s="293"/>
      <c r="F157" s="346" t="s">
        <v>552</v>
      </c>
      <c r="G157" s="293"/>
      <c r="H157" s="345" t="s">
        <v>586</v>
      </c>
      <c r="I157" s="345" t="s">
        <v>548</v>
      </c>
      <c r="J157" s="345">
        <v>50</v>
      </c>
      <c r="K157" s="341"/>
    </row>
    <row r="158" s="1" customFormat="1" ht="15" customHeight="1">
      <c r="B158" s="318"/>
      <c r="C158" s="345" t="s">
        <v>571</v>
      </c>
      <c r="D158" s="293"/>
      <c r="E158" s="293"/>
      <c r="F158" s="346" t="s">
        <v>552</v>
      </c>
      <c r="G158" s="293"/>
      <c r="H158" s="345" t="s">
        <v>586</v>
      </c>
      <c r="I158" s="345" t="s">
        <v>548</v>
      </c>
      <c r="J158" s="345">
        <v>50</v>
      </c>
      <c r="K158" s="341"/>
    </row>
    <row r="159" s="1" customFormat="1" ht="15" customHeight="1">
      <c r="B159" s="318"/>
      <c r="C159" s="345" t="s">
        <v>87</v>
      </c>
      <c r="D159" s="293"/>
      <c r="E159" s="293"/>
      <c r="F159" s="346" t="s">
        <v>546</v>
      </c>
      <c r="G159" s="293"/>
      <c r="H159" s="345" t="s">
        <v>608</v>
      </c>
      <c r="I159" s="345" t="s">
        <v>548</v>
      </c>
      <c r="J159" s="345" t="s">
        <v>609</v>
      </c>
      <c r="K159" s="341"/>
    </row>
    <row r="160" s="1" customFormat="1" ht="15" customHeight="1">
      <c r="B160" s="318"/>
      <c r="C160" s="345" t="s">
        <v>610</v>
      </c>
      <c r="D160" s="293"/>
      <c r="E160" s="293"/>
      <c r="F160" s="346" t="s">
        <v>546</v>
      </c>
      <c r="G160" s="293"/>
      <c r="H160" s="345" t="s">
        <v>611</v>
      </c>
      <c r="I160" s="345" t="s">
        <v>581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612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540</v>
      </c>
      <c r="D166" s="308"/>
      <c r="E166" s="308"/>
      <c r="F166" s="308" t="s">
        <v>541</v>
      </c>
      <c r="G166" s="350"/>
      <c r="H166" s="351" t="s">
        <v>55</v>
      </c>
      <c r="I166" s="351" t="s">
        <v>58</v>
      </c>
      <c r="J166" s="308" t="s">
        <v>542</v>
      </c>
      <c r="K166" s="285"/>
    </row>
    <row r="167" s="1" customFormat="1" ht="17.25" customHeight="1">
      <c r="B167" s="286"/>
      <c r="C167" s="310" t="s">
        <v>543</v>
      </c>
      <c r="D167" s="310"/>
      <c r="E167" s="310"/>
      <c r="F167" s="311" t="s">
        <v>544</v>
      </c>
      <c r="G167" s="352"/>
      <c r="H167" s="353"/>
      <c r="I167" s="353"/>
      <c r="J167" s="310" t="s">
        <v>545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549</v>
      </c>
      <c r="D169" s="293"/>
      <c r="E169" s="293"/>
      <c r="F169" s="316" t="s">
        <v>546</v>
      </c>
      <c r="G169" s="293"/>
      <c r="H169" s="293" t="s">
        <v>586</v>
      </c>
      <c r="I169" s="293" t="s">
        <v>548</v>
      </c>
      <c r="J169" s="293">
        <v>120</v>
      </c>
      <c r="K169" s="341"/>
    </row>
    <row r="170" s="1" customFormat="1" ht="15" customHeight="1">
      <c r="B170" s="318"/>
      <c r="C170" s="293" t="s">
        <v>595</v>
      </c>
      <c r="D170" s="293"/>
      <c r="E170" s="293"/>
      <c r="F170" s="316" t="s">
        <v>546</v>
      </c>
      <c r="G170" s="293"/>
      <c r="H170" s="293" t="s">
        <v>596</v>
      </c>
      <c r="I170" s="293" t="s">
        <v>548</v>
      </c>
      <c r="J170" s="293" t="s">
        <v>597</v>
      </c>
      <c r="K170" s="341"/>
    </row>
    <row r="171" s="1" customFormat="1" ht="15" customHeight="1">
      <c r="B171" s="318"/>
      <c r="C171" s="293" t="s">
        <v>494</v>
      </c>
      <c r="D171" s="293"/>
      <c r="E171" s="293"/>
      <c r="F171" s="316" t="s">
        <v>546</v>
      </c>
      <c r="G171" s="293"/>
      <c r="H171" s="293" t="s">
        <v>613</v>
      </c>
      <c r="I171" s="293" t="s">
        <v>548</v>
      </c>
      <c r="J171" s="293" t="s">
        <v>597</v>
      </c>
      <c r="K171" s="341"/>
    </row>
    <row r="172" s="1" customFormat="1" ht="15" customHeight="1">
      <c r="B172" s="318"/>
      <c r="C172" s="293" t="s">
        <v>551</v>
      </c>
      <c r="D172" s="293"/>
      <c r="E172" s="293"/>
      <c r="F172" s="316" t="s">
        <v>552</v>
      </c>
      <c r="G172" s="293"/>
      <c r="H172" s="293" t="s">
        <v>613</v>
      </c>
      <c r="I172" s="293" t="s">
        <v>548</v>
      </c>
      <c r="J172" s="293">
        <v>50</v>
      </c>
      <c r="K172" s="341"/>
    </row>
    <row r="173" s="1" customFormat="1" ht="15" customHeight="1">
      <c r="B173" s="318"/>
      <c r="C173" s="293" t="s">
        <v>554</v>
      </c>
      <c r="D173" s="293"/>
      <c r="E173" s="293"/>
      <c r="F173" s="316" t="s">
        <v>546</v>
      </c>
      <c r="G173" s="293"/>
      <c r="H173" s="293" t="s">
        <v>613</v>
      </c>
      <c r="I173" s="293" t="s">
        <v>556</v>
      </c>
      <c r="J173" s="293"/>
      <c r="K173" s="341"/>
    </row>
    <row r="174" s="1" customFormat="1" ht="15" customHeight="1">
      <c r="B174" s="318"/>
      <c r="C174" s="293" t="s">
        <v>565</v>
      </c>
      <c r="D174" s="293"/>
      <c r="E174" s="293"/>
      <c r="F174" s="316" t="s">
        <v>552</v>
      </c>
      <c r="G174" s="293"/>
      <c r="H174" s="293" t="s">
        <v>613</v>
      </c>
      <c r="I174" s="293" t="s">
        <v>548</v>
      </c>
      <c r="J174" s="293">
        <v>50</v>
      </c>
      <c r="K174" s="341"/>
    </row>
    <row r="175" s="1" customFormat="1" ht="15" customHeight="1">
      <c r="B175" s="318"/>
      <c r="C175" s="293" t="s">
        <v>573</v>
      </c>
      <c r="D175" s="293"/>
      <c r="E175" s="293"/>
      <c r="F175" s="316" t="s">
        <v>552</v>
      </c>
      <c r="G175" s="293"/>
      <c r="H175" s="293" t="s">
        <v>613</v>
      </c>
      <c r="I175" s="293" t="s">
        <v>548</v>
      </c>
      <c r="J175" s="293">
        <v>50</v>
      </c>
      <c r="K175" s="341"/>
    </row>
    <row r="176" s="1" customFormat="1" ht="15" customHeight="1">
      <c r="B176" s="318"/>
      <c r="C176" s="293" t="s">
        <v>571</v>
      </c>
      <c r="D176" s="293"/>
      <c r="E176" s="293"/>
      <c r="F176" s="316" t="s">
        <v>552</v>
      </c>
      <c r="G176" s="293"/>
      <c r="H176" s="293" t="s">
        <v>613</v>
      </c>
      <c r="I176" s="293" t="s">
        <v>548</v>
      </c>
      <c r="J176" s="293">
        <v>50</v>
      </c>
      <c r="K176" s="341"/>
    </row>
    <row r="177" s="1" customFormat="1" ht="15" customHeight="1">
      <c r="B177" s="318"/>
      <c r="C177" s="293" t="s">
        <v>100</v>
      </c>
      <c r="D177" s="293"/>
      <c r="E177" s="293"/>
      <c r="F177" s="316" t="s">
        <v>546</v>
      </c>
      <c r="G177" s="293"/>
      <c r="H177" s="293" t="s">
        <v>614</v>
      </c>
      <c r="I177" s="293" t="s">
        <v>615</v>
      </c>
      <c r="J177" s="293"/>
      <c r="K177" s="341"/>
    </row>
    <row r="178" s="1" customFormat="1" ht="15" customHeight="1">
      <c r="B178" s="318"/>
      <c r="C178" s="293" t="s">
        <v>58</v>
      </c>
      <c r="D178" s="293"/>
      <c r="E178" s="293"/>
      <c r="F178" s="316" t="s">
        <v>546</v>
      </c>
      <c r="G178" s="293"/>
      <c r="H178" s="293" t="s">
        <v>616</v>
      </c>
      <c r="I178" s="293" t="s">
        <v>617</v>
      </c>
      <c r="J178" s="293">
        <v>1</v>
      </c>
      <c r="K178" s="341"/>
    </row>
    <row r="179" s="1" customFormat="1" ht="15" customHeight="1">
      <c r="B179" s="318"/>
      <c r="C179" s="293" t="s">
        <v>54</v>
      </c>
      <c r="D179" s="293"/>
      <c r="E179" s="293"/>
      <c r="F179" s="316" t="s">
        <v>546</v>
      </c>
      <c r="G179" s="293"/>
      <c r="H179" s="293" t="s">
        <v>618</v>
      </c>
      <c r="I179" s="293" t="s">
        <v>548</v>
      </c>
      <c r="J179" s="293">
        <v>20</v>
      </c>
      <c r="K179" s="341"/>
    </row>
    <row r="180" s="1" customFormat="1" ht="15" customHeight="1">
      <c r="B180" s="318"/>
      <c r="C180" s="293" t="s">
        <v>55</v>
      </c>
      <c r="D180" s="293"/>
      <c r="E180" s="293"/>
      <c r="F180" s="316" t="s">
        <v>546</v>
      </c>
      <c r="G180" s="293"/>
      <c r="H180" s="293" t="s">
        <v>619</v>
      </c>
      <c r="I180" s="293" t="s">
        <v>548</v>
      </c>
      <c r="J180" s="293">
        <v>255</v>
      </c>
      <c r="K180" s="341"/>
    </row>
    <row r="181" s="1" customFormat="1" ht="15" customHeight="1">
      <c r="B181" s="318"/>
      <c r="C181" s="293" t="s">
        <v>101</v>
      </c>
      <c r="D181" s="293"/>
      <c r="E181" s="293"/>
      <c r="F181" s="316" t="s">
        <v>546</v>
      </c>
      <c r="G181" s="293"/>
      <c r="H181" s="293" t="s">
        <v>510</v>
      </c>
      <c r="I181" s="293" t="s">
        <v>548</v>
      </c>
      <c r="J181" s="293">
        <v>10</v>
      </c>
      <c r="K181" s="341"/>
    </row>
    <row r="182" s="1" customFormat="1" ht="15" customHeight="1">
      <c r="B182" s="318"/>
      <c r="C182" s="293" t="s">
        <v>102</v>
      </c>
      <c r="D182" s="293"/>
      <c r="E182" s="293"/>
      <c r="F182" s="316" t="s">
        <v>546</v>
      </c>
      <c r="G182" s="293"/>
      <c r="H182" s="293" t="s">
        <v>620</v>
      </c>
      <c r="I182" s="293" t="s">
        <v>581</v>
      </c>
      <c r="J182" s="293"/>
      <c r="K182" s="341"/>
    </row>
    <row r="183" s="1" customFormat="1" ht="15" customHeight="1">
      <c r="B183" s="318"/>
      <c r="C183" s="293" t="s">
        <v>621</v>
      </c>
      <c r="D183" s="293"/>
      <c r="E183" s="293"/>
      <c r="F183" s="316" t="s">
        <v>546</v>
      </c>
      <c r="G183" s="293"/>
      <c r="H183" s="293" t="s">
        <v>622</v>
      </c>
      <c r="I183" s="293" t="s">
        <v>581</v>
      </c>
      <c r="J183" s="293"/>
      <c r="K183" s="341"/>
    </row>
    <row r="184" s="1" customFormat="1" ht="15" customHeight="1">
      <c r="B184" s="318"/>
      <c r="C184" s="293" t="s">
        <v>610</v>
      </c>
      <c r="D184" s="293"/>
      <c r="E184" s="293"/>
      <c r="F184" s="316" t="s">
        <v>546</v>
      </c>
      <c r="G184" s="293"/>
      <c r="H184" s="293" t="s">
        <v>623</v>
      </c>
      <c r="I184" s="293" t="s">
        <v>581</v>
      </c>
      <c r="J184" s="293"/>
      <c r="K184" s="341"/>
    </row>
    <row r="185" s="1" customFormat="1" ht="15" customHeight="1">
      <c r="B185" s="318"/>
      <c r="C185" s="293" t="s">
        <v>104</v>
      </c>
      <c r="D185" s="293"/>
      <c r="E185" s="293"/>
      <c r="F185" s="316" t="s">
        <v>552</v>
      </c>
      <c r="G185" s="293"/>
      <c r="H185" s="293" t="s">
        <v>624</v>
      </c>
      <c r="I185" s="293" t="s">
        <v>548</v>
      </c>
      <c r="J185" s="293">
        <v>50</v>
      </c>
      <c r="K185" s="341"/>
    </row>
    <row r="186" s="1" customFormat="1" ht="15" customHeight="1">
      <c r="B186" s="318"/>
      <c r="C186" s="293" t="s">
        <v>625</v>
      </c>
      <c r="D186" s="293"/>
      <c r="E186" s="293"/>
      <c r="F186" s="316" t="s">
        <v>552</v>
      </c>
      <c r="G186" s="293"/>
      <c r="H186" s="293" t="s">
        <v>626</v>
      </c>
      <c r="I186" s="293" t="s">
        <v>627</v>
      </c>
      <c r="J186" s="293"/>
      <c r="K186" s="341"/>
    </row>
    <row r="187" s="1" customFormat="1" ht="15" customHeight="1">
      <c r="B187" s="318"/>
      <c r="C187" s="293" t="s">
        <v>628</v>
      </c>
      <c r="D187" s="293"/>
      <c r="E187" s="293"/>
      <c r="F187" s="316" t="s">
        <v>552</v>
      </c>
      <c r="G187" s="293"/>
      <c r="H187" s="293" t="s">
        <v>629</v>
      </c>
      <c r="I187" s="293" t="s">
        <v>627</v>
      </c>
      <c r="J187" s="293"/>
      <c r="K187" s="341"/>
    </row>
    <row r="188" s="1" customFormat="1" ht="15" customHeight="1">
      <c r="B188" s="318"/>
      <c r="C188" s="293" t="s">
        <v>630</v>
      </c>
      <c r="D188" s="293"/>
      <c r="E188" s="293"/>
      <c r="F188" s="316" t="s">
        <v>552</v>
      </c>
      <c r="G188" s="293"/>
      <c r="H188" s="293" t="s">
        <v>631</v>
      </c>
      <c r="I188" s="293" t="s">
        <v>627</v>
      </c>
      <c r="J188" s="293"/>
      <c r="K188" s="341"/>
    </row>
    <row r="189" s="1" customFormat="1" ht="15" customHeight="1">
      <c r="B189" s="318"/>
      <c r="C189" s="354" t="s">
        <v>632</v>
      </c>
      <c r="D189" s="293"/>
      <c r="E189" s="293"/>
      <c r="F189" s="316" t="s">
        <v>552</v>
      </c>
      <c r="G189" s="293"/>
      <c r="H189" s="293" t="s">
        <v>633</v>
      </c>
      <c r="I189" s="293" t="s">
        <v>634</v>
      </c>
      <c r="J189" s="355" t="s">
        <v>635</v>
      </c>
      <c r="K189" s="341"/>
    </row>
    <row r="190" s="1" customFormat="1" ht="15" customHeight="1">
      <c r="B190" s="318"/>
      <c r="C190" s="354" t="s">
        <v>43</v>
      </c>
      <c r="D190" s="293"/>
      <c r="E190" s="293"/>
      <c r="F190" s="316" t="s">
        <v>546</v>
      </c>
      <c r="G190" s="293"/>
      <c r="H190" s="290" t="s">
        <v>636</v>
      </c>
      <c r="I190" s="293" t="s">
        <v>637</v>
      </c>
      <c r="J190" s="293"/>
      <c r="K190" s="341"/>
    </row>
    <row r="191" s="1" customFormat="1" ht="15" customHeight="1">
      <c r="B191" s="318"/>
      <c r="C191" s="354" t="s">
        <v>638</v>
      </c>
      <c r="D191" s="293"/>
      <c r="E191" s="293"/>
      <c r="F191" s="316" t="s">
        <v>546</v>
      </c>
      <c r="G191" s="293"/>
      <c r="H191" s="293" t="s">
        <v>639</v>
      </c>
      <c r="I191" s="293" t="s">
        <v>581</v>
      </c>
      <c r="J191" s="293"/>
      <c r="K191" s="341"/>
    </row>
    <row r="192" s="1" customFormat="1" ht="15" customHeight="1">
      <c r="B192" s="318"/>
      <c r="C192" s="354" t="s">
        <v>640</v>
      </c>
      <c r="D192" s="293"/>
      <c r="E192" s="293"/>
      <c r="F192" s="316" t="s">
        <v>546</v>
      </c>
      <c r="G192" s="293"/>
      <c r="H192" s="293" t="s">
        <v>641</v>
      </c>
      <c r="I192" s="293" t="s">
        <v>581</v>
      </c>
      <c r="J192" s="293"/>
      <c r="K192" s="341"/>
    </row>
    <row r="193" s="1" customFormat="1" ht="15" customHeight="1">
      <c r="B193" s="318"/>
      <c r="C193" s="354" t="s">
        <v>642</v>
      </c>
      <c r="D193" s="293"/>
      <c r="E193" s="293"/>
      <c r="F193" s="316" t="s">
        <v>552</v>
      </c>
      <c r="G193" s="293"/>
      <c r="H193" s="293" t="s">
        <v>643</v>
      </c>
      <c r="I193" s="293" t="s">
        <v>581</v>
      </c>
      <c r="J193" s="293"/>
      <c r="K193" s="341"/>
    </row>
    <row r="194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644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7" t="s">
        <v>645</v>
      </c>
      <c r="D200" s="357"/>
      <c r="E200" s="357"/>
      <c r="F200" s="357" t="s">
        <v>646</v>
      </c>
      <c r="G200" s="358"/>
      <c r="H200" s="357" t="s">
        <v>647</v>
      </c>
      <c r="I200" s="357"/>
      <c r="J200" s="357"/>
      <c r="K200" s="285"/>
    </row>
    <row r="20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="1" customFormat="1" ht="15" customHeight="1">
      <c r="B202" s="318"/>
      <c r="C202" s="293" t="s">
        <v>637</v>
      </c>
      <c r="D202" s="293"/>
      <c r="E202" s="293"/>
      <c r="F202" s="316" t="s">
        <v>44</v>
      </c>
      <c r="G202" s="293"/>
      <c r="H202" s="293" t="s">
        <v>648</v>
      </c>
      <c r="I202" s="293"/>
      <c r="J202" s="293"/>
      <c r="K202" s="341"/>
    </row>
    <row r="203" s="1" customFormat="1" ht="15" customHeight="1">
      <c r="B203" s="318"/>
      <c r="C203" s="293"/>
      <c r="D203" s="293"/>
      <c r="E203" s="293"/>
      <c r="F203" s="316" t="s">
        <v>45</v>
      </c>
      <c r="G203" s="293"/>
      <c r="H203" s="293" t="s">
        <v>649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48</v>
      </c>
      <c r="G204" s="293"/>
      <c r="H204" s="293" t="s">
        <v>650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46</v>
      </c>
      <c r="G205" s="293"/>
      <c r="H205" s="293" t="s">
        <v>651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47</v>
      </c>
      <c r="G206" s="293"/>
      <c r="H206" s="293" t="s">
        <v>652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/>
      <c r="G207" s="293"/>
      <c r="H207" s="293"/>
      <c r="I207" s="293"/>
      <c r="J207" s="293"/>
      <c r="K207" s="341"/>
    </row>
    <row r="208" s="1" customFormat="1" ht="15" customHeight="1">
      <c r="B208" s="318"/>
      <c r="C208" s="293" t="s">
        <v>593</v>
      </c>
      <c r="D208" s="293"/>
      <c r="E208" s="293"/>
      <c r="F208" s="316" t="s">
        <v>79</v>
      </c>
      <c r="G208" s="293"/>
      <c r="H208" s="293" t="s">
        <v>653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488</v>
      </c>
      <c r="G209" s="293"/>
      <c r="H209" s="293" t="s">
        <v>489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486</v>
      </c>
      <c r="G210" s="293"/>
      <c r="H210" s="293" t="s">
        <v>654</v>
      </c>
      <c r="I210" s="293"/>
      <c r="J210" s="293"/>
      <c r="K210" s="341"/>
    </row>
    <row r="211" s="1" customFormat="1" ht="15" customHeight="1">
      <c r="B211" s="359"/>
      <c r="C211" s="293"/>
      <c r="D211" s="293"/>
      <c r="E211" s="293"/>
      <c r="F211" s="316" t="s">
        <v>490</v>
      </c>
      <c r="G211" s="354"/>
      <c r="H211" s="345" t="s">
        <v>491</v>
      </c>
      <c r="I211" s="345"/>
      <c r="J211" s="345"/>
      <c r="K211" s="360"/>
    </row>
    <row r="212" s="1" customFormat="1" ht="15" customHeight="1">
      <c r="B212" s="359"/>
      <c r="C212" s="293"/>
      <c r="D212" s="293"/>
      <c r="E212" s="293"/>
      <c r="F212" s="316" t="s">
        <v>492</v>
      </c>
      <c r="G212" s="354"/>
      <c r="H212" s="345" t="s">
        <v>655</v>
      </c>
      <c r="I212" s="345"/>
      <c r="J212" s="345"/>
      <c r="K212" s="360"/>
    </row>
    <row r="213" s="1" customFormat="1" ht="15" customHeight="1">
      <c r="B213" s="359"/>
      <c r="C213" s="293"/>
      <c r="D213" s="293"/>
      <c r="E213" s="293"/>
      <c r="F213" s="316"/>
      <c r="G213" s="354"/>
      <c r="H213" s="345"/>
      <c r="I213" s="345"/>
      <c r="J213" s="345"/>
      <c r="K213" s="360"/>
    </row>
    <row r="214" s="1" customFormat="1" ht="15" customHeight="1">
      <c r="B214" s="359"/>
      <c r="C214" s="293" t="s">
        <v>617</v>
      </c>
      <c r="D214" s="293"/>
      <c r="E214" s="293"/>
      <c r="F214" s="316">
        <v>1</v>
      </c>
      <c r="G214" s="354"/>
      <c r="H214" s="345" t="s">
        <v>656</v>
      </c>
      <c r="I214" s="345"/>
      <c r="J214" s="345"/>
      <c r="K214" s="360"/>
    </row>
    <row r="215" s="1" customFormat="1" ht="15" customHeight="1">
      <c r="B215" s="359"/>
      <c r="C215" s="293"/>
      <c r="D215" s="293"/>
      <c r="E215" s="293"/>
      <c r="F215" s="316">
        <v>2</v>
      </c>
      <c r="G215" s="354"/>
      <c r="H215" s="345" t="s">
        <v>657</v>
      </c>
      <c r="I215" s="345"/>
      <c r="J215" s="345"/>
      <c r="K215" s="360"/>
    </row>
    <row r="216" s="1" customFormat="1" ht="15" customHeight="1">
      <c r="B216" s="359"/>
      <c r="C216" s="293"/>
      <c r="D216" s="293"/>
      <c r="E216" s="293"/>
      <c r="F216" s="316">
        <v>3</v>
      </c>
      <c r="G216" s="354"/>
      <c r="H216" s="345" t="s">
        <v>658</v>
      </c>
      <c r="I216" s="345"/>
      <c r="J216" s="345"/>
      <c r="K216" s="360"/>
    </row>
    <row r="217" s="1" customFormat="1" ht="15" customHeight="1">
      <c r="B217" s="359"/>
      <c r="C217" s="293"/>
      <c r="D217" s="293"/>
      <c r="E217" s="293"/>
      <c r="F217" s="316">
        <v>4</v>
      </c>
      <c r="G217" s="354"/>
      <c r="H217" s="345" t="s">
        <v>659</v>
      </c>
      <c r="I217" s="345"/>
      <c r="J217" s="345"/>
      <c r="K217" s="360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2" ma:contentTypeDescription="Vytvoří nový dokument" ma:contentTypeScope="" ma:versionID="b8e390a7a5a321d1c6d6759c06f5997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dfe7cabc71937b0d6c1ae2780d6c2fb0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03E4DFDA-5759-426B-BC25-50742BCBDB50}"/>
</file>

<file path=customXml/itemProps2.xml><?xml version="1.0" encoding="utf-8"?>
<ds:datastoreItem xmlns:ds="http://schemas.openxmlformats.org/officeDocument/2006/customXml" ds:itemID="{AA51F695-8902-4828-8EDF-C0F0EEE565F6}"/>
</file>

<file path=customXml/itemProps3.xml><?xml version="1.0" encoding="utf-8"?>
<ds:datastoreItem xmlns:ds="http://schemas.openxmlformats.org/officeDocument/2006/customXml" ds:itemID="{32C04EBA-BBE9-4D12-88CA-B5A511D20AF7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Třasák</dc:creator>
  <cp:lastModifiedBy>Lukáš Třasák</cp:lastModifiedBy>
  <dcterms:created xsi:type="dcterms:W3CDTF">2022-05-02T16:59:58Z</dcterms:created>
  <dcterms:modified xsi:type="dcterms:W3CDTF">2022-05-02T17:00:02Z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