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W:\2025_0581_Napojení_II-312_Vysoke_Myto_ZAV\Export\čistopis\Záchranný archeologický výzkum\5 Soupis prací\"/>
    </mc:Choice>
  </mc:AlternateContent>
  <xr:revisionPtr revIDLastSave="0" documentId="13_ncr:1_{E05369CA-7B01-4AC7-81DF-D71AE9389667}" xr6:coauthVersionLast="47" xr6:coauthVersionMax="47" xr10:uidLastSave="{00000000-0000-0000-0000-000000000000}"/>
  <bookViews>
    <workbookView xWindow="-17904" yWindow="432" windowWidth="16548" windowHeight="15552" xr2:uid="{00000000-000D-0000-FFFF-FFFF00000000}"/>
  </bookViews>
  <sheets>
    <sheet name="Rekapitulace" sheetId="1" r:id="rId1"/>
    <sheet name="ZAV" sheetId="3" r:id="rId2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O42" i="3" s="1"/>
  <c r="I39" i="3"/>
  <c r="O39" i="3" s="1"/>
  <c r="I36" i="3"/>
  <c r="O36" i="3" s="1"/>
  <c r="I33" i="3"/>
  <c r="O33" i="3" s="1"/>
  <c r="I30" i="3"/>
  <c r="O30" i="3" s="1"/>
  <c r="I27" i="3"/>
  <c r="O27" i="3" s="1"/>
  <c r="I24" i="3"/>
  <c r="O24" i="3" s="1"/>
  <c r="I21" i="3"/>
  <c r="O21" i="3" s="1"/>
  <c r="I18" i="3"/>
  <c r="O18" i="3" s="1"/>
  <c r="I15" i="3"/>
  <c r="O15" i="3" s="1"/>
  <c r="I12" i="3"/>
  <c r="O12" i="3" s="1"/>
  <c r="I9" i="3"/>
  <c r="Q8" i="3" s="1"/>
  <c r="I8" i="3" s="1"/>
  <c r="I3" i="3" s="1"/>
  <c r="C10" i="1" s="1"/>
  <c r="O9" i="3" l="1"/>
  <c r="R8" i="3" s="1"/>
  <c r="O8" i="3" s="1"/>
  <c r="O2" i="3" s="1"/>
  <c r="D10" i="1" s="1"/>
  <c r="E10" i="1" s="1"/>
  <c r="C7" i="1" l="1"/>
  <c r="C6" i="1"/>
</calcChain>
</file>

<file path=xl/sharedStrings.xml><?xml version="1.0" encoding="utf-8"?>
<sst xmlns="http://schemas.openxmlformats.org/spreadsheetml/2006/main" count="184" uniqueCount="83">
  <si>
    <t>Rekapitulace ceny</t>
  </si>
  <si>
    <t>Stavba: 2025/0581 - Napojení silnice II/312 na D35 MÚK Vysoké Mýto-západ, I. etapa, PD pro ZAV</t>
  </si>
  <si>
    <t>Varianta:  - PDPS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</si>
  <si>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</si>
  <si>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</si>
  <si>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</si>
  <si>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</si>
  <si>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</si>
  <si>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</si>
  <si>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</si>
  <si>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</si>
  <si>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</si>
  <si>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</si>
  <si>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</si>
  <si>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2025/0581</t>
  </si>
  <si>
    <t>Napojení silnice II/312 na D35 MÚK Vysoké Mýto-západ, I. etapa, PD pro ZAV</t>
  </si>
  <si>
    <t>O</t>
  </si>
  <si>
    <t>Rozpočet:</t>
  </si>
  <si>
    <t>0,00</t>
  </si>
  <si>
    <t>15,00</t>
  </si>
  <si>
    <t>21,00</t>
  </si>
  <si>
    <t>2</t>
  </si>
  <si>
    <t>3</t>
  </si>
  <si>
    <t/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</si>
  <si>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</si>
  <si>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</si>
  <si>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</si>
  <si>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</si>
  <si>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</si>
  <si>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</si>
  <si>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</si>
  <si>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</si>
  <si>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</si>
  <si>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</si>
  <si>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</si>
  <si>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</si>
  <si>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</si>
  <si>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</si>
  <si>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</si>
  <si>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</si>
  <si>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</si>
  <si>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Všeobecné konstrukce a práce</t>
  </si>
  <si>
    <t>P</t>
  </si>
  <si>
    <t>PP</t>
  </si>
  <si>
    <t>VV</t>
  </si>
  <si>
    <t>KPL</t>
  </si>
  <si>
    <t>02911</t>
  </si>
  <si>
    <t>a</t>
  </si>
  <si>
    <t>b</t>
  </si>
  <si>
    <t>c</t>
  </si>
  <si>
    <t>7</t>
  </si>
  <si>
    <t>8</t>
  </si>
  <si>
    <t>11</t>
  </si>
  <si>
    <t>12</t>
  </si>
  <si>
    <t>Záchranný archeologický výzkum</t>
  </si>
  <si>
    <t>02730</t>
  </si>
  <si>
    <t>POMOC PRÁCE ZŘÍZ NEBO ZAJIŠŤ OCHRANU INŽENÝRSKÝCH SÍTÍ</t>
  </si>
  <si>
    <t>ochrana inženýrských sítí - předpoklad 6 ks</t>
  </si>
  <si>
    <t>02811</t>
  </si>
  <si>
    <t>PRŮZKUMNÉ PRÁCE GEOTECHNICKÉ NA POVRCHU</t>
  </si>
  <si>
    <t>geolog, geotechnik, pedolog</t>
  </si>
  <si>
    <t>02821</t>
  </si>
  <si>
    <t>PRŮZKUMNÉ PRÁCE ARCHEOLOGICKÉ NA POVRCHU</t>
  </si>
  <si>
    <t>vedoucí archeolog/archeolog</t>
  </si>
  <si>
    <t>vedoucí technik/technik archeologického výzkumu</t>
  </si>
  <si>
    <t>dokumentátor archeologického výzkumu</t>
  </si>
  <si>
    <t>d</t>
  </si>
  <si>
    <t>terénní pracovník</t>
  </si>
  <si>
    <t>e</t>
  </si>
  <si>
    <t>antropolog</t>
  </si>
  <si>
    <t>f</t>
  </si>
  <si>
    <t>technik provádějící detektorovou prospekci</t>
  </si>
  <si>
    <t>OSTATNÍ POŽADAVKY - ZEMĚMĚŘICKÉ ZAMĚŘENÍ</t>
  </si>
  <si>
    <t>geodetická činnost při provádění ZAV - část archeologická</t>
  </si>
  <si>
    <t>02940</t>
  </si>
  <si>
    <t>OSTATNÍ POŽADAVKY - VYPRACOVÁNÍ DOKUMENTACE</t>
  </si>
  <si>
    <t>zpracování a vyhodnocení průzkumu</t>
  </si>
  <si>
    <t>02960</t>
  </si>
  <si>
    <t>OSTATNÍ POŽADAVKY - ODBORNÝ DOZOR</t>
  </si>
  <si>
    <t>Ekologický dozor stavby</t>
  </si>
  <si>
    <t>03100</t>
  </si>
  <si>
    <t>ZAŘÍZENÍ STAVENIŠTĚ - ZŘÍZENÍ, PROVOZ, DEMONTÁŽ</t>
  </si>
  <si>
    <t>5 ks buněk a 5 ks mobilní 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</si>
</sst>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5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0" fillId="0" borderId="2" xfId="6" applyFont="1" applyBorder="1" applyAlignment="1">
      <alignment vertical="top"/>
    </xf>
    <xf numFmtId="4" fontId="0" fillId="2" borderId="1" xfId="6" applyNumberFormat="1" applyFont="1" applyFill="1" applyBorder="1" applyAlignment="1">
      <alignment horizontal="center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4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>
      <selection activeCell="B21" sqref="B21"/>
    </sheetView>
  </sheetViews>
  <sheetFormatPr defaultColWidth="9.109375" defaultRowHeight="12.75" customHeight="1" x14ac:dyDescent="0.25"/>
  <cols>
    <col min="1" max="1" width="25.6640625" customWidth="1"/>
    <col min="2" max="2" width="66.6640625" customWidth="1"/>
    <col min="3" max="5" width="20.6640625" customWidth="1"/>
  </cols>
  <sheetData>
    <row r="1" spans="1:5" ht="12.75" customHeight="1" x14ac:dyDescent="0.25">
      <c r="A1" s="31"/>
      <c r="B1" s="4"/>
      <c r="C1" s="4"/>
      <c r="D1" s="4"/>
      <c r="E1" s="4"/>
    </row>
    <row r="2" spans="1:5" ht="12.75" customHeight="1" x14ac:dyDescent="0.25">
      <c r="A2" s="31"/>
      <c r="B2" s="32" t="s">
        <v>0</v>
      </c>
      <c r="C2" s="4"/>
      <c r="D2" s="4"/>
      <c r="E2" s="4"/>
    </row>
    <row r="3" spans="1:5" ht="19.95" customHeight="1" x14ac:dyDescent="0.25">
      <c r="A3" s="31"/>
      <c r="B3" s="31"/>
      <c r="C3" s="4"/>
      <c r="D3" s="4"/>
      <c r="E3" s="4"/>
    </row>
    <row r="4" spans="1:5" ht="19.95" customHeight="1" x14ac:dyDescent="0.4">
      <c r="A4" s="4"/>
      <c r="B4" s="33" t="s">
        <v>1</v>
      </c>
      <c r="C4" s="31"/>
      <c r="D4" s="31"/>
      <c r="E4" s="4"/>
    </row>
    <row r="5" spans="1:5" ht="12.75" customHeight="1" x14ac:dyDescent="0.25">
      <c r="A5" s="4"/>
      <c r="B5" s="31" t="s">
        <v>2</v>
      </c>
      <c r="C5" s="31"/>
      <c r="D5" s="31"/>
      <c r="E5" s="4"/>
    </row>
    <row r="6" spans="1:5" ht="12.75" customHeight="1" x14ac:dyDescent="0.25">
      <c r="A6" s="4"/>
      <c r="B6" s="5" t="s">
        <v>3</v>
      </c>
      <c r="C6" s="7">
        <f>SUM(C10:C10)</f>
        <v>0</v>
      </c>
      <c r="D6" s="4"/>
      <c r="E6" s="4"/>
    </row>
    <row r="7" spans="1:5" ht="12.75" customHeight="1" x14ac:dyDescent="0.25">
      <c r="A7" s="4"/>
      <c r="B7" s="5" t="s">
        <v>4</v>
      </c>
      <c r="C7" s="7">
        <f>SUM(E10:E10)</f>
        <v>0</v>
      </c>
      <c r="D7" s="4"/>
      <c r="E7" s="4"/>
    </row>
    <row r="8" spans="1:5" ht="12.75" customHeight="1" x14ac:dyDescent="0.25">
      <c r="A8" s="2"/>
      <c r="B8" s="2"/>
      <c r="C8" s="2"/>
      <c r="D8" s="2"/>
      <c r="E8" s="2"/>
    </row>
    <row r="9" spans="1:5" ht="12.7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</row>
    <row r="10" spans="1:5" ht="12.75" customHeight="1" x14ac:dyDescent="0.25">
      <c r="A10" s="15" t="s">
        <v>23</v>
      </c>
      <c r="B10" s="15" t="s">
        <v>54</v>
      </c>
      <c r="C10" s="16">
        <f>ZAV!I3</f>
        <v>0</v>
      </c>
      <c r="D10" s="16">
        <f>ZAV!O2</f>
        <v>0</v>
      </c>
      <c r="E10" s="16">
        <f>C10+D10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workbookViewId="0">
      <pane ySplit="7" topLeftCell="A8" activePane="bottomLeft" state="frozen"/>
      <selection pane="bottomLeft" activeCell="E45" sqref="E45"/>
    </sheetView>
  </sheetViews>
  <sheetFormatPr defaultColWidth="9.109375" defaultRowHeight="12.75" customHeight="1" x14ac:dyDescent="0.25"/>
  <cols>
    <col min="1" max="1" width="9.109375" hidden="1" customWidth="1"/>
    <col min="2" max="2" width="11.6640625" customWidth="1"/>
    <col min="3" max="3" width="14.6640625" customWidth="1"/>
    <col min="4" max="4" width="9.6640625" customWidth="1"/>
    <col min="5" max="5" width="70.6640625" customWidth="1"/>
    <col min="6" max="6" width="11.6640625" customWidth="1"/>
    <col min="7" max="9" width="16.6640625" customWidth="1"/>
    <col min="15" max="18" width="9.109375" hidden="1" customWidth="1"/>
  </cols>
  <sheetData>
    <row r="1" spans="1:18" ht="12.75" customHeight="1" x14ac:dyDescent="0.25">
      <c r="A1" t="s">
        <v>10</v>
      </c>
      <c r="B1" s="4"/>
      <c r="C1" s="4"/>
      <c r="D1" s="4"/>
      <c r="E1" s="4"/>
      <c r="F1" s="4"/>
      <c r="G1" s="4"/>
      <c r="H1" s="4"/>
      <c r="I1" s="4"/>
      <c r="P1" t="s">
        <v>21</v>
      </c>
    </row>
    <row r="2" spans="1:18" ht="25.05" customHeight="1" x14ac:dyDescent="0.25">
      <c r="B2" s="4"/>
      <c r="C2" s="4"/>
      <c r="D2" s="4"/>
      <c r="E2" s="3" t="s">
        <v>12</v>
      </c>
      <c r="F2" s="4"/>
      <c r="G2" s="4"/>
      <c r="H2" s="2"/>
      <c r="I2" s="2"/>
      <c r="O2">
        <f>0+O8</f>
        <v>0</v>
      </c>
      <c r="P2" t="s">
        <v>22</v>
      </c>
    </row>
    <row r="3" spans="1:18" ht="15" customHeight="1" x14ac:dyDescent="0.25">
      <c r="A3" t="s">
        <v>11</v>
      </c>
      <c r="B3" s="10" t="s">
        <v>13</v>
      </c>
      <c r="C3" s="35" t="s">
        <v>14</v>
      </c>
      <c r="D3" s="31"/>
      <c r="E3" s="11" t="s">
        <v>15</v>
      </c>
      <c r="F3" s="4"/>
      <c r="G3" s="9"/>
      <c r="H3" s="8" t="s">
        <v>23</v>
      </c>
      <c r="I3" s="30">
        <f>0+I8</f>
        <v>0</v>
      </c>
      <c r="O3" t="s">
        <v>18</v>
      </c>
      <c r="P3" t="s">
        <v>21</v>
      </c>
    </row>
    <row r="4" spans="1:18" ht="15" customHeight="1" x14ac:dyDescent="0.25">
      <c r="A4" t="s">
        <v>16</v>
      </c>
      <c r="B4" s="12" t="s">
        <v>17</v>
      </c>
      <c r="C4" s="36" t="s">
        <v>23</v>
      </c>
      <c r="D4" s="37"/>
      <c r="E4" s="13" t="s">
        <v>54</v>
      </c>
      <c r="F4" s="2"/>
      <c r="G4" s="2"/>
      <c r="H4" s="14"/>
      <c r="I4" s="14"/>
      <c r="O4" t="s">
        <v>19</v>
      </c>
      <c r="P4" t="s">
        <v>21</v>
      </c>
    </row>
    <row r="5" spans="1:18" ht="12.75" customHeight="1" x14ac:dyDescent="0.25">
      <c r="A5" s="34" t="s">
        <v>24</v>
      </c>
      <c r="B5" s="34" t="s">
        <v>26</v>
      </c>
      <c r="C5" s="34" t="s">
        <v>28</v>
      </c>
      <c r="D5" s="34" t="s">
        <v>29</v>
      </c>
      <c r="E5" s="34" t="s">
        <v>30</v>
      </c>
      <c r="F5" s="34" t="s">
        <v>32</v>
      </c>
      <c r="G5" s="34" t="s">
        <v>34</v>
      </c>
      <c r="H5" s="34" t="s">
        <v>36</v>
      </c>
      <c r="I5" s="34"/>
      <c r="O5" t="s">
        <v>20</v>
      </c>
      <c r="P5" t="s">
        <v>21</v>
      </c>
    </row>
    <row r="6" spans="1:18" ht="12.75" customHeight="1" x14ac:dyDescent="0.25">
      <c r="A6" s="34"/>
      <c r="B6" s="34"/>
      <c r="C6" s="34"/>
      <c r="D6" s="34"/>
      <c r="E6" s="34"/>
      <c r="F6" s="34"/>
      <c r="G6" s="34"/>
      <c r="H6" s="1" t="s">
        <v>37</v>
      </c>
      <c r="I6" s="1" t="s">
        <v>39</v>
      </c>
    </row>
    <row r="7" spans="1:18" ht="12.75" customHeight="1" x14ac:dyDescent="0.25">
      <c r="A7" s="1" t="s">
        <v>25</v>
      </c>
      <c r="B7" s="1" t="s">
        <v>27</v>
      </c>
      <c r="C7" s="1" t="s">
        <v>21</v>
      </c>
      <c r="D7" s="1" t="s">
        <v>22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</row>
    <row r="8" spans="1:18" ht="12.75" customHeight="1" x14ac:dyDescent="0.25">
      <c r="A8" s="14"/>
      <c r="B8" s="14"/>
      <c r="C8" s="18" t="s">
        <v>25</v>
      </c>
      <c r="D8" s="14"/>
      <c r="E8" s="19" t="s">
        <v>41</v>
      </c>
      <c r="F8" s="14"/>
      <c r="G8" s="14"/>
      <c r="H8" s="14"/>
      <c r="I8" s="20">
        <f>0+Q8</f>
        <v>0</v>
      </c>
      <c r="O8">
        <f>0+R8</f>
        <v>0</v>
      </c>
      <c r="Q8">
        <f>0+I9+I12+I15+I18+I21+I24+I27+I30+I33+I36+I39+I42</f>
        <v>0</v>
      </c>
      <c r="R8">
        <f>0+O9+O12+O15+O18+O21+O24+O27+O30+O33+O36+O39+O42</f>
        <v>0</v>
      </c>
    </row>
    <row r="9" spans="1:18" ht="13.2" x14ac:dyDescent="0.25">
      <c r="A9" s="17" t="s">
        <v>42</v>
      </c>
      <c r="B9" s="21" t="s">
        <v>27</v>
      </c>
      <c r="C9" s="21" t="s">
        <v>55</v>
      </c>
      <c r="D9" s="17" t="s">
        <v>23</v>
      </c>
      <c r="E9" s="22" t="s">
        <v>56</v>
      </c>
      <c r="F9" s="23" t="s">
        <v>45</v>
      </c>
      <c r="G9" s="24">
        <v>1</v>
      </c>
      <c r="H9" s="24">
        <v>0</v>
      </c>
      <c r="I9" s="24">
        <f>ROUND(ROUND(H9,2)*ROUND(G9,2),2)</f>
        <v>0</v>
      </c>
      <c r="O9">
        <f>(I9*21)/100</f>
        <v>0</v>
      </c>
      <c r="P9" t="s">
        <v>21</v>
      </c>
    </row>
    <row r="10" spans="1:18" ht="13.2" x14ac:dyDescent="0.25">
      <c r="A10" s="25" t="s">
        <v>43</v>
      </c>
      <c r="E10" s="26" t="s">
        <v>57</v>
      </c>
    </row>
    <row r="11" spans="1:18" ht="13.2" x14ac:dyDescent="0.25">
      <c r="A11" s="29" t="s">
        <v>44</v>
      </c>
      <c r="E11" s="28" t="s">
        <v>23</v>
      </c>
    </row>
    <row r="12" spans="1:18" ht="13.2" x14ac:dyDescent="0.25">
      <c r="A12" s="17" t="s">
        <v>42</v>
      </c>
      <c r="B12" s="21" t="s">
        <v>21</v>
      </c>
      <c r="C12" s="21" t="s">
        <v>58</v>
      </c>
      <c r="D12" s="17" t="s">
        <v>23</v>
      </c>
      <c r="E12" s="22" t="s">
        <v>59</v>
      </c>
      <c r="F12" s="23" t="s">
        <v>45</v>
      </c>
      <c r="G12" s="24">
        <v>1</v>
      </c>
      <c r="H12" s="24">
        <v>0</v>
      </c>
      <c r="I12" s="24">
        <f>ROUND(ROUND(H12,2)*ROUND(G12,2),2)</f>
        <v>0</v>
      </c>
      <c r="O12">
        <f>(I12*21)/100</f>
        <v>0</v>
      </c>
      <c r="P12" t="s">
        <v>21</v>
      </c>
    </row>
    <row r="13" spans="1:18" ht="13.2" x14ac:dyDescent="0.25">
      <c r="A13" s="25" t="s">
        <v>43</v>
      </c>
      <c r="E13" s="26" t="s">
        <v>60</v>
      </c>
    </row>
    <row r="14" spans="1:18" ht="13.2" x14ac:dyDescent="0.25">
      <c r="A14" s="29" t="s">
        <v>44</v>
      </c>
      <c r="E14" s="28" t="s">
        <v>23</v>
      </c>
    </row>
    <row r="15" spans="1:18" ht="13.2" x14ac:dyDescent="0.25">
      <c r="A15" s="17" t="s">
        <v>42</v>
      </c>
      <c r="B15" s="21" t="s">
        <v>22</v>
      </c>
      <c r="C15" s="21" t="s">
        <v>61</v>
      </c>
      <c r="D15" s="17" t="s">
        <v>47</v>
      </c>
      <c r="E15" s="22" t="s">
        <v>62</v>
      </c>
      <c r="F15" s="23" t="s">
        <v>45</v>
      </c>
      <c r="G15" s="24">
        <v>1</v>
      </c>
      <c r="H15" s="24">
        <v>0</v>
      </c>
      <c r="I15" s="24">
        <f>ROUND(ROUND(H15,2)*ROUND(G15,2),2)</f>
        <v>0</v>
      </c>
      <c r="O15">
        <f>(I15*21)/100</f>
        <v>0</v>
      </c>
      <c r="P15" t="s">
        <v>21</v>
      </c>
    </row>
    <row r="16" spans="1:18" ht="13.2" x14ac:dyDescent="0.25">
      <c r="A16" s="25" t="s">
        <v>43</v>
      </c>
      <c r="E16" s="26" t="s">
        <v>63</v>
      </c>
    </row>
    <row r="17" spans="1:16" ht="13.2" x14ac:dyDescent="0.25">
      <c r="A17" s="29" t="s">
        <v>44</v>
      </c>
      <c r="E17" s="28" t="s">
        <v>23</v>
      </c>
    </row>
    <row r="18" spans="1:16" ht="13.2" x14ac:dyDescent="0.25">
      <c r="A18" s="17" t="s">
        <v>42</v>
      </c>
      <c r="B18" s="21" t="s">
        <v>31</v>
      </c>
      <c r="C18" s="21" t="s">
        <v>61</v>
      </c>
      <c r="D18" s="17" t="s">
        <v>48</v>
      </c>
      <c r="E18" s="22" t="s">
        <v>62</v>
      </c>
      <c r="F18" s="23" t="s">
        <v>45</v>
      </c>
      <c r="G18" s="24">
        <v>1</v>
      </c>
      <c r="H18" s="24">
        <v>0</v>
      </c>
      <c r="I18" s="24">
        <f>ROUND(ROUND(H18,2)*ROUND(G18,2),2)</f>
        <v>0</v>
      </c>
      <c r="O18">
        <f>(I18*21)/100</f>
        <v>0</v>
      </c>
      <c r="P18" t="s">
        <v>21</v>
      </c>
    </row>
    <row r="19" spans="1:16" ht="13.2" x14ac:dyDescent="0.25">
      <c r="A19" s="25" t="s">
        <v>43</v>
      </c>
      <c r="E19" s="26" t="s">
        <v>64</v>
      </c>
    </row>
    <row r="20" spans="1:16" ht="13.2" x14ac:dyDescent="0.25">
      <c r="A20" s="29" t="s">
        <v>44</v>
      </c>
      <c r="E20" s="28" t="s">
        <v>23</v>
      </c>
    </row>
    <row r="21" spans="1:16" ht="13.2" x14ac:dyDescent="0.25">
      <c r="A21" s="17" t="s">
        <v>42</v>
      </c>
      <c r="B21" s="21" t="s">
        <v>33</v>
      </c>
      <c r="C21" s="21" t="s">
        <v>61</v>
      </c>
      <c r="D21" s="17" t="s">
        <v>49</v>
      </c>
      <c r="E21" s="22" t="s">
        <v>62</v>
      </c>
      <c r="F21" s="23" t="s">
        <v>45</v>
      </c>
      <c r="G21" s="24">
        <v>1</v>
      </c>
      <c r="H21" s="24">
        <v>0</v>
      </c>
      <c r="I21" s="24">
        <f>ROUND(ROUND(H21,2)*ROUND(G21,2),2)</f>
        <v>0</v>
      </c>
      <c r="O21">
        <f>(I21*21)/100</f>
        <v>0</v>
      </c>
      <c r="P21" t="s">
        <v>21</v>
      </c>
    </row>
    <row r="22" spans="1:16" ht="13.2" x14ac:dyDescent="0.25">
      <c r="A22" s="25" t="s">
        <v>43</v>
      </c>
      <c r="E22" s="26" t="s">
        <v>65</v>
      </c>
    </row>
    <row r="23" spans="1:16" ht="13.2" x14ac:dyDescent="0.25">
      <c r="A23" s="29" t="s">
        <v>44</v>
      </c>
      <c r="E23" s="28" t="s">
        <v>23</v>
      </c>
    </row>
    <row r="24" spans="1:16" ht="13.2" x14ac:dyDescent="0.25">
      <c r="A24" s="17" t="s">
        <v>42</v>
      </c>
      <c r="B24" s="21" t="s">
        <v>35</v>
      </c>
      <c r="C24" s="21" t="s">
        <v>61</v>
      </c>
      <c r="D24" s="17" t="s">
        <v>66</v>
      </c>
      <c r="E24" s="22" t="s">
        <v>62</v>
      </c>
      <c r="F24" s="23" t="s">
        <v>45</v>
      </c>
      <c r="G24" s="24">
        <v>1</v>
      </c>
      <c r="H24" s="24">
        <v>0</v>
      </c>
      <c r="I24" s="24">
        <f>ROUND(ROUND(H24,2)*ROUND(G24,2),2)</f>
        <v>0</v>
      </c>
      <c r="O24">
        <f>(I24*21)/100</f>
        <v>0</v>
      </c>
      <c r="P24" t="s">
        <v>21</v>
      </c>
    </row>
    <row r="25" spans="1:16" ht="13.2" x14ac:dyDescent="0.25">
      <c r="A25" s="25" t="s">
        <v>43</v>
      </c>
      <c r="E25" s="26" t="s">
        <v>67</v>
      </c>
    </row>
    <row r="26" spans="1:16" ht="13.2" x14ac:dyDescent="0.25">
      <c r="A26" s="29" t="s">
        <v>44</v>
      </c>
      <c r="E26" s="28" t="s">
        <v>23</v>
      </c>
    </row>
    <row r="27" spans="1:16" ht="13.2" x14ac:dyDescent="0.25">
      <c r="A27" s="17" t="s">
        <v>42</v>
      </c>
      <c r="B27" s="21" t="s">
        <v>50</v>
      </c>
      <c r="C27" s="21" t="s">
        <v>61</v>
      </c>
      <c r="D27" s="17" t="s">
        <v>68</v>
      </c>
      <c r="E27" s="22" t="s">
        <v>62</v>
      </c>
      <c r="F27" s="23" t="s">
        <v>45</v>
      </c>
      <c r="G27" s="24">
        <v>1</v>
      </c>
      <c r="H27" s="24">
        <v>0</v>
      </c>
      <c r="I27" s="24">
        <f>ROUND(ROUND(H27,2)*ROUND(G27,2),2)</f>
        <v>0</v>
      </c>
      <c r="O27">
        <f>(I27*21)/100</f>
        <v>0</v>
      </c>
      <c r="P27" t="s">
        <v>21</v>
      </c>
    </row>
    <row r="28" spans="1:16" ht="13.2" x14ac:dyDescent="0.25">
      <c r="A28" s="25" t="s">
        <v>43</v>
      </c>
      <c r="E28" s="26" t="s">
        <v>69</v>
      </c>
    </row>
    <row r="29" spans="1:16" ht="13.2" x14ac:dyDescent="0.25">
      <c r="A29" s="29" t="s">
        <v>44</v>
      </c>
      <c r="E29" s="28" t="s">
        <v>23</v>
      </c>
    </row>
    <row r="30" spans="1:16" ht="13.2" x14ac:dyDescent="0.25">
      <c r="A30" s="17" t="s">
        <v>42</v>
      </c>
      <c r="B30" s="21" t="s">
        <v>51</v>
      </c>
      <c r="C30" s="21" t="s">
        <v>61</v>
      </c>
      <c r="D30" s="17" t="s">
        <v>70</v>
      </c>
      <c r="E30" s="22" t="s">
        <v>62</v>
      </c>
      <c r="F30" s="23" t="s">
        <v>45</v>
      </c>
      <c r="G30" s="24">
        <v>1</v>
      </c>
      <c r="H30" s="24">
        <v>0</v>
      </c>
      <c r="I30" s="24">
        <f>ROUND(ROUND(H30,2)*ROUND(G30,2),2)</f>
        <v>0</v>
      </c>
      <c r="O30">
        <f>(I30*21)/100</f>
        <v>0</v>
      </c>
      <c r="P30" t="s">
        <v>21</v>
      </c>
    </row>
    <row r="31" spans="1:16" ht="13.2" x14ac:dyDescent="0.25">
      <c r="A31" s="25" t="s">
        <v>43</v>
      </c>
      <c r="E31" s="26" t="s">
        <v>71</v>
      </c>
    </row>
    <row r="32" spans="1:16" ht="13.2" x14ac:dyDescent="0.25">
      <c r="A32" s="29" t="s">
        <v>44</v>
      </c>
      <c r="E32" s="28" t="s">
        <v>23</v>
      </c>
    </row>
    <row r="33" spans="1:16" ht="13.2" x14ac:dyDescent="0.25">
      <c r="A33" s="17" t="s">
        <v>42</v>
      </c>
      <c r="B33" s="21" t="s">
        <v>38</v>
      </c>
      <c r="C33" s="21" t="s">
        <v>46</v>
      </c>
      <c r="D33" s="17" t="s">
        <v>23</v>
      </c>
      <c r="E33" s="22" t="s">
        <v>72</v>
      </c>
      <c r="F33" s="23" t="s">
        <v>45</v>
      </c>
      <c r="G33" s="24">
        <v>1</v>
      </c>
      <c r="H33" s="24">
        <v>0</v>
      </c>
      <c r="I33" s="24">
        <f>ROUND(ROUND(H33,2)*ROUND(G33,2),2)</f>
        <v>0</v>
      </c>
      <c r="O33">
        <f>(I33*21)/100</f>
        <v>0</v>
      </c>
      <c r="P33" t="s">
        <v>21</v>
      </c>
    </row>
    <row r="34" spans="1:16" ht="13.2" x14ac:dyDescent="0.25">
      <c r="A34" s="25" t="s">
        <v>43</v>
      </c>
      <c r="E34" s="26" t="s">
        <v>73</v>
      </c>
    </row>
    <row r="35" spans="1:16" ht="13.2" x14ac:dyDescent="0.25">
      <c r="A35" s="29" t="s">
        <v>44</v>
      </c>
      <c r="E35" s="28" t="s">
        <v>23</v>
      </c>
    </row>
    <row r="36" spans="1:16" ht="13.2" x14ac:dyDescent="0.25">
      <c r="A36" s="17" t="s">
        <v>42</v>
      </c>
      <c r="B36" s="21" t="s">
        <v>40</v>
      </c>
      <c r="C36" s="21" t="s">
        <v>74</v>
      </c>
      <c r="D36" s="17" t="s">
        <v>23</v>
      </c>
      <c r="E36" s="22" t="s">
        <v>75</v>
      </c>
      <c r="F36" s="23" t="s">
        <v>45</v>
      </c>
      <c r="G36" s="24">
        <v>1</v>
      </c>
      <c r="H36" s="24">
        <v>0</v>
      </c>
      <c r="I36" s="24">
        <f>ROUND(ROUND(H36,2)*ROUND(G36,2),2)</f>
        <v>0</v>
      </c>
      <c r="O36">
        <f>(I36*21)/100</f>
        <v>0</v>
      </c>
      <c r="P36" t="s">
        <v>21</v>
      </c>
    </row>
    <row r="37" spans="1:16" ht="13.2" x14ac:dyDescent="0.25">
      <c r="A37" s="25" t="s">
        <v>43</v>
      </c>
      <c r="E37" s="26" t="s">
        <v>76</v>
      </c>
    </row>
    <row r="38" spans="1:16" ht="13.2" x14ac:dyDescent="0.25">
      <c r="A38" s="29" t="s">
        <v>44</v>
      </c>
      <c r="E38" s="28" t="s">
        <v>23</v>
      </c>
    </row>
    <row r="39" spans="1:16" ht="13.2" x14ac:dyDescent="0.25">
      <c r="A39" s="17" t="s">
        <v>42</v>
      </c>
      <c r="B39" s="21" t="s">
        <v>52</v>
      </c>
      <c r="C39" s="21" t="s">
        <v>77</v>
      </c>
      <c r="D39" s="17" t="s">
        <v>23</v>
      </c>
      <c r="E39" s="22" t="s">
        <v>78</v>
      </c>
      <c r="F39" s="23" t="s">
        <v>45</v>
      </c>
      <c r="G39" s="24">
        <v>1</v>
      </c>
      <c r="H39" s="24">
        <v>0</v>
      </c>
      <c r="I39" s="24">
        <f>ROUND(ROUND(H39,2)*ROUND(G39,2),2)</f>
        <v>0</v>
      </c>
      <c r="O39">
        <f>(I39*21)/100</f>
        <v>0</v>
      </c>
      <c r="P39" t="s">
        <v>21</v>
      </c>
    </row>
    <row r="40" spans="1:16" ht="13.2" x14ac:dyDescent="0.25">
      <c r="A40" s="25" t="s">
        <v>43</v>
      </c>
      <c r="E40" s="26" t="s">
        <v>79</v>
      </c>
    </row>
    <row r="41" spans="1:16" ht="13.2" x14ac:dyDescent="0.25">
      <c r="A41" s="29" t="s">
        <v>44</v>
      </c>
      <c r="E41" s="28" t="s">
        <v>23</v>
      </c>
    </row>
    <row r="42" spans="1:16" ht="13.2" x14ac:dyDescent="0.25">
      <c r="A42" s="17" t="s">
        <v>42</v>
      </c>
      <c r="B42" s="21" t="s">
        <v>53</v>
      </c>
      <c r="C42" s="21" t="s">
        <v>80</v>
      </c>
      <c r="D42" s="17" t="s">
        <v>23</v>
      </c>
      <c r="E42" s="22" t="s">
        <v>81</v>
      </c>
      <c r="F42" s="23" t="s">
        <v>45</v>
      </c>
      <c r="G42" s="24">
        <v>1</v>
      </c>
      <c r="H42" s="24">
        <v>0</v>
      </c>
      <c r="I42" s="24">
        <f>ROUND(ROUND(H42,2)*ROUND(G42,2),2)</f>
        <v>0</v>
      </c>
      <c r="O42">
        <f>(I42*21)/100</f>
        <v>0</v>
      </c>
      <c r="P42" t="s">
        <v>21</v>
      </c>
    </row>
    <row r="43" spans="1:16" ht="13.2" x14ac:dyDescent="0.25">
      <c r="A43" s="25" t="s">
        <v>43</v>
      </c>
      <c r="E43" s="26" t="s">
        <v>82</v>
      </c>
    </row>
    <row r="44" spans="1:16" ht="13.2" x14ac:dyDescent="0.25">
      <c r="A44" s="27" t="s">
        <v>44</v>
      </c>
      <c r="E44" s="28" t="s">
        <v>23</v>
      </c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5" right="0.75" top="1" bottom="1" header="0.5" footer="0.5"/>
  <pageSetup paperSize="9" fitToHeight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02840B944C546A8FFB3BEE68E8FD7" ma:contentTypeVersion="41" ma:contentTypeDescription="Vytvoří nový dokument" ma:contentTypeScope="" ma:versionID="0f52148277b3f0ad9f37d2b8f6fb2206">
  <xsd:schema xmlns:xsd="http://www.w3.org/2001/XMLSchema" xmlns:xs="http://www.w3.org/2001/XMLSchema" xmlns:p="http://schemas.microsoft.com/office/2006/metadata/properties" xmlns:ns1="http://schemas.microsoft.com/sharepoint/v3" xmlns:ns2="1c5afdd9-10a7-4471-939e-3b6fefddb120" xmlns:ns3="1b0a2e31-377b-4a4f-8b74-191dd8e2e1a2" xmlns:ns4="http://schemas.microsoft.com/sharepoint/v3/fields" targetNamespace="http://schemas.microsoft.com/office/2006/metadata/properties" ma:root="true" ma:fieldsID="7926bcb27727d2205dfadcc1101cdc9b" ns1:_="" ns2:_="" ns3:_="" ns4:_="">
    <xsd:import namespace="http://schemas.microsoft.com/sharepoint/v3"/>
    <xsd:import namespace="1c5afdd9-10a7-4471-939e-3b6fefddb120"/>
    <xsd:import namespace="1b0a2e31-377b-4a4f-8b74-191dd8e2e1a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A" minOccurs="0"/>
                <xsd:element ref="ns1:ClientSideApplicationId" minOccurs="0"/>
                <xsd:element ref="ns1:PageLayoutType" minOccurs="0"/>
                <xsd:element ref="ns1:CanvasContent1" minOccurs="0"/>
                <xsd:element ref="ns1:BannerImageUrl" minOccurs="0"/>
                <xsd:element ref="ns1:BannerImageOffset" minOccurs="0"/>
                <xsd:element ref="ns4:Description" minOccurs="0"/>
                <xsd:element ref="ns1:PromotedState" minOccurs="0"/>
                <xsd:element ref="ns3:MediaServiceAutoKeyPoints" minOccurs="0"/>
                <xsd:element ref="ns3:MediaServiceKeyPoints" minOccurs="0"/>
                <xsd:element ref="ns3:Odkaz" minOccurs="0"/>
                <xsd:element ref="ns3:MediaLengthInSeconds" minOccurs="0"/>
                <xsd:element ref="ns3:Pozn_x00e1_mka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ObjectDetectorVersions" minOccurs="0"/>
                <xsd:element ref="ns3:Objednatel" minOccurs="0"/>
                <xsd:element ref="ns3:MediaServiceSearchProperties" minOccurs="0"/>
                <xsd:element ref="ns3:Dynamics" minOccurs="0"/>
                <xsd:element ref="ns3:Vlastn_x00ed_kkontraktu" minOccurs="0"/>
                <xsd:element ref="ns3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lientSideApplicationId" ma:index="20" nillable="true" ma:displayName="ID stránky klientské aplikace" ma:description="ID stránky klientské aplikace" ma:hidden="true" ma:internalName="ClientSideApplicationId">
      <xsd:simpleType>
        <xsd:restriction base="dms:Unknown"/>
      </xsd:simpleType>
    </xsd:element>
    <xsd:element name="PageLayoutType" ma:index="21" nillable="true" ma:displayName="Typ rozložení stránky" ma:description="Typ rozložení stránky" ma:hidden="true" ma:internalName="PageLayoutType">
      <xsd:simpleType>
        <xsd:restriction base="dms:Text">
          <xsd:maxLength value="255"/>
        </xsd:restriction>
      </xsd:simpleType>
    </xsd:element>
    <xsd:element name="CanvasContent1" ma:index="22" nillable="true" ma:displayName="Obsah plátna pro vytváření webového obsahu" ma:description="V tomto sloupci se ukládá obsah plátna pro vytváření webového obsahu na stránce webu." ma:internalName="CanvasContent1" ma:readOnly="false">
      <xsd:simpleType>
        <xsd:restriction base="dms:Unknown"/>
      </xsd:simpleType>
    </xsd:element>
    <xsd:element name="BannerImageUrl" ma:index="23" nillable="true" ma:displayName="Adresa URL obrázku banneru" ma:description="Adresa URL obrázku banneru" ma:internalName="BannerImage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nnerImageOffset" ma:index="24" nillable="true" ma:displayName="Posun obrázku banneru" ma:description="Posun obrázku banneru" ma:hidden="true" ma:internalName="BannerImageOffset">
      <xsd:simpleType>
        <xsd:restriction base="dms:Text"/>
      </xsd:simpleType>
    </xsd:element>
    <xsd:element name="PromotedState" ma:index="26" nillable="true" ma:displayName="Stav se zvýšenou úrovní" ma:default="0" ma:description="" ma:internalName="PromotedState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afdd9-10a7-4471-939e-3b6fefddb1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288e5711-1c27-48ea-9f57-f75b0e4f0198}" ma:internalName="TaxCatchAll" ma:showField="CatchAllData" ma:web="1c5afdd9-10a7-4471-939e-3b6fefddb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2e31-377b-4a4f-8b74-191dd8e2e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" ma:index="19" nillable="true" ma:displayName="A" ma:format="Image" ma:internalName="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dkaz" ma:index="29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Pozn_x00e1_mka" ma:index="3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lcf76f155ced4ddcb4097134ff3c332f" ma:index="34" nillable="true" ma:taxonomy="true" ma:internalName="lcf76f155ced4ddcb4097134ff3c332f" ma:taxonomyFieldName="MediaServiceImageTags" ma:displayName="Značky obrázků" ma:readOnly="false" ma:fieldId="{5cf76f15-5ced-4ddc-b409-7134ff3c332f}" ma:taxonomyMulti="true" ma:sspId="e55adb0b-e27a-463e-bbaa-ef01d4c7bc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tav odsouhlasení" ma:internalName="Stav_x0020_odsouhlasen_x00ed_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bjednatel" ma:index="37" nillable="true" ma:displayName="Objednatel" ma:format="Dropdown" ma:internalName="Objednatel">
      <xsd:simpleType>
        <xsd:restriction base="dms:Choice">
          <xsd:enumeration value="ŘSD SP"/>
          <xsd:enumeration value="ŘSD ZP"/>
          <xsd:enumeration value="ŘSD CH"/>
        </xsd:restriction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ynamics" ma:index="39" nillable="true" ma:displayName="Dynamics " ma:format="Hyperlink" ma:internalName="Dynamic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lastn_x00ed_kkontraktu" ma:index="40" nillable="true" ma:displayName="Vlastník kontraktu" ma:format="Dropdown" ma:internalName="Vlastn_x00ed_kkontraktu">
      <xsd:simpleType>
        <xsd:restriction base="dms:Text">
          <xsd:maxLength value="255"/>
        </xsd:restriction>
      </xsd:simpleType>
    </xsd:element>
    <xsd:element name="PM" ma:index="41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escription" ma:index="25" nillable="true" ma:displayName="Popis" ma:internalName="Description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SideApplicationId xmlns="http://schemas.microsoft.com/sharepoint/v3" xsi:nil="true"/>
    <PM xmlns="1b0a2e31-377b-4a4f-8b74-191dd8e2e1a2">
      <UserInfo>
        <DisplayName/>
        <AccountId xsi:nil="true"/>
        <AccountType/>
      </UserInfo>
    </PM>
    <lcf76f155ced4ddcb4097134ff3c332f xmlns="1b0a2e31-377b-4a4f-8b74-191dd8e2e1a2">
      <Terms xmlns="http://schemas.microsoft.com/office/infopath/2007/PartnerControls"/>
    </lcf76f155ced4ddcb4097134ff3c332f>
    <Objednatel xmlns="1b0a2e31-377b-4a4f-8b74-191dd8e2e1a2" xsi:nil="true"/>
    <CanvasContent1 xmlns="http://schemas.microsoft.com/sharepoint/v3" xsi:nil="true"/>
    <BannerImageUrl xmlns="http://schemas.microsoft.com/sharepoint/v3">
      <Url xsi:nil="true"/>
      <Description xsi:nil="true"/>
    </BannerImageUrl>
    <Odkaz xmlns="1b0a2e31-377b-4a4f-8b74-191dd8e2e1a2">
      <Url xsi:nil="true"/>
      <Description xsi:nil="true"/>
    </Odkaz>
    <_Flow_SignoffStatus xmlns="1b0a2e31-377b-4a4f-8b74-191dd8e2e1a2" xsi:nil="true"/>
    <PageLayoutType xmlns="http://schemas.microsoft.com/sharepoint/v3" xsi:nil="true"/>
    <Dynamics xmlns="1b0a2e31-377b-4a4f-8b74-191dd8e2e1a2">
      <Url xsi:nil="true"/>
      <Description xsi:nil="true"/>
    </Dynamics>
    <Vlastn_x00ed_kkontraktu xmlns="1b0a2e31-377b-4a4f-8b74-191dd8e2e1a2" xsi:nil="true"/>
    <BannerImageOffset xmlns="http://schemas.microsoft.com/sharepoint/v3" xsi:nil="true"/>
    <A xmlns="1b0a2e31-377b-4a4f-8b74-191dd8e2e1a2">
      <Url xsi:nil="true"/>
      <Description xsi:nil="true"/>
    </A>
    <TaxCatchAll xmlns="1c5afdd9-10a7-4471-939e-3b6fefddb120" xsi:nil="true"/>
    <Pozn_x00e1_mka xmlns="1b0a2e31-377b-4a4f-8b74-191dd8e2e1a2" xsi:nil="true"/>
  </documentManagement>
</p:properties>
</file>

<file path=customXml/itemProps1.xml><?xml version="1.0" encoding="utf-8"?>
<ds:datastoreItem xmlns:ds="http://schemas.openxmlformats.org/officeDocument/2006/customXml" ds:itemID="{760DC3F0-C657-4647-A43B-C77A6788C266}"/>
</file>

<file path=customXml/itemProps2.xml><?xml version="1.0" encoding="utf-8"?>
<ds:datastoreItem xmlns:ds="http://schemas.openxmlformats.org/officeDocument/2006/customXml" ds:itemID="{50430701-C8EE-43E1-8741-54C317B08924}"/>
</file>

<file path=customXml/itemProps3.xml><?xml version="1.0" encoding="utf-8"?>
<ds:datastoreItem xmlns:ds="http://schemas.openxmlformats.org/officeDocument/2006/customXml" ds:itemID="{0ADEE7BD-A342-4FFC-B1D2-B1BA2F4D3EAC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ZAV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Suchomelová Jitka</cp:lastModifiedBy>
  <dcterms:modified xsi:type="dcterms:W3CDTF">2025-07-22T11:42:20Z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0x010100D6D02840B944C546A8FFB3BEE68E8FD7</vt:lpwstr>
  </property>
</Properties>
</file>